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2"/>
  <workbookPr codeName="ThisWorkbook" defaultThemeVersion="166925"/>
  <mc:AlternateContent xmlns:mc="http://schemas.openxmlformats.org/markup-compatibility/2006">
    <mc:Choice Requires="x15">
      <x15ac:absPath xmlns:x15ac="http://schemas.microsoft.com/office/spreadsheetml/2010/11/ac" url="/Users/purnama/Desktop/Final project/FInal Project/Hasil Pengisian Kuesioner/"/>
    </mc:Choice>
  </mc:AlternateContent>
  <xr:revisionPtr revIDLastSave="0" documentId="13_ncr:1_{035145FF-631D-874C-8407-C57728D81099}" xr6:coauthVersionLast="47" xr6:coauthVersionMax="47" xr10:uidLastSave="{00000000-0000-0000-0000-000000000000}"/>
  <bookViews>
    <workbookView xWindow="2960" yWindow="500" windowWidth="22920" windowHeight="15800" xr2:uid="{F3FB74CF-CC03-0C42-A06B-AE689205E6AA}"/>
  </bookViews>
  <sheets>
    <sheet name="Kriteria Penilaian (nilai maks)" sheetId="21" r:id="rId1"/>
    <sheet name="PT A" sheetId="22" r:id="rId2"/>
    <sheet name="PT B" sheetId="23" r:id="rId3"/>
    <sheet name="PT C" sheetId="24" r:id="rId4"/>
    <sheet name="PT D" sheetId="25" r:id="rId5"/>
    <sheet name="PT E" sheetId="26" r:id="rId6"/>
    <sheet name="PT F" sheetId="27" r:id="rId7"/>
    <sheet name="PT G" sheetId="28" r:id="rId8"/>
    <sheet name="PT H" sheetId="29" r:id="rId9"/>
    <sheet name="PT I" sheetId="30" r:id="rId10"/>
    <sheet name="PT J" sheetId="31" r:id="rId11"/>
    <sheet name="PT K" sheetId="32" r:id="rId12"/>
    <sheet name="PT L" sheetId="33" r:id="rId13"/>
    <sheet name="PT M" sheetId="34" r:id="rId14"/>
    <sheet name="PT N" sheetId="35" r:id="rId15"/>
    <sheet name="PT O" sheetId="36" r:id="rId16"/>
    <sheet name="PT P" sheetId="37" r:id="rId17"/>
    <sheet name="PT Q" sheetId="38" r:id="rId18"/>
    <sheet name="Sheet1" sheetId="1" r:id="rId19"/>
  </sheets>
  <definedNames>
    <definedName name="_xlnm._FilterDatabase" localSheetId="5" hidden="1">'PT E'!$A$3:$F$887</definedName>
    <definedName name="_xlnm.Print_Area" localSheetId="3">'PT C'!$A$3:$F$888</definedName>
    <definedName name="_xlnm.Print_Area" localSheetId="4">'PT D'!$A$3:$F$888</definedName>
    <definedName name="_xlnm.Print_Area" localSheetId="17">'PT Q'!#REF!</definedName>
    <definedName name="_xlnm.Print_Titles" localSheetId="11">'PT K'!$3:$3</definedName>
    <definedName name="_xlnm.Print_Titles" localSheetId="17">'PT Q'!$3:$3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887" i="32" l="1"/>
  <c r="G887" i="31"/>
  <c r="G887" i="30"/>
  <c r="G887" i="29"/>
  <c r="G887" i="28"/>
  <c r="G887" i="27"/>
  <c r="G887" i="26"/>
  <c r="G887" i="25"/>
  <c r="G887" i="24"/>
  <c r="G887" i="23"/>
  <c r="G887" i="22"/>
  <c r="G885" i="38"/>
  <c r="G884" i="38"/>
  <c r="G883" i="38"/>
  <c r="G881" i="38"/>
  <c r="G880" i="38"/>
  <c r="G879" i="38"/>
  <c r="G878" i="38"/>
  <c r="G876" i="38"/>
  <c r="G875" i="38"/>
  <c r="G874" i="38"/>
  <c r="G873" i="38"/>
  <c r="G872" i="38"/>
  <c r="G871" i="38"/>
  <c r="G869" i="38"/>
  <c r="G868" i="38"/>
  <c r="G866" i="38"/>
  <c r="G865" i="38"/>
  <c r="G864" i="38"/>
  <c r="G863" i="38"/>
  <c r="G862" i="38"/>
  <c r="G861" i="38"/>
  <c r="G860" i="38"/>
  <c r="G859" i="38"/>
  <c r="G857" i="38"/>
  <c r="G856" i="38"/>
  <c r="G855" i="38"/>
  <c r="G854" i="38"/>
  <c r="G853" i="38"/>
  <c r="G852" i="38"/>
  <c r="G850" i="38"/>
  <c r="G849" i="38"/>
  <c r="G848" i="38"/>
  <c r="G847" i="38"/>
  <c r="G846" i="38"/>
  <c r="G845" i="38"/>
  <c r="G844" i="38"/>
  <c r="G843" i="38"/>
  <c r="G841" i="38"/>
  <c r="G840" i="38"/>
  <c r="G839" i="38"/>
  <c r="G838" i="38"/>
  <c r="G836" i="38"/>
  <c r="G835" i="38"/>
  <c r="G834" i="38"/>
  <c r="G833" i="38"/>
  <c r="G832" i="38" s="1"/>
  <c r="G831" i="38"/>
  <c r="G830" i="38"/>
  <c r="G829" i="38"/>
  <c r="G828" i="38"/>
  <c r="G826" i="38"/>
  <c r="G825" i="38"/>
  <c r="G824" i="38"/>
  <c r="G822" i="38"/>
  <c r="G821" i="38"/>
  <c r="G819" i="38"/>
  <c r="G818" i="38"/>
  <c r="G816" i="38"/>
  <c r="G815" i="38"/>
  <c r="G814" i="38"/>
  <c r="G813" i="38"/>
  <c r="G812" i="38"/>
  <c r="G810" i="38" s="1"/>
  <c r="G809" i="38" s="1"/>
  <c r="G808" i="38"/>
  <c r="G807" i="38"/>
  <c r="G806" i="38"/>
  <c r="G804" i="38"/>
  <c r="G802" i="38"/>
  <c r="G801" i="38"/>
  <c r="G800" i="38"/>
  <c r="G799" i="38"/>
  <c r="G798" i="38"/>
  <c r="G796" i="38"/>
  <c r="G795" i="38"/>
  <c r="G794" i="38"/>
  <c r="G792" i="38"/>
  <c r="G791" i="38"/>
  <c r="G790" i="38"/>
  <c r="G789" i="38"/>
  <c r="G788" i="38"/>
  <c r="G786" i="38"/>
  <c r="G785" i="38"/>
  <c r="G784" i="38"/>
  <c r="G783" i="38"/>
  <c r="G782" i="38"/>
  <c r="G780" i="38"/>
  <c r="G779" i="38"/>
  <c r="G778" i="38"/>
  <c r="G777" i="38"/>
  <c r="G776" i="38"/>
  <c r="G775" i="38"/>
  <c r="G774" i="38"/>
  <c r="G773" i="38"/>
  <c r="G772" i="38"/>
  <c r="G771" i="38"/>
  <c r="G770" i="38"/>
  <c r="G769" i="38"/>
  <c r="G768" i="38"/>
  <c r="G767" i="38"/>
  <c r="G766" i="38"/>
  <c r="G764" i="38"/>
  <c r="G763" i="38"/>
  <c r="G762" i="38"/>
  <c r="G760" i="38"/>
  <c r="G759" i="38"/>
  <c r="G758" i="38"/>
  <c r="G756" i="38"/>
  <c r="G754" i="38"/>
  <c r="G753" i="38"/>
  <c r="G752" i="38" s="1"/>
  <c r="G751" i="38" s="1"/>
  <c r="G750" i="38"/>
  <c r="G749" i="38"/>
  <c r="G747" i="38"/>
  <c r="G746" i="38"/>
  <c r="G745" i="38"/>
  <c r="G744" i="38"/>
  <c r="G742" i="38"/>
  <c r="G741" i="38"/>
  <c r="G740" i="38"/>
  <c r="G738" i="38"/>
  <c r="G737" i="38"/>
  <c r="G736" i="38"/>
  <c r="G735" i="38"/>
  <c r="G734" i="38"/>
  <c r="G733" i="38"/>
  <c r="G730" i="38"/>
  <c r="G729" i="38"/>
  <c r="G728" i="38"/>
  <c r="G727" i="38"/>
  <c r="G726" i="38"/>
  <c r="G725" i="38"/>
  <c r="G724" i="38"/>
  <c r="G722" i="38"/>
  <c r="G721" i="38"/>
  <c r="G719" i="38"/>
  <c r="G718" i="38"/>
  <c r="G716" i="38"/>
  <c r="G715" i="38"/>
  <c r="G714" i="38"/>
  <c r="G713" i="38"/>
  <c r="G711" i="38"/>
  <c r="G710" i="38"/>
  <c r="G709" i="38"/>
  <c r="G707" i="38"/>
  <c r="G706" i="38" s="1"/>
  <c r="G705" i="38" s="1"/>
  <c r="G704" i="38"/>
  <c r="G703" i="38"/>
  <c r="G702" i="38"/>
  <c r="G701" i="38"/>
  <c r="G700" i="38"/>
  <c r="G698" i="38"/>
  <c r="G697" i="38"/>
  <c r="G696" i="38"/>
  <c r="G695" i="38"/>
  <c r="G693" i="38"/>
  <c r="G692" i="38"/>
  <c r="G691" i="38"/>
  <c r="G690" i="38"/>
  <c r="G689" i="38"/>
  <c r="G688" i="38"/>
  <c r="G687" i="38"/>
  <c r="G686" i="38"/>
  <c r="G685" i="38"/>
  <c r="G683" i="38"/>
  <c r="G682" i="38"/>
  <c r="G680" i="38"/>
  <c r="G679" i="38" s="1"/>
  <c r="G678" i="38" s="1"/>
  <c r="G677" i="38"/>
  <c r="G676" i="38"/>
  <c r="G675" i="38"/>
  <c r="G674" i="38"/>
  <c r="G672" i="38"/>
  <c r="G671" i="38"/>
  <c r="G670" i="38"/>
  <c r="G669" i="38"/>
  <c r="G668" i="38"/>
  <c r="G667" i="38"/>
  <c r="G666" i="38"/>
  <c r="G665" i="38"/>
  <c r="G664" i="38"/>
  <c r="G663" i="38"/>
  <c r="G662" i="38"/>
  <c r="G661" i="38"/>
  <c r="G660" i="38"/>
  <c r="G659" i="38"/>
  <c r="G658" i="38"/>
  <c r="G657" i="38"/>
  <c r="G655" i="38"/>
  <c r="G654" i="38"/>
  <c r="G653" i="38"/>
  <c r="G651" i="38"/>
  <c r="G650" i="38"/>
  <c r="G649" i="38"/>
  <c r="G646" i="38"/>
  <c r="G645" i="38"/>
  <c r="G644" i="38"/>
  <c r="G642" i="38"/>
  <c r="G641" i="38"/>
  <c r="G640" i="38"/>
  <c r="G639" i="38"/>
  <c r="G638" i="38"/>
  <c r="G637" i="38"/>
  <c r="G636" i="38"/>
  <c r="G635" i="38"/>
  <c r="G633" i="38"/>
  <c r="G632" i="38"/>
  <c r="G631" i="38"/>
  <c r="G630" i="38"/>
  <c r="G628" i="38"/>
  <c r="G627" i="38"/>
  <c r="G626" i="38"/>
  <c r="G625" i="38"/>
  <c r="G624" i="38"/>
  <c r="G623" i="38"/>
  <c r="G622" i="38"/>
  <c r="G621" i="38"/>
  <c r="G619" i="38"/>
  <c r="G618" i="38" s="1"/>
  <c r="G617" i="38" s="1"/>
  <c r="G616" i="38"/>
  <c r="G615" i="38"/>
  <c r="G613" i="38"/>
  <c r="G612" i="38"/>
  <c r="G611" i="38"/>
  <c r="G610" i="38"/>
  <c r="G608" i="38"/>
  <c r="G607" i="38"/>
  <c r="G606" i="38"/>
  <c r="G605" i="38"/>
  <c r="G604" i="38"/>
  <c r="G603" i="38"/>
  <c r="G602" i="38"/>
  <c r="G600" i="38"/>
  <c r="G599" i="38"/>
  <c r="G598" i="38"/>
  <c r="G597" i="38"/>
  <c r="G596" i="38"/>
  <c r="G595" i="38"/>
  <c r="G594" i="38"/>
  <c r="G593" i="38"/>
  <c r="G592" i="38"/>
  <c r="G591" i="38" s="1"/>
  <c r="G590" i="38"/>
  <c r="G589" i="38"/>
  <c r="G588" i="38"/>
  <c r="G587" i="38"/>
  <c r="G586" i="38"/>
  <c r="G585" i="38"/>
  <c r="G584" i="38"/>
  <c r="G583" i="38"/>
  <c r="G582" i="38"/>
  <c r="G581" i="38"/>
  <c r="G579" i="38"/>
  <c r="G578" i="38"/>
  <c r="G576" i="38"/>
  <c r="G575" i="38"/>
  <c r="G574" i="38"/>
  <c r="G573" i="38"/>
  <c r="G572" i="38"/>
  <c r="G571" i="38"/>
  <c r="G569" i="38"/>
  <c r="G568" i="38"/>
  <c r="G567" i="38" s="1"/>
  <c r="G566" i="38"/>
  <c r="G565" i="38"/>
  <c r="G564" i="38"/>
  <c r="G563" i="38"/>
  <c r="G561" i="38"/>
  <c r="G560" i="38"/>
  <c r="G559" i="38"/>
  <c r="G558" i="38"/>
  <c r="G556" i="38"/>
  <c r="G555" i="38"/>
  <c r="G554" i="38"/>
  <c r="G553" i="38"/>
  <c r="G552" i="38"/>
  <c r="G550" i="38"/>
  <c r="G549" i="38"/>
  <c r="G548" i="38"/>
  <c r="G546" i="38"/>
  <c r="G545" i="38"/>
  <c r="G544" i="38"/>
  <c r="G542" i="38"/>
  <c r="G541" i="38"/>
  <c r="G539" i="38"/>
  <c r="G537" i="38" s="1"/>
  <c r="G536" i="38"/>
  <c r="G535" i="38"/>
  <c r="G534" i="38"/>
  <c r="G533" i="38"/>
  <c r="G531" i="38"/>
  <c r="G530" i="38"/>
  <c r="G529" i="38"/>
  <c r="G528" i="38"/>
  <c r="G527" i="38"/>
  <c r="G526" i="38"/>
  <c r="G525" i="38"/>
  <c r="G524" i="38"/>
  <c r="G523" i="38"/>
  <c r="G522" i="38"/>
  <c r="G521" i="38"/>
  <c r="G520" i="38"/>
  <c r="G519" i="38"/>
  <c r="G518" i="38"/>
  <c r="G516" i="38"/>
  <c r="G515" i="38"/>
  <c r="G513" i="38"/>
  <c r="G512" i="38"/>
  <c r="G511" i="38"/>
  <c r="G509" i="38"/>
  <c r="G508" i="38"/>
  <c r="G507" i="38"/>
  <c r="G504" i="38"/>
  <c r="G503" i="38"/>
  <c r="G502" i="38"/>
  <c r="G500" i="38"/>
  <c r="G498" i="38"/>
  <c r="G497" i="38"/>
  <c r="G496" i="38"/>
  <c r="G495" i="38"/>
  <c r="G494" i="38"/>
  <c r="G493" i="38"/>
  <c r="G492" i="38"/>
  <c r="G490" i="38"/>
  <c r="G489" i="38"/>
  <c r="G488" i="38"/>
  <c r="G487" i="38"/>
  <c r="G486" i="38"/>
  <c r="G483" i="38"/>
  <c r="G478" i="38" s="1"/>
  <c r="G477" i="38" s="1"/>
  <c r="G482" i="38"/>
  <c r="G481" i="38"/>
  <c r="G476" i="38"/>
  <c r="G475" i="38"/>
  <c r="G474" i="38"/>
  <c r="G473" i="38"/>
  <c r="G471" i="38"/>
  <c r="G470" i="38"/>
  <c r="G469" i="38"/>
  <c r="G468" i="38"/>
  <c r="G466" i="38"/>
  <c r="G465" i="38"/>
  <c r="G464" i="38"/>
  <c r="G463" i="38"/>
  <c r="G462" i="38"/>
  <c r="G460" i="38"/>
  <c r="G459" i="38"/>
  <c r="G458" i="38"/>
  <c r="G456" i="38"/>
  <c r="G455" i="38"/>
  <c r="G454" i="38"/>
  <c r="G453" i="38"/>
  <c r="G451" i="38"/>
  <c r="G450" i="38"/>
  <c r="G449" i="38"/>
  <c r="G448" i="38"/>
  <c r="G446" i="38"/>
  <c r="G445" i="38"/>
  <c r="G444" i="38" s="1"/>
  <c r="G443" i="38" s="1"/>
  <c r="G442" i="38"/>
  <c r="G441" i="38"/>
  <c r="G440" i="38"/>
  <c r="G438" i="38"/>
  <c r="G437" i="38"/>
  <c r="G436" i="38"/>
  <c r="G435" i="38"/>
  <c r="G433" i="38"/>
  <c r="G432" i="38"/>
  <c r="G431" i="38"/>
  <c r="G430" i="38" s="1"/>
  <c r="G429" i="38"/>
  <c r="G428" i="38"/>
  <c r="G427" i="38"/>
  <c r="G425" i="38"/>
  <c r="G424" i="38"/>
  <c r="G423" i="38"/>
  <c r="G421" i="38"/>
  <c r="G420" i="38"/>
  <c r="G419" i="38"/>
  <c r="G418" i="38"/>
  <c r="G417" i="38"/>
  <c r="G416" i="38"/>
  <c r="G415" i="38"/>
  <c r="G414" i="38"/>
  <c r="G413" i="38"/>
  <c r="G412" i="38"/>
  <c r="G411" i="38"/>
  <c r="G410" i="38"/>
  <c r="G409" i="38"/>
  <c r="G408" i="38"/>
  <c r="G407" i="38"/>
  <c r="G406" i="38"/>
  <c r="G404" i="38"/>
  <c r="G403" i="38"/>
  <c r="G402" i="38"/>
  <c r="G401" i="38" s="1"/>
  <c r="G400" i="38" s="1"/>
  <c r="G399" i="38"/>
  <c r="G398" i="38"/>
  <c r="G397" i="38"/>
  <c r="G396" i="38"/>
  <c r="G394" i="38"/>
  <c r="G393" i="38"/>
  <c r="G392" i="38"/>
  <c r="G390" i="38"/>
  <c r="G389" i="38"/>
  <c r="G388" i="38"/>
  <c r="G387" i="38"/>
  <c r="G386" i="38"/>
  <c r="G384" i="38"/>
  <c r="G383" i="38"/>
  <c r="G381" i="38"/>
  <c r="G380" i="38"/>
  <c r="G379" i="38"/>
  <c r="G378" i="38"/>
  <c r="G377" i="38"/>
  <c r="G375" i="38"/>
  <c r="G374" i="38"/>
  <c r="G371" i="38"/>
  <c r="G370" i="38"/>
  <c r="G369" i="38"/>
  <c r="G367" i="38"/>
  <c r="G366" i="38"/>
  <c r="G365" i="38" s="1"/>
  <c r="G364" i="38"/>
  <c r="G363" i="38"/>
  <c r="G362" i="38"/>
  <c r="G360" i="38"/>
  <c r="G359" i="38"/>
  <c r="G358" i="38"/>
  <c r="G357" i="38"/>
  <c r="G355" i="38"/>
  <c r="G354" i="38"/>
  <c r="G353" i="38"/>
  <c r="G352" i="38"/>
  <c r="G350" i="38"/>
  <c r="G349" i="38"/>
  <c r="G348" i="38"/>
  <c r="G345" i="38"/>
  <c r="G344" i="38"/>
  <c r="G343" i="38"/>
  <c r="G340" i="38"/>
  <c r="G339" i="38"/>
  <c r="G338" i="38"/>
  <c r="G336" i="38"/>
  <c r="G334" i="38"/>
  <c r="G333" i="38"/>
  <c r="G332" i="38"/>
  <c r="G331" i="38"/>
  <c r="G330" i="38"/>
  <c r="G328" i="38"/>
  <c r="G327" i="38" s="1"/>
  <c r="G326" i="38" s="1"/>
  <c r="G325" i="38"/>
  <c r="G324" i="38"/>
  <c r="G323" i="38"/>
  <c r="G321" i="38"/>
  <c r="G320" i="38"/>
  <c r="G319" i="38"/>
  <c r="G318" i="38"/>
  <c r="G317" i="38"/>
  <c r="G316" i="38"/>
  <c r="G314" i="38"/>
  <c r="G312" i="38"/>
  <c r="G311" i="38"/>
  <c r="G310" i="38"/>
  <c r="G309" i="38"/>
  <c r="G308" i="38"/>
  <c r="G307" i="38"/>
  <c r="G306" i="38"/>
  <c r="G305" i="38"/>
  <c r="G303" i="38"/>
  <c r="G302" i="38"/>
  <c r="G301" i="38"/>
  <c r="G299" i="38"/>
  <c r="G298" i="38"/>
  <c r="G297" i="38"/>
  <c r="G295" i="38"/>
  <c r="G294" i="38"/>
  <c r="G293" i="38"/>
  <c r="G292" i="38"/>
  <c r="G291" i="38"/>
  <c r="G289" i="38"/>
  <c r="G288" i="38"/>
  <c r="G287" i="38"/>
  <c r="G286" i="38"/>
  <c r="G285" i="38"/>
  <c r="G282" i="38" s="1"/>
  <c r="G281" i="38" s="1"/>
  <c r="G283" i="38"/>
  <c r="G280" i="38"/>
  <c r="G279" i="38"/>
  <c r="G278" i="38"/>
  <c r="G277" i="38"/>
  <c r="G276" i="38"/>
  <c r="G274" i="38"/>
  <c r="G273" i="38"/>
  <c r="G272" i="38"/>
  <c r="G270" i="38"/>
  <c r="G269" i="38"/>
  <c r="G268" i="38"/>
  <c r="G267" i="38"/>
  <c r="G266" i="38"/>
  <c r="G265" i="38"/>
  <c r="G264" i="38"/>
  <c r="G263" i="38"/>
  <c r="G261" i="38"/>
  <c r="G260" i="38"/>
  <c r="G259" i="38"/>
  <c r="G258" i="38"/>
  <c r="G257" i="38"/>
  <c r="G256" i="38"/>
  <c r="G254" i="38"/>
  <c r="G253" i="38"/>
  <c r="G252" i="38"/>
  <c r="G251" i="38"/>
  <c r="G250" i="38"/>
  <c r="G249" i="38"/>
  <c r="G248" i="38"/>
  <c r="G245" i="38" s="1"/>
  <c r="G244" i="38" s="1"/>
  <c r="G247" i="38"/>
  <c r="G243" i="38"/>
  <c r="G242" i="38"/>
  <c r="G241" i="38"/>
  <c r="G240" i="38"/>
  <c r="G239" i="38"/>
  <c r="G238" i="38"/>
  <c r="G237" i="38"/>
  <c r="G235" i="38"/>
  <c r="G234" i="38"/>
  <c r="G233" i="38"/>
  <c r="G231" i="38"/>
  <c r="G230" i="38"/>
  <c r="G229" i="38"/>
  <c r="G228" i="38"/>
  <c r="G227" i="38"/>
  <c r="G226" i="38"/>
  <c r="G225" i="38"/>
  <c r="G224" i="38"/>
  <c r="G222" i="38"/>
  <c r="G221" i="38"/>
  <c r="G220" i="38"/>
  <c r="G219" i="38"/>
  <c r="G218" i="38"/>
  <c r="G216" i="38"/>
  <c r="G215" i="38"/>
  <c r="G214" i="38"/>
  <c r="G213" i="38"/>
  <c r="G211" i="38"/>
  <c r="G210" i="38"/>
  <c r="G209" i="38"/>
  <c r="G208" i="38"/>
  <c r="G206" i="38"/>
  <c r="G205" i="38"/>
  <c r="G204" i="38"/>
  <c r="G202" i="38"/>
  <c r="G201" i="38"/>
  <c r="G200" i="38"/>
  <c r="G199" i="38"/>
  <c r="G197" i="38"/>
  <c r="G196" i="38"/>
  <c r="G195" i="38"/>
  <c r="G194" i="38"/>
  <c r="G192" i="38"/>
  <c r="G191" i="38"/>
  <c r="G190" i="38"/>
  <c r="G189" i="38"/>
  <c r="G187" i="38"/>
  <c r="G186" i="38"/>
  <c r="G185" i="38"/>
  <c r="G183" i="38"/>
  <c r="G182" i="38"/>
  <c r="G181" i="38"/>
  <c r="G180" i="38"/>
  <c r="G179" i="38"/>
  <c r="G178" i="38"/>
  <c r="G177" i="38"/>
  <c r="G176" i="38"/>
  <c r="G175" i="38"/>
  <c r="G173" i="38"/>
  <c r="G172" i="38"/>
  <c r="G171" i="38"/>
  <c r="G170" i="38"/>
  <c r="G169" i="38"/>
  <c r="G167" i="38"/>
  <c r="G165" i="38"/>
  <c r="G164" i="38" s="1"/>
  <c r="G163" i="38" s="1"/>
  <c r="G162" i="38"/>
  <c r="G161" i="38"/>
  <c r="G160" i="38"/>
  <c r="G159" i="38"/>
  <c r="G157" i="38"/>
  <c r="G156" i="38"/>
  <c r="G155" i="38"/>
  <c r="G154" i="38"/>
  <c r="G152" i="38"/>
  <c r="G151" i="38"/>
  <c r="G150" i="38"/>
  <c r="G149" i="38"/>
  <c r="G148" i="38"/>
  <c r="G146" i="38"/>
  <c r="G145" i="38"/>
  <c r="G144" i="38"/>
  <c r="G143" i="38" s="1"/>
  <c r="G142" i="38"/>
  <c r="G141" i="38"/>
  <c r="G140" i="38"/>
  <c r="G139" i="38"/>
  <c r="G138" i="38"/>
  <c r="G136" i="38"/>
  <c r="G135" i="38"/>
  <c r="G134" i="38"/>
  <c r="G133" i="38"/>
  <c r="G131" i="38"/>
  <c r="G130" i="38"/>
  <c r="G128" i="38"/>
  <c r="G127" i="38"/>
  <c r="G126" i="38"/>
  <c r="G125" i="38"/>
  <c r="G122" i="38" s="1"/>
  <c r="G123" i="38"/>
  <c r="G121" i="38"/>
  <c r="G120" i="38"/>
  <c r="G119" i="38"/>
  <c r="G117" i="38"/>
  <c r="G116" i="38"/>
  <c r="G115" i="38"/>
  <c r="G113" i="38"/>
  <c r="G112" i="38"/>
  <c r="G110" i="38"/>
  <c r="G109" i="38"/>
  <c r="G108" i="38"/>
  <c r="G107" i="38"/>
  <c r="G106" i="38"/>
  <c r="G105" i="38"/>
  <c r="G104" i="38"/>
  <c r="G103" i="38"/>
  <c r="G102" i="38"/>
  <c r="G101" i="38"/>
  <c r="G99" i="38"/>
  <c r="G98" i="38"/>
  <c r="G97" i="38" s="1"/>
  <c r="G96" i="38"/>
  <c r="G95" i="38"/>
  <c r="G94" i="38"/>
  <c r="G93" i="38"/>
  <c r="G92" i="38"/>
  <c r="G90" i="38"/>
  <c r="G89" i="38"/>
  <c r="G87" i="38"/>
  <c r="G86" i="38"/>
  <c r="G83" i="38" s="1"/>
  <c r="G84" i="38"/>
  <c r="G82" i="38"/>
  <c r="G81" i="38"/>
  <c r="G80" i="38"/>
  <c r="G79" i="38"/>
  <c r="G78" i="38"/>
  <c r="G77" i="38"/>
  <c r="G76" i="38"/>
  <c r="G75" i="38"/>
  <c r="G74" i="38"/>
  <c r="G73" i="38"/>
  <c r="G70" i="38"/>
  <c r="G69" i="38"/>
  <c r="G68" i="38"/>
  <c r="G67" i="38"/>
  <c r="G66" i="38"/>
  <c r="G65" i="38"/>
  <c r="G64" i="38"/>
  <c r="G63" i="38"/>
  <c r="G61" i="38"/>
  <c r="G60" i="38" s="1"/>
  <c r="G59" i="38"/>
  <c r="G58" i="38"/>
  <c r="G57" i="38"/>
  <c r="G56" i="38"/>
  <c r="G55" i="38"/>
  <c r="G54" i="38"/>
  <c r="G53" i="38"/>
  <c r="G52" i="38"/>
  <c r="G51" i="38"/>
  <c r="G49" i="38"/>
  <c r="G48" i="38"/>
  <c r="G47" i="38"/>
  <c r="G46" i="38"/>
  <c r="G44" i="38"/>
  <c r="G43" i="38"/>
  <c r="G42" i="38"/>
  <c r="G40" i="38"/>
  <c r="G39" i="38"/>
  <c r="G38" i="38"/>
  <c r="G36" i="38"/>
  <c r="G35" i="38"/>
  <c r="G33" i="38"/>
  <c r="G32" i="38" s="1"/>
  <c r="G31" i="38"/>
  <c r="G30" i="38"/>
  <c r="G29" i="38" s="1"/>
  <c r="G28" i="38"/>
  <c r="G27" i="38"/>
  <c r="G26" i="38"/>
  <c r="G25" i="38"/>
  <c r="G24" i="38"/>
  <c r="G23" i="38"/>
  <c r="G21" i="38"/>
  <c r="G20" i="38"/>
  <c r="G19" i="38"/>
  <c r="G18" i="38"/>
  <c r="G17" i="38"/>
  <c r="G16" i="38"/>
  <c r="G15" i="38"/>
  <c r="G14" i="38"/>
  <c r="G13" i="38"/>
  <c r="G11" i="38"/>
  <c r="G10" i="38"/>
  <c r="G9" i="38"/>
  <c r="G8" i="38"/>
  <c r="G7" i="38"/>
  <c r="G5" i="38" s="1"/>
  <c r="G4" i="38" s="1"/>
  <c r="G886" i="38" s="1"/>
  <c r="G887" i="38" s="1"/>
  <c r="G885" i="37" l="1"/>
  <c r="G884" i="37"/>
  <c r="G883" i="37"/>
  <c r="G881" i="37"/>
  <c r="G880" i="37"/>
  <c r="G879" i="37"/>
  <c r="G878" i="37"/>
  <c r="G876" i="37"/>
  <c r="G875" i="37"/>
  <c r="G874" i="37"/>
  <c r="G873" i="37"/>
  <c r="G872" i="37"/>
  <c r="G871" i="37"/>
  <c r="G869" i="37"/>
  <c r="G868" i="37"/>
  <c r="G866" i="37"/>
  <c r="G865" i="37"/>
  <c r="G864" i="37"/>
  <c r="G863" i="37"/>
  <c r="G862" i="37"/>
  <c r="G861" i="37"/>
  <c r="G860" i="37"/>
  <c r="G859" i="37"/>
  <c r="G857" i="37"/>
  <c r="G856" i="37"/>
  <c r="G855" i="37"/>
  <c r="G854" i="37"/>
  <c r="G853" i="37"/>
  <c r="G852" i="37"/>
  <c r="G850" i="37"/>
  <c r="G849" i="37"/>
  <c r="G848" i="37"/>
  <c r="G847" i="37"/>
  <c r="G846" i="37"/>
  <c r="G845" i="37"/>
  <c r="G844" i="37"/>
  <c r="G843" i="37"/>
  <c r="G841" i="37"/>
  <c r="G840" i="37"/>
  <c r="G839" i="37"/>
  <c r="G838" i="37"/>
  <c r="G836" i="37"/>
  <c r="G835" i="37"/>
  <c r="G834" i="37"/>
  <c r="G833" i="37"/>
  <c r="G832" i="37" s="1"/>
  <c r="G831" i="37"/>
  <c r="G830" i="37"/>
  <c r="G829" i="37"/>
  <c r="G828" i="37"/>
  <c r="G826" i="37"/>
  <c r="G825" i="37"/>
  <c r="G824" i="37"/>
  <c r="G822" i="37"/>
  <c r="G821" i="37"/>
  <c r="G819" i="37"/>
  <c r="G818" i="37"/>
  <c r="G816" i="37"/>
  <c r="G815" i="37"/>
  <c r="G814" i="37"/>
  <c r="G813" i="37"/>
  <c r="G812" i="37"/>
  <c r="G810" i="37" s="1"/>
  <c r="G809" i="37" s="1"/>
  <c r="G808" i="37"/>
  <c r="G807" i="37"/>
  <c r="G806" i="37"/>
  <c r="G804" i="37"/>
  <c r="G802" i="37"/>
  <c r="G801" i="37"/>
  <c r="G800" i="37"/>
  <c r="G799" i="37"/>
  <c r="G798" i="37"/>
  <c r="G796" i="37"/>
  <c r="G795" i="37"/>
  <c r="G794" i="37"/>
  <c r="G792" i="37"/>
  <c r="G791" i="37"/>
  <c r="G790" i="37"/>
  <c r="G789" i="37"/>
  <c r="G788" i="37"/>
  <c r="G786" i="37"/>
  <c r="G785" i="37"/>
  <c r="G784" i="37"/>
  <c r="G783" i="37"/>
  <c r="G782" i="37"/>
  <c r="G780" i="37"/>
  <c r="G778" i="37" s="1"/>
  <c r="G779" i="37"/>
  <c r="G777" i="37"/>
  <c r="G776" i="37"/>
  <c r="G775" i="37"/>
  <c r="G774" i="37"/>
  <c r="G773" i="37"/>
  <c r="G772" i="37"/>
  <c r="G771" i="37"/>
  <c r="G770" i="37"/>
  <c r="G769" i="37"/>
  <c r="G768" i="37"/>
  <c r="G767" i="37"/>
  <c r="G766" i="37"/>
  <c r="G764" i="37"/>
  <c r="G763" i="37"/>
  <c r="G762" i="37"/>
  <c r="G760" i="37"/>
  <c r="G759" i="37"/>
  <c r="G758" i="37"/>
  <c r="G756" i="37"/>
  <c r="G754" i="37"/>
  <c r="G753" i="37"/>
  <c r="G752" i="37" s="1"/>
  <c r="G751" i="37" s="1"/>
  <c r="G750" i="37"/>
  <c r="G749" i="37"/>
  <c r="G747" i="37"/>
  <c r="G746" i="37"/>
  <c r="G745" i="37"/>
  <c r="G744" i="37"/>
  <c r="G742" i="37"/>
  <c r="G741" i="37"/>
  <c r="G740" i="37"/>
  <c r="G738" i="37"/>
  <c r="G737" i="37"/>
  <c r="G736" i="37"/>
  <c r="G735" i="37"/>
  <c r="G734" i="37"/>
  <c r="G733" i="37"/>
  <c r="G730" i="37"/>
  <c r="G729" i="37"/>
  <c r="G728" i="37"/>
  <c r="G727" i="37"/>
  <c r="G726" i="37"/>
  <c r="G725" i="37"/>
  <c r="G724" i="37"/>
  <c r="G722" i="37"/>
  <c r="G721" i="37"/>
  <c r="G719" i="37"/>
  <c r="G718" i="37"/>
  <c r="G716" i="37"/>
  <c r="G715" i="37"/>
  <c r="G714" i="37"/>
  <c r="G713" i="37"/>
  <c r="G711" i="37"/>
  <c r="G710" i="37"/>
  <c r="G709" i="37"/>
  <c r="G707" i="37"/>
  <c r="G706" i="37" s="1"/>
  <c r="G705" i="37" s="1"/>
  <c r="G704" i="37"/>
  <c r="G703" i="37"/>
  <c r="G702" i="37"/>
  <c r="G701" i="37"/>
  <c r="G700" i="37"/>
  <c r="G698" i="37"/>
  <c r="G697" i="37"/>
  <c r="G696" i="37"/>
  <c r="G695" i="37"/>
  <c r="G693" i="37"/>
  <c r="G692" i="37"/>
  <c r="G691" i="37"/>
  <c r="G690" i="37"/>
  <c r="G689" i="37"/>
  <c r="G688" i="37"/>
  <c r="G687" i="37"/>
  <c r="G686" i="37"/>
  <c r="G685" i="37"/>
  <c r="G683" i="37"/>
  <c r="G682" i="37"/>
  <c r="G680" i="37"/>
  <c r="G679" i="37" s="1"/>
  <c r="G678" i="37" s="1"/>
  <c r="G677" i="37"/>
  <c r="G676" i="37"/>
  <c r="G675" i="37"/>
  <c r="G674" i="37"/>
  <c r="G672" i="37"/>
  <c r="G671" i="37"/>
  <c r="G670" i="37"/>
  <c r="G669" i="37"/>
  <c r="G668" i="37"/>
  <c r="G667" i="37"/>
  <c r="G666" i="37"/>
  <c r="G665" i="37"/>
  <c r="G664" i="37"/>
  <c r="G663" i="37"/>
  <c r="G662" i="37"/>
  <c r="G661" i="37"/>
  <c r="G660" i="37"/>
  <c r="G659" i="37"/>
  <c r="G658" i="37"/>
  <c r="G657" i="37"/>
  <c r="G655" i="37"/>
  <c r="G654" i="37"/>
  <c r="G653" i="37"/>
  <c r="G651" i="37"/>
  <c r="G650" i="37"/>
  <c r="G649" i="37"/>
  <c r="G646" i="37"/>
  <c r="G645" i="37"/>
  <c r="G644" i="37"/>
  <c r="G642" i="37"/>
  <c r="G641" i="37"/>
  <c r="G640" i="37"/>
  <c r="G639" i="37"/>
  <c r="G638" i="37"/>
  <c r="G637" i="37"/>
  <c r="G636" i="37"/>
  <c r="G635" i="37"/>
  <c r="G633" i="37"/>
  <c r="G632" i="37"/>
  <c r="G631" i="37"/>
  <c r="G630" i="37"/>
  <c r="G628" i="37"/>
  <c r="G627" i="37"/>
  <c r="G626" i="37"/>
  <c r="G625" i="37"/>
  <c r="G624" i="37"/>
  <c r="G623" i="37"/>
  <c r="G622" i="37"/>
  <c r="G621" i="37"/>
  <c r="G619" i="37"/>
  <c r="G618" i="37" s="1"/>
  <c r="G617" i="37" s="1"/>
  <c r="G616" i="37"/>
  <c r="G615" i="37"/>
  <c r="G613" i="37"/>
  <c r="G612" i="37"/>
  <c r="G611" i="37"/>
  <c r="G610" i="37"/>
  <c r="G608" i="37"/>
  <c r="G607" i="37"/>
  <c r="G606" i="37"/>
  <c r="G605" i="37"/>
  <c r="G604" i="37"/>
  <c r="G603" i="37"/>
  <c r="G602" i="37"/>
  <c r="G600" i="37"/>
  <c r="G599" i="37"/>
  <c r="G598" i="37"/>
  <c r="G597" i="37"/>
  <c r="G596" i="37"/>
  <c r="G595" i="37"/>
  <c r="G594" i="37"/>
  <c r="G593" i="37"/>
  <c r="G592" i="37"/>
  <c r="G591" i="37" s="1"/>
  <c r="G590" i="37"/>
  <c r="G589" i="37"/>
  <c r="G588" i="37"/>
  <c r="G587" i="37"/>
  <c r="G586" i="37"/>
  <c r="G585" i="37"/>
  <c r="G584" i="37"/>
  <c r="G583" i="37"/>
  <c r="G582" i="37"/>
  <c r="G581" i="37"/>
  <c r="G579" i="37"/>
  <c r="G578" i="37"/>
  <c r="G576" i="37"/>
  <c r="G574" i="37" s="1"/>
  <c r="G575" i="37"/>
  <c r="G573" i="37"/>
  <c r="G572" i="37"/>
  <c r="G571" i="37"/>
  <c r="G569" i="37"/>
  <c r="G568" i="37"/>
  <c r="G567" i="37"/>
  <c r="G566" i="37"/>
  <c r="G565" i="37"/>
  <c r="G564" i="37"/>
  <c r="G563" i="37"/>
  <c r="G561" i="37"/>
  <c r="G560" i="37"/>
  <c r="G559" i="37"/>
  <c r="G558" i="37"/>
  <c r="G556" i="37"/>
  <c r="G555" i="37"/>
  <c r="G554" i="37"/>
  <c r="G553" i="37"/>
  <c r="G552" i="37"/>
  <c r="G550" i="37"/>
  <c r="G549" i="37"/>
  <c r="G548" i="37"/>
  <c r="G546" i="37"/>
  <c r="G545" i="37"/>
  <c r="G544" i="37"/>
  <c r="G542" i="37"/>
  <c r="G541" i="37"/>
  <c r="G539" i="37"/>
  <c r="G537" i="37" s="1"/>
  <c r="G536" i="37"/>
  <c r="G535" i="37"/>
  <c r="G534" i="37"/>
  <c r="G533" i="37"/>
  <c r="G531" i="37"/>
  <c r="G530" i="37"/>
  <c r="G529" i="37"/>
  <c r="G528" i="37"/>
  <c r="G527" i="37"/>
  <c r="G526" i="37"/>
  <c r="G525" i="37"/>
  <c r="G524" i="37"/>
  <c r="G523" i="37"/>
  <c r="G522" i="37"/>
  <c r="G521" i="37"/>
  <c r="G520" i="37"/>
  <c r="G519" i="37"/>
  <c r="G518" i="37"/>
  <c r="G516" i="37"/>
  <c r="G515" i="37"/>
  <c r="G513" i="37"/>
  <c r="G512" i="37"/>
  <c r="G511" i="37"/>
  <c r="G509" i="37"/>
  <c r="G508" i="37"/>
  <c r="G507" i="37"/>
  <c r="G504" i="37"/>
  <c r="G503" i="37"/>
  <c r="G502" i="37"/>
  <c r="G500" i="37"/>
  <c r="G498" i="37"/>
  <c r="G497" i="37"/>
  <c r="G496" i="37"/>
  <c r="G495" i="37"/>
  <c r="G494" i="37"/>
  <c r="G493" i="37"/>
  <c r="G492" i="37"/>
  <c r="G490" i="37"/>
  <c r="G489" i="37"/>
  <c r="G488" i="37"/>
  <c r="G487" i="37"/>
  <c r="G486" i="37"/>
  <c r="G483" i="37"/>
  <c r="G482" i="37"/>
  <c r="G481" i="37"/>
  <c r="G478" i="37" s="1"/>
  <c r="G476" i="37"/>
  <c r="G475" i="37"/>
  <c r="G474" i="37"/>
  <c r="G473" i="37"/>
  <c r="G471" i="37"/>
  <c r="G470" i="37"/>
  <c r="G469" i="37"/>
  <c r="G468" i="37"/>
  <c r="G466" i="37"/>
  <c r="G465" i="37"/>
  <c r="G464" i="37"/>
  <c r="G463" i="37"/>
  <c r="G462" i="37"/>
  <c r="G460" i="37"/>
  <c r="G459" i="37"/>
  <c r="G458" i="37"/>
  <c r="G456" i="37"/>
  <c r="G455" i="37"/>
  <c r="G454" i="37"/>
  <c r="G453" i="37"/>
  <c r="G451" i="37"/>
  <c r="G450" i="37"/>
  <c r="G449" i="37"/>
  <c r="G448" i="37"/>
  <c r="G446" i="37"/>
  <c r="G445" i="37"/>
  <c r="G444" i="37" s="1"/>
  <c r="G443" i="37" s="1"/>
  <c r="G442" i="37"/>
  <c r="G441" i="37"/>
  <c r="G440" i="37"/>
  <c r="G438" i="37"/>
  <c r="G437" i="37"/>
  <c r="G436" i="37"/>
  <c r="G435" i="37"/>
  <c r="G433" i="37"/>
  <c r="G432" i="37"/>
  <c r="G431" i="37" s="1"/>
  <c r="G430" i="37" s="1"/>
  <c r="G429" i="37"/>
  <c r="G428" i="37"/>
  <c r="G427" i="37"/>
  <c r="G425" i="37"/>
  <c r="G424" i="37"/>
  <c r="G423" i="37"/>
  <c r="G421" i="37"/>
  <c r="G420" i="37"/>
  <c r="G419" i="37"/>
  <c r="G418" i="37"/>
  <c r="G417" i="37"/>
  <c r="G416" i="37"/>
  <c r="G415" i="37"/>
  <c r="G414" i="37"/>
  <c r="G413" i="37"/>
  <c r="G412" i="37"/>
  <c r="G411" i="37"/>
  <c r="G410" i="37"/>
  <c r="G409" i="37"/>
  <c r="G408" i="37"/>
  <c r="G407" i="37"/>
  <c r="G406" i="37"/>
  <c r="G404" i="37"/>
  <c r="G403" i="37"/>
  <c r="G401" i="37" s="1"/>
  <c r="G400" i="37" s="1"/>
  <c r="G402" i="37"/>
  <c r="G399" i="37"/>
  <c r="G398" i="37"/>
  <c r="G397" i="37"/>
  <c r="G396" i="37"/>
  <c r="G394" i="37"/>
  <c r="G393" i="37"/>
  <c r="G392" i="37"/>
  <c r="G390" i="37"/>
  <c r="G389" i="37"/>
  <c r="G388" i="37"/>
  <c r="G387" i="37"/>
  <c r="G386" i="37"/>
  <c r="G384" i="37"/>
  <c r="G383" i="37"/>
  <c r="G381" i="37"/>
  <c r="G380" i="37"/>
  <c r="G379" i="37"/>
  <c r="G378" i="37"/>
  <c r="G377" i="37"/>
  <c r="G375" i="37"/>
  <c r="G374" i="37"/>
  <c r="G371" i="37"/>
  <c r="G370" i="37"/>
  <c r="G369" i="37"/>
  <c r="G367" i="37"/>
  <c r="G366" i="37" s="1"/>
  <c r="G365" i="37" s="1"/>
  <c r="G364" i="37"/>
  <c r="G363" i="37"/>
  <c r="G362" i="37"/>
  <c r="G360" i="37"/>
  <c r="G359" i="37"/>
  <c r="G358" i="37"/>
  <c r="G357" i="37"/>
  <c r="G355" i="37"/>
  <c r="G354" i="37"/>
  <c r="G353" i="37"/>
  <c r="G352" i="37"/>
  <c r="G350" i="37"/>
  <c r="G349" i="37"/>
  <c r="G348" i="37"/>
  <c r="G345" i="37"/>
  <c r="G344" i="37"/>
  <c r="G343" i="37"/>
  <c r="G340" i="37"/>
  <c r="G339" i="37"/>
  <c r="G338" i="37"/>
  <c r="G336" i="37"/>
  <c r="G334" i="37"/>
  <c r="G333" i="37"/>
  <c r="G332" i="37"/>
  <c r="G331" i="37"/>
  <c r="G330" i="37"/>
  <c r="G328" i="37"/>
  <c r="G327" i="37" s="1"/>
  <c r="G326" i="37" s="1"/>
  <c r="G325" i="37"/>
  <c r="G324" i="37"/>
  <c r="G323" i="37"/>
  <c r="G321" i="37"/>
  <c r="G320" i="37"/>
  <c r="G319" i="37"/>
  <c r="G318" i="37"/>
  <c r="G317" i="37"/>
  <c r="G316" i="37"/>
  <c r="G314" i="37"/>
  <c r="G312" i="37"/>
  <c r="G311" i="37"/>
  <c r="G310" i="37"/>
  <c r="G309" i="37"/>
  <c r="G308" i="37"/>
  <c r="G307" i="37"/>
  <c r="G306" i="37"/>
  <c r="G305" i="37"/>
  <c r="G303" i="37"/>
  <c r="G302" i="37"/>
  <c r="G301" i="37"/>
  <c r="G299" i="37"/>
  <c r="G298" i="37"/>
  <c r="G297" i="37"/>
  <c r="G295" i="37"/>
  <c r="G294" i="37"/>
  <c r="G293" i="37"/>
  <c r="G292" i="37"/>
  <c r="G291" i="37"/>
  <c r="G289" i="37"/>
  <c r="G288" i="37"/>
  <c r="G287" i="37"/>
  <c r="G286" i="37"/>
  <c r="G285" i="37"/>
  <c r="G283" i="37"/>
  <c r="G282" i="37" s="1"/>
  <c r="G281" i="37" s="1"/>
  <c r="G280" i="37"/>
  <c r="G279" i="37"/>
  <c r="G278" i="37"/>
  <c r="G277" i="37"/>
  <c r="G276" i="37"/>
  <c r="G274" i="37"/>
  <c r="G273" i="37"/>
  <c r="G272" i="37"/>
  <c r="G270" i="37"/>
  <c r="G269" i="37"/>
  <c r="G268" i="37"/>
  <c r="G267" i="37"/>
  <c r="G266" i="37"/>
  <c r="G265" i="37"/>
  <c r="G264" i="37"/>
  <c r="G263" i="37"/>
  <c r="G261" i="37"/>
  <c r="G260" i="37"/>
  <c r="G259" i="37"/>
  <c r="G258" i="37"/>
  <c r="G257" i="37"/>
  <c r="G256" i="37"/>
  <c r="G254" i="37"/>
  <c r="G253" i="37"/>
  <c r="G252" i="37"/>
  <c r="G251" i="37"/>
  <c r="G250" i="37"/>
  <c r="G249" i="37"/>
  <c r="G248" i="37"/>
  <c r="G245" i="37" s="1"/>
  <c r="G244" i="37" s="1"/>
  <c r="G247" i="37"/>
  <c r="G243" i="37"/>
  <c r="G242" i="37"/>
  <c r="G241" i="37"/>
  <c r="G240" i="37"/>
  <c r="G239" i="37"/>
  <c r="G238" i="37"/>
  <c r="G237" i="37"/>
  <c r="G235" i="37"/>
  <c r="G234" i="37"/>
  <c r="G233" i="37"/>
  <c r="G231" i="37"/>
  <c r="G230" i="37"/>
  <c r="G229" i="37"/>
  <c r="G228" i="37"/>
  <c r="G227" i="37"/>
  <c r="G226" i="37"/>
  <c r="G225" i="37"/>
  <c r="G224" i="37"/>
  <c r="G222" i="37"/>
  <c r="G221" i="37"/>
  <c r="G220" i="37"/>
  <c r="G219" i="37"/>
  <c r="G218" i="37"/>
  <c r="G216" i="37"/>
  <c r="G215" i="37"/>
  <c r="G214" i="37"/>
  <c r="G213" i="37"/>
  <c r="G211" i="37"/>
  <c r="G210" i="37"/>
  <c r="G209" i="37"/>
  <c r="G208" i="37"/>
  <c r="G206" i="37"/>
  <c r="G205" i="37"/>
  <c r="G204" i="37"/>
  <c r="G202" i="37"/>
  <c r="G201" i="37"/>
  <c r="G200" i="37"/>
  <c r="G199" i="37"/>
  <c r="G197" i="37"/>
  <c r="G196" i="37"/>
  <c r="G195" i="37"/>
  <c r="G194" i="37"/>
  <c r="G192" i="37"/>
  <c r="G191" i="37"/>
  <c r="G190" i="37"/>
  <c r="G189" i="37"/>
  <c r="G187" i="37"/>
  <c r="G186" i="37"/>
  <c r="G185" i="37"/>
  <c r="G183" i="37"/>
  <c r="G182" i="37"/>
  <c r="G181" i="37"/>
  <c r="G180" i="37"/>
  <c r="G179" i="37"/>
  <c r="G178" i="37"/>
  <c r="G177" i="37"/>
  <c r="G176" i="37"/>
  <c r="G175" i="37"/>
  <c r="G173" i="37"/>
  <c r="G172" i="37"/>
  <c r="G171" i="37"/>
  <c r="G170" i="37"/>
  <c r="G169" i="37"/>
  <c r="G167" i="37"/>
  <c r="G165" i="37"/>
  <c r="G164" i="37" s="1"/>
  <c r="G163" i="37" s="1"/>
  <c r="G162" i="37"/>
  <c r="G161" i="37"/>
  <c r="G160" i="37"/>
  <c r="G159" i="37"/>
  <c r="G157" i="37"/>
  <c r="G156" i="37"/>
  <c r="G155" i="37"/>
  <c r="G154" i="37"/>
  <c r="G152" i="37"/>
  <c r="G151" i="37"/>
  <c r="G150" i="37"/>
  <c r="G149" i="37"/>
  <c r="G148" i="37"/>
  <c r="G146" i="37"/>
  <c r="G145" i="37"/>
  <c r="G144" i="37"/>
  <c r="G143" i="37" s="1"/>
  <c r="G142" i="37"/>
  <c r="G141" i="37"/>
  <c r="G140" i="37"/>
  <c r="G139" i="37"/>
  <c r="G138" i="37"/>
  <c r="G136" i="37"/>
  <c r="G135" i="37"/>
  <c r="G134" i="37"/>
  <c r="G133" i="37"/>
  <c r="G131" i="37"/>
  <c r="G130" i="37"/>
  <c r="G128" i="37"/>
  <c r="G127" i="37"/>
  <c r="G126" i="37"/>
  <c r="G125" i="37"/>
  <c r="G123" i="37"/>
  <c r="G122" i="37" s="1"/>
  <c r="G121" i="37"/>
  <c r="G120" i="37"/>
  <c r="G119" i="37"/>
  <c r="G117" i="37"/>
  <c r="G116" i="37"/>
  <c r="G115" i="37"/>
  <c r="G113" i="37"/>
  <c r="G112" i="37"/>
  <c r="G110" i="37"/>
  <c r="G109" i="37"/>
  <c r="G108" i="37"/>
  <c r="G107" i="37"/>
  <c r="G106" i="37"/>
  <c r="G105" i="37"/>
  <c r="G104" i="37"/>
  <c r="G103" i="37"/>
  <c r="G102" i="37"/>
  <c r="G101" i="37"/>
  <c r="G99" i="37"/>
  <c r="G98" i="37"/>
  <c r="G97" i="37"/>
  <c r="G96" i="37"/>
  <c r="G95" i="37"/>
  <c r="G94" i="37"/>
  <c r="G93" i="37"/>
  <c r="G92" i="37"/>
  <c r="G90" i="37"/>
  <c r="G89" i="37"/>
  <c r="G87" i="37"/>
  <c r="G86" i="37"/>
  <c r="G84" i="37"/>
  <c r="G83" i="37" s="1"/>
  <c r="G82" i="37"/>
  <c r="G81" i="37"/>
  <c r="G80" i="37"/>
  <c r="G79" i="37"/>
  <c r="G78" i="37"/>
  <c r="G77" i="37"/>
  <c r="G76" i="37"/>
  <c r="G75" i="37"/>
  <c r="G74" i="37"/>
  <c r="G73" i="37"/>
  <c r="G70" i="37"/>
  <c r="G69" i="37"/>
  <c r="G68" i="37"/>
  <c r="G67" i="37"/>
  <c r="G66" i="37"/>
  <c r="G65" i="37"/>
  <c r="G64" i="37"/>
  <c r="G63" i="37"/>
  <c r="G61" i="37"/>
  <c r="G60" i="37" s="1"/>
  <c r="G59" i="37"/>
  <c r="G58" i="37"/>
  <c r="G57" i="37"/>
  <c r="G56" i="37"/>
  <c r="G55" i="37"/>
  <c r="G54" i="37"/>
  <c r="G53" i="37"/>
  <c r="G52" i="37"/>
  <c r="G51" i="37"/>
  <c r="G49" i="37"/>
  <c r="G48" i="37"/>
  <c r="G47" i="37"/>
  <c r="G46" i="37"/>
  <c r="G44" i="37"/>
  <c r="G43" i="37"/>
  <c r="G42" i="37"/>
  <c r="G40" i="37"/>
  <c r="G39" i="37"/>
  <c r="G38" i="37"/>
  <c r="G36" i="37"/>
  <c r="G35" i="37"/>
  <c r="G32" i="37" s="1"/>
  <c r="G33" i="37"/>
  <c r="G31" i="37"/>
  <c r="G30" i="37"/>
  <c r="G29" i="37" s="1"/>
  <c r="G28" i="37"/>
  <c r="G27" i="37"/>
  <c r="G26" i="37"/>
  <c r="G25" i="37"/>
  <c r="G24" i="37"/>
  <c r="G23" i="37"/>
  <c r="G21" i="37"/>
  <c r="G20" i="37"/>
  <c r="G19" i="37"/>
  <c r="G18" i="37" s="1"/>
  <c r="G17" i="37"/>
  <c r="G16" i="37"/>
  <c r="G15" i="37"/>
  <c r="G14" i="37"/>
  <c r="G13" i="37"/>
  <c r="G11" i="37"/>
  <c r="G10" i="37"/>
  <c r="G9" i="37"/>
  <c r="G8" i="37"/>
  <c r="G7" i="37"/>
  <c r="G5" i="37"/>
  <c r="G4" i="37" l="1"/>
  <c r="G886" i="37" s="1"/>
  <c r="G887" i="37" s="1"/>
  <c r="G477" i="37"/>
  <c r="G885" i="36" l="1"/>
  <c r="G884" i="36"/>
  <c r="G883" i="36"/>
  <c r="G881" i="36"/>
  <c r="G880" i="36"/>
  <c r="G879" i="36"/>
  <c r="G878" i="36"/>
  <c r="G876" i="36"/>
  <c r="G875" i="36"/>
  <c r="G874" i="36"/>
  <c r="G873" i="36"/>
  <c r="G872" i="36"/>
  <c r="G871" i="36"/>
  <c r="G869" i="36"/>
  <c r="G868" i="36"/>
  <c r="G866" i="36"/>
  <c r="G865" i="36"/>
  <c r="G864" i="36"/>
  <c r="G863" i="36"/>
  <c r="G862" i="36"/>
  <c r="G861" i="36"/>
  <c r="G860" i="36"/>
  <c r="G859" i="36"/>
  <c r="G857" i="36"/>
  <c r="G856" i="36"/>
  <c r="G855" i="36"/>
  <c r="G854" i="36"/>
  <c r="G853" i="36"/>
  <c r="G852" i="36"/>
  <c r="G850" i="36"/>
  <c r="G849" i="36"/>
  <c r="G848" i="36"/>
  <c r="G847" i="36"/>
  <c r="G846" i="36"/>
  <c r="G845" i="36"/>
  <c r="G844" i="36"/>
  <c r="G843" i="36"/>
  <c r="G841" i="36"/>
  <c r="G840" i="36"/>
  <c r="G839" i="36"/>
  <c r="G838" i="36"/>
  <c r="G836" i="36"/>
  <c r="G833" i="36" s="1"/>
  <c r="G832" i="36" s="1"/>
  <c r="G835" i="36"/>
  <c r="G834" i="36"/>
  <c r="G831" i="36"/>
  <c r="G830" i="36"/>
  <c r="G829" i="36"/>
  <c r="G828" i="36"/>
  <c r="G826" i="36"/>
  <c r="G825" i="36"/>
  <c r="G824" i="36"/>
  <c r="G822" i="36"/>
  <c r="G821" i="36"/>
  <c r="G819" i="36"/>
  <c r="G818" i="36"/>
  <c r="G816" i="36"/>
  <c r="G815" i="36"/>
  <c r="G814" i="36"/>
  <c r="G813" i="36"/>
  <c r="G812" i="36"/>
  <c r="G810" i="36" s="1"/>
  <c r="G809" i="36" s="1"/>
  <c r="G808" i="36"/>
  <c r="G807" i="36"/>
  <c r="G806" i="36"/>
  <c r="G804" i="36"/>
  <c r="G802" i="36"/>
  <c r="G801" i="36"/>
  <c r="G800" i="36"/>
  <c r="G799" i="36"/>
  <c r="G798" i="36"/>
  <c r="G796" i="36"/>
  <c r="G795" i="36"/>
  <c r="G794" i="36"/>
  <c r="G792" i="36"/>
  <c r="G791" i="36"/>
  <c r="G790" i="36"/>
  <c r="G789" i="36"/>
  <c r="G788" i="36"/>
  <c r="G786" i="36"/>
  <c r="G785" i="36"/>
  <c r="G784" i="36"/>
  <c r="G783" i="36"/>
  <c r="G782" i="36"/>
  <c r="G780" i="36"/>
  <c r="G779" i="36"/>
  <c r="G778" i="36"/>
  <c r="G777" i="36"/>
  <c r="G776" i="36"/>
  <c r="G775" i="36"/>
  <c r="G774" i="36"/>
  <c r="G773" i="36"/>
  <c r="G772" i="36"/>
  <c r="G771" i="36"/>
  <c r="G770" i="36"/>
  <c r="G769" i="36"/>
  <c r="G768" i="36"/>
  <c r="G767" i="36"/>
  <c r="G766" i="36"/>
  <c r="G764" i="36"/>
  <c r="G763" i="36"/>
  <c r="G762" i="36"/>
  <c r="G760" i="36"/>
  <c r="G759" i="36"/>
  <c r="G758" i="36"/>
  <c r="G756" i="36"/>
  <c r="G754" i="36"/>
  <c r="G753" i="36"/>
  <c r="G752" i="36" s="1"/>
  <c r="G751" i="36" s="1"/>
  <c r="G750" i="36"/>
  <c r="G749" i="36"/>
  <c r="G747" i="36"/>
  <c r="G746" i="36"/>
  <c r="G745" i="36"/>
  <c r="G744" i="36"/>
  <c r="G742" i="36"/>
  <c r="G741" i="36"/>
  <c r="G740" i="36"/>
  <c r="G738" i="36"/>
  <c r="G737" i="36"/>
  <c r="G736" i="36"/>
  <c r="G735" i="36"/>
  <c r="G734" i="36"/>
  <c r="G733" i="36"/>
  <c r="G730" i="36"/>
  <c r="G729" i="36"/>
  <c r="G728" i="36"/>
  <c r="G727" i="36"/>
  <c r="G726" i="36"/>
  <c r="G725" i="36"/>
  <c r="G724" i="36"/>
  <c r="G722" i="36"/>
  <c r="G721" i="36"/>
  <c r="G719" i="36"/>
  <c r="G718" i="36"/>
  <c r="G716" i="36"/>
  <c r="G715" i="36"/>
  <c r="G714" i="36"/>
  <c r="G713" i="36"/>
  <c r="G711" i="36"/>
  <c r="G710" i="36"/>
  <c r="G709" i="36"/>
  <c r="G707" i="36"/>
  <c r="G706" i="36" s="1"/>
  <c r="G705" i="36" s="1"/>
  <c r="G704" i="36"/>
  <c r="G703" i="36"/>
  <c r="G702" i="36"/>
  <c r="G701" i="36"/>
  <c r="G700" i="36"/>
  <c r="G698" i="36"/>
  <c r="G697" i="36"/>
  <c r="G696" i="36"/>
  <c r="G695" i="36"/>
  <c r="G693" i="36"/>
  <c r="G692" i="36"/>
  <c r="G691" i="36"/>
  <c r="G690" i="36"/>
  <c r="G689" i="36"/>
  <c r="G688" i="36"/>
  <c r="G687" i="36"/>
  <c r="G686" i="36"/>
  <c r="G685" i="36"/>
  <c r="G683" i="36"/>
  <c r="G682" i="36"/>
  <c r="G680" i="36"/>
  <c r="G679" i="36" s="1"/>
  <c r="G678" i="36" s="1"/>
  <c r="G677" i="36"/>
  <c r="G676" i="36"/>
  <c r="G675" i="36"/>
  <c r="G674" i="36"/>
  <c r="G672" i="36"/>
  <c r="G671" i="36"/>
  <c r="G670" i="36"/>
  <c r="G669" i="36"/>
  <c r="G668" i="36"/>
  <c r="G667" i="36"/>
  <c r="G666" i="36"/>
  <c r="G665" i="36"/>
  <c r="G664" i="36"/>
  <c r="G663" i="36"/>
  <c r="G662" i="36"/>
  <c r="G661" i="36"/>
  <c r="G660" i="36"/>
  <c r="G659" i="36"/>
  <c r="G658" i="36"/>
  <c r="G657" i="36"/>
  <c r="G655" i="36"/>
  <c r="G654" i="36"/>
  <c r="G653" i="36"/>
  <c r="G651" i="36"/>
  <c r="G650" i="36"/>
  <c r="G649" i="36"/>
  <c r="G646" i="36"/>
  <c r="G645" i="36"/>
  <c r="G644" i="36"/>
  <c r="G642" i="36"/>
  <c r="G641" i="36"/>
  <c r="G640" i="36"/>
  <c r="G639" i="36"/>
  <c r="G638" i="36"/>
  <c r="G637" i="36"/>
  <c r="G636" i="36"/>
  <c r="G635" i="36"/>
  <c r="G633" i="36"/>
  <c r="G632" i="36"/>
  <c r="G631" i="36"/>
  <c r="G630" i="36"/>
  <c r="G628" i="36"/>
  <c r="G627" i="36"/>
  <c r="G626" i="36"/>
  <c r="G625" i="36"/>
  <c r="G624" i="36"/>
  <c r="G623" i="36"/>
  <c r="G622" i="36"/>
  <c r="G621" i="36"/>
  <c r="G619" i="36"/>
  <c r="G618" i="36" s="1"/>
  <c r="G617" i="36" s="1"/>
  <c r="G616" i="36"/>
  <c r="G615" i="36"/>
  <c r="G613" i="36"/>
  <c r="G612" i="36"/>
  <c r="G611" i="36"/>
  <c r="G610" i="36"/>
  <c r="G608" i="36"/>
  <c r="G607" i="36"/>
  <c r="G606" i="36"/>
  <c r="G605" i="36"/>
  <c r="G604" i="36"/>
  <c r="G603" i="36"/>
  <c r="G602" i="36"/>
  <c r="G600" i="36"/>
  <c r="G599" i="36"/>
  <c r="G598" i="36"/>
  <c r="G597" i="36"/>
  <c r="G596" i="36"/>
  <c r="G595" i="36"/>
  <c r="G594" i="36"/>
  <c r="G593" i="36"/>
  <c r="G592" i="36"/>
  <c r="G591" i="36" s="1"/>
  <c r="G590" i="36"/>
  <c r="G589" i="36"/>
  <c r="G588" i="36"/>
  <c r="G587" i="36"/>
  <c r="G586" i="36"/>
  <c r="G585" i="36"/>
  <c r="G584" i="36"/>
  <c r="G583" i="36"/>
  <c r="G582" i="36"/>
  <c r="G581" i="36"/>
  <c r="G579" i="36"/>
  <c r="G578" i="36"/>
  <c r="G576" i="36"/>
  <c r="G575" i="36"/>
  <c r="G574" i="36" s="1"/>
  <c r="G573" i="36"/>
  <c r="G572" i="36"/>
  <c r="G571" i="36"/>
  <c r="G569" i="36"/>
  <c r="G568" i="36"/>
  <c r="G567" i="36" s="1"/>
  <c r="G566" i="36"/>
  <c r="G565" i="36"/>
  <c r="G564" i="36"/>
  <c r="G563" i="36"/>
  <c r="G561" i="36"/>
  <c r="G560" i="36"/>
  <c r="G559" i="36"/>
  <c r="G558" i="36"/>
  <c r="G556" i="36"/>
  <c r="G555" i="36"/>
  <c r="G554" i="36"/>
  <c r="G553" i="36"/>
  <c r="G552" i="36"/>
  <c r="G550" i="36"/>
  <c r="G549" i="36"/>
  <c r="G548" i="36"/>
  <c r="G546" i="36"/>
  <c r="G545" i="36"/>
  <c r="G544" i="36"/>
  <c r="G542" i="36"/>
  <c r="G541" i="36"/>
  <c r="G539" i="36"/>
  <c r="G537" i="36" s="1"/>
  <c r="G536" i="36"/>
  <c r="G535" i="36"/>
  <c r="G534" i="36"/>
  <c r="G533" i="36"/>
  <c r="G531" i="36"/>
  <c r="G530" i="36"/>
  <c r="G529" i="36"/>
  <c r="G528" i="36"/>
  <c r="G527" i="36"/>
  <c r="G526" i="36"/>
  <c r="G525" i="36"/>
  <c r="G524" i="36"/>
  <c r="G523" i="36"/>
  <c r="G522" i="36"/>
  <c r="G521" i="36"/>
  <c r="G520" i="36"/>
  <c r="G519" i="36"/>
  <c r="G518" i="36"/>
  <c r="G516" i="36"/>
  <c r="G515" i="36"/>
  <c r="G513" i="36"/>
  <c r="G512" i="36"/>
  <c r="G511" i="36"/>
  <c r="G509" i="36"/>
  <c r="G508" i="36"/>
  <c r="G507" i="36"/>
  <c r="G504" i="36"/>
  <c r="G503" i="36"/>
  <c r="G502" i="36"/>
  <c r="G500" i="36"/>
  <c r="G498" i="36"/>
  <c r="G497" i="36"/>
  <c r="G496" i="36"/>
  <c r="G495" i="36"/>
  <c r="G494" i="36"/>
  <c r="G493" i="36"/>
  <c r="G492" i="36"/>
  <c r="G490" i="36"/>
  <c r="G489" i="36"/>
  <c r="G488" i="36"/>
  <c r="G487" i="36"/>
  <c r="G486" i="36"/>
  <c r="G483" i="36"/>
  <c r="G482" i="36"/>
  <c r="G481" i="36"/>
  <c r="G478" i="36"/>
  <c r="G477" i="36" s="1"/>
  <c r="G476" i="36"/>
  <c r="G475" i="36"/>
  <c r="G474" i="36"/>
  <c r="G473" i="36"/>
  <c r="G471" i="36"/>
  <c r="G470" i="36"/>
  <c r="G469" i="36"/>
  <c r="G468" i="36"/>
  <c r="G466" i="36"/>
  <c r="G465" i="36"/>
  <c r="G464" i="36"/>
  <c r="G463" i="36"/>
  <c r="G462" i="36"/>
  <c r="G460" i="36"/>
  <c r="G459" i="36"/>
  <c r="G458" i="36"/>
  <c r="G456" i="36"/>
  <c r="G455" i="36"/>
  <c r="G454" i="36"/>
  <c r="G453" i="36"/>
  <c r="G451" i="36"/>
  <c r="G450" i="36"/>
  <c r="G449" i="36"/>
  <c r="G448" i="36"/>
  <c r="G446" i="36"/>
  <c r="G445" i="36"/>
  <c r="G444" i="36"/>
  <c r="G443" i="36" s="1"/>
  <c r="G442" i="36"/>
  <c r="G441" i="36"/>
  <c r="G440" i="36"/>
  <c r="G438" i="36"/>
  <c r="G437" i="36"/>
  <c r="G436" i="36"/>
  <c r="G435" i="36"/>
  <c r="G433" i="36"/>
  <c r="G432" i="36"/>
  <c r="G431" i="36" s="1"/>
  <c r="G430" i="36" s="1"/>
  <c r="G429" i="36"/>
  <c r="G428" i="36"/>
  <c r="G427" i="36"/>
  <c r="G425" i="36"/>
  <c r="G424" i="36"/>
  <c r="G423" i="36"/>
  <c r="G421" i="36"/>
  <c r="G420" i="36"/>
  <c r="G419" i="36"/>
  <c r="G418" i="36"/>
  <c r="G417" i="36"/>
  <c r="G416" i="36"/>
  <c r="G415" i="36"/>
  <c r="G414" i="36"/>
  <c r="G413" i="36"/>
  <c r="G412" i="36"/>
  <c r="G411" i="36"/>
  <c r="G410" i="36"/>
  <c r="G409" i="36"/>
  <c r="G408" i="36"/>
  <c r="G407" i="36"/>
  <c r="G406" i="36"/>
  <c r="G404" i="36"/>
  <c r="G403" i="36"/>
  <c r="G402" i="36"/>
  <c r="G401" i="36"/>
  <c r="G400" i="36" s="1"/>
  <c r="G399" i="36"/>
  <c r="G398" i="36"/>
  <c r="G397" i="36"/>
  <c r="G396" i="36"/>
  <c r="G394" i="36"/>
  <c r="G393" i="36"/>
  <c r="G392" i="36"/>
  <c r="G390" i="36"/>
  <c r="G389" i="36"/>
  <c r="G388" i="36"/>
  <c r="G387" i="36"/>
  <c r="G386" i="36"/>
  <c r="G384" i="36"/>
  <c r="G383" i="36"/>
  <c r="G381" i="36"/>
  <c r="G380" i="36"/>
  <c r="G379" i="36"/>
  <c r="G378" i="36"/>
  <c r="G377" i="36"/>
  <c r="G375" i="36"/>
  <c r="G374" i="36"/>
  <c r="G371" i="36"/>
  <c r="G370" i="36"/>
  <c r="G369" i="36"/>
  <c r="G367" i="36"/>
  <c r="G366" i="36" s="1"/>
  <c r="G365" i="36" s="1"/>
  <c r="G364" i="36"/>
  <c r="G363" i="36"/>
  <c r="G362" i="36"/>
  <c r="G360" i="36"/>
  <c r="G359" i="36"/>
  <c r="G358" i="36"/>
  <c r="G357" i="36"/>
  <c r="G355" i="36"/>
  <c r="G354" i="36"/>
  <c r="G353" i="36"/>
  <c r="G352" i="36"/>
  <c r="G350" i="36"/>
  <c r="G349" i="36"/>
  <c r="G348" i="36"/>
  <c r="G345" i="36"/>
  <c r="G344" i="36"/>
  <c r="G343" i="36"/>
  <c r="G340" i="36"/>
  <c r="G339" i="36"/>
  <c r="G338" i="36"/>
  <c r="G336" i="36"/>
  <c r="G334" i="36"/>
  <c r="G333" i="36"/>
  <c r="G332" i="36"/>
  <c r="G331" i="36"/>
  <c r="G330" i="36"/>
  <c r="G328" i="36"/>
  <c r="G327" i="36" s="1"/>
  <c r="G326" i="36" s="1"/>
  <c r="G325" i="36"/>
  <c r="G324" i="36"/>
  <c r="G323" i="36"/>
  <c r="G321" i="36"/>
  <c r="G320" i="36"/>
  <c r="G319" i="36"/>
  <c r="G318" i="36"/>
  <c r="G317" i="36"/>
  <c r="G316" i="36"/>
  <c r="G314" i="36"/>
  <c r="G312" i="36"/>
  <c r="G311" i="36"/>
  <c r="G310" i="36"/>
  <c r="G309" i="36"/>
  <c r="G308" i="36"/>
  <c r="G307" i="36"/>
  <c r="G306" i="36"/>
  <c r="G305" i="36"/>
  <c r="G303" i="36"/>
  <c r="G302" i="36"/>
  <c r="G301" i="36"/>
  <c r="G299" i="36"/>
  <c r="G298" i="36"/>
  <c r="G297" i="36"/>
  <c r="G295" i="36"/>
  <c r="G294" i="36"/>
  <c r="G293" i="36"/>
  <c r="G292" i="36"/>
  <c r="G291" i="36"/>
  <c r="G289" i="36"/>
  <c r="G288" i="36"/>
  <c r="G287" i="36"/>
  <c r="G286" i="36"/>
  <c r="G285" i="36"/>
  <c r="G283" i="36"/>
  <c r="G282" i="36" s="1"/>
  <c r="G281" i="36" s="1"/>
  <c r="G280" i="36"/>
  <c r="G279" i="36"/>
  <c r="G278" i="36"/>
  <c r="G277" i="36"/>
  <c r="G276" i="36"/>
  <c r="G274" i="36"/>
  <c r="G273" i="36"/>
  <c r="G272" i="36"/>
  <c r="G270" i="36"/>
  <c r="G269" i="36"/>
  <c r="G268" i="36"/>
  <c r="G267" i="36"/>
  <c r="G266" i="36"/>
  <c r="G265" i="36"/>
  <c r="G264" i="36"/>
  <c r="G263" i="36"/>
  <c r="G261" i="36"/>
  <c r="G260" i="36"/>
  <c r="G259" i="36"/>
  <c r="G258" i="36"/>
  <c r="G257" i="36"/>
  <c r="G256" i="36"/>
  <c r="G254" i="36"/>
  <c r="G253" i="36"/>
  <c r="G252" i="36"/>
  <c r="G251" i="36"/>
  <c r="G250" i="36"/>
  <c r="G249" i="36"/>
  <c r="G248" i="36"/>
  <c r="G247" i="36"/>
  <c r="G245" i="36" s="1"/>
  <c r="G244" i="36" s="1"/>
  <c r="G243" i="36"/>
  <c r="G242" i="36"/>
  <c r="G241" i="36"/>
  <c r="G240" i="36"/>
  <c r="G239" i="36"/>
  <c r="G238" i="36"/>
  <c r="G237" i="36"/>
  <c r="G235" i="36"/>
  <c r="G234" i="36"/>
  <c r="G233" i="36"/>
  <c r="G231" i="36"/>
  <c r="G230" i="36"/>
  <c r="G229" i="36"/>
  <c r="G228" i="36"/>
  <c r="G227" i="36"/>
  <c r="G226" i="36"/>
  <c r="G225" i="36"/>
  <c r="G224" i="36"/>
  <c r="G222" i="36"/>
  <c r="G221" i="36"/>
  <c r="G220" i="36"/>
  <c r="G219" i="36"/>
  <c r="G218" i="36"/>
  <c r="G216" i="36"/>
  <c r="G215" i="36"/>
  <c r="G214" i="36"/>
  <c r="G213" i="36"/>
  <c r="G211" i="36"/>
  <c r="G210" i="36"/>
  <c r="G209" i="36"/>
  <c r="G208" i="36"/>
  <c r="G206" i="36"/>
  <c r="G205" i="36"/>
  <c r="G204" i="36"/>
  <c r="G202" i="36"/>
  <c r="G201" i="36"/>
  <c r="G200" i="36"/>
  <c r="G199" i="36"/>
  <c r="G197" i="36"/>
  <c r="G196" i="36"/>
  <c r="G195" i="36"/>
  <c r="G194" i="36"/>
  <c r="G192" i="36"/>
  <c r="G191" i="36"/>
  <c r="G190" i="36"/>
  <c r="G189" i="36"/>
  <c r="G187" i="36"/>
  <c r="G186" i="36"/>
  <c r="G185" i="36"/>
  <c r="G183" i="36"/>
  <c r="G182" i="36"/>
  <c r="G181" i="36"/>
  <c r="G180" i="36"/>
  <c r="G179" i="36"/>
  <c r="G178" i="36"/>
  <c r="G177" i="36"/>
  <c r="G176" i="36"/>
  <c r="G175" i="36"/>
  <c r="G173" i="36"/>
  <c r="G172" i="36"/>
  <c r="G171" i="36"/>
  <c r="G170" i="36"/>
  <c r="G169" i="36"/>
  <c r="G167" i="36"/>
  <c r="G165" i="36"/>
  <c r="G164" i="36" s="1"/>
  <c r="G163" i="36" s="1"/>
  <c r="G162" i="36"/>
  <c r="G161" i="36"/>
  <c r="G160" i="36"/>
  <c r="G159" i="36"/>
  <c r="G157" i="36"/>
  <c r="G156" i="36"/>
  <c r="G155" i="36"/>
  <c r="G154" i="36"/>
  <c r="G152" i="36"/>
  <c r="G151" i="36"/>
  <c r="G150" i="36"/>
  <c r="G149" i="36"/>
  <c r="G148" i="36"/>
  <c r="G146" i="36"/>
  <c r="G145" i="36"/>
  <c r="G144" i="36"/>
  <c r="G143" i="36" s="1"/>
  <c r="G142" i="36"/>
  <c r="G141" i="36"/>
  <c r="G140" i="36"/>
  <c r="G139" i="36"/>
  <c r="G138" i="36"/>
  <c r="G136" i="36"/>
  <c r="G135" i="36"/>
  <c r="G134" i="36"/>
  <c r="G133" i="36"/>
  <c r="G131" i="36"/>
  <c r="G130" i="36"/>
  <c r="G128" i="36"/>
  <c r="G127" i="36"/>
  <c r="G126" i="36"/>
  <c r="G125" i="36"/>
  <c r="G123" i="36"/>
  <c r="G122" i="36" s="1"/>
  <c r="G121" i="36"/>
  <c r="G120" i="36"/>
  <c r="G119" i="36"/>
  <c r="G117" i="36"/>
  <c r="G116" i="36"/>
  <c r="G115" i="36"/>
  <c r="G113" i="36"/>
  <c r="G112" i="36"/>
  <c r="G110" i="36"/>
  <c r="G109" i="36"/>
  <c r="G108" i="36"/>
  <c r="G107" i="36"/>
  <c r="G106" i="36"/>
  <c r="G105" i="36"/>
  <c r="G104" i="36"/>
  <c r="G103" i="36"/>
  <c r="G102" i="36"/>
  <c r="G101" i="36"/>
  <c r="G99" i="36"/>
  <c r="G98" i="36"/>
  <c r="G97" i="36" s="1"/>
  <c r="G96" i="36"/>
  <c r="G95" i="36"/>
  <c r="G94" i="36"/>
  <c r="G93" i="36"/>
  <c r="G92" i="36"/>
  <c r="G90" i="36"/>
  <c r="G89" i="36"/>
  <c r="G87" i="36"/>
  <c r="G86" i="36"/>
  <c r="G84" i="36"/>
  <c r="G83" i="36" s="1"/>
  <c r="G82" i="36"/>
  <c r="G81" i="36"/>
  <c r="G80" i="36"/>
  <c r="G79" i="36"/>
  <c r="G78" i="36"/>
  <c r="G77" i="36"/>
  <c r="G76" i="36"/>
  <c r="G75" i="36"/>
  <c r="G74" i="36"/>
  <c r="G73" i="36"/>
  <c r="G70" i="36"/>
  <c r="G69" i="36"/>
  <c r="G68" i="36"/>
  <c r="G67" i="36"/>
  <c r="G66" i="36"/>
  <c r="G65" i="36"/>
  <c r="G64" i="36"/>
  <c r="G63" i="36"/>
  <c r="G61" i="36"/>
  <c r="G60" i="36" s="1"/>
  <c r="G59" i="36"/>
  <c r="G58" i="36"/>
  <c r="G57" i="36"/>
  <c r="G56" i="36"/>
  <c r="G55" i="36"/>
  <c r="G54" i="36"/>
  <c r="G53" i="36"/>
  <c r="G52" i="36"/>
  <c r="G51" i="36"/>
  <c r="G49" i="36"/>
  <c r="G48" i="36"/>
  <c r="G47" i="36"/>
  <c r="G46" i="36"/>
  <c r="G44" i="36"/>
  <c r="G43" i="36"/>
  <c r="G42" i="36"/>
  <c r="G40" i="36"/>
  <c r="G39" i="36"/>
  <c r="G38" i="36"/>
  <c r="G32" i="36" s="1"/>
  <c r="G36" i="36"/>
  <c r="G35" i="36"/>
  <c r="G33" i="36"/>
  <c r="G31" i="36"/>
  <c r="G30" i="36"/>
  <c r="G29" i="36"/>
  <c r="G28" i="36"/>
  <c r="G27" i="36"/>
  <c r="G26" i="36"/>
  <c r="G25" i="36"/>
  <c r="G24" i="36"/>
  <c r="G23" i="36"/>
  <c r="G21" i="36"/>
  <c r="G20" i="36"/>
  <c r="G19" i="36"/>
  <c r="G18" i="36" s="1"/>
  <c r="G17" i="36"/>
  <c r="G16" i="36"/>
  <c r="G15" i="36"/>
  <c r="G14" i="36"/>
  <c r="G13" i="36"/>
  <c r="G11" i="36"/>
  <c r="G10" i="36"/>
  <c r="G9" i="36"/>
  <c r="G8" i="36"/>
  <c r="G7" i="36"/>
  <c r="G5" i="36"/>
  <c r="G4" i="36" l="1"/>
  <c r="G886" i="36" s="1"/>
  <c r="G887" i="36" s="1"/>
  <c r="G885" i="35" l="1"/>
  <c r="G884" i="35"/>
  <c r="G883" i="35"/>
  <c r="G881" i="35"/>
  <c r="G880" i="35"/>
  <c r="G879" i="35"/>
  <c r="G878" i="35"/>
  <c r="G876" i="35"/>
  <c r="G875" i="35"/>
  <c r="G874" i="35"/>
  <c r="G873" i="35"/>
  <c r="G872" i="35"/>
  <c r="G871" i="35"/>
  <c r="G869" i="35"/>
  <c r="G868" i="35"/>
  <c r="G866" i="35"/>
  <c r="G865" i="35"/>
  <c r="G864" i="35"/>
  <c r="G863" i="35"/>
  <c r="G862" i="35"/>
  <c r="G861" i="35"/>
  <c r="G860" i="35"/>
  <c r="G859" i="35"/>
  <c r="G857" i="35"/>
  <c r="G856" i="35"/>
  <c r="G855" i="35"/>
  <c r="G854" i="35"/>
  <c r="G853" i="35"/>
  <c r="G852" i="35"/>
  <c r="G850" i="35"/>
  <c r="G849" i="35"/>
  <c r="G848" i="35"/>
  <c r="G847" i="35"/>
  <c r="G846" i="35"/>
  <c r="G845" i="35"/>
  <c r="G844" i="35"/>
  <c r="G843" i="35"/>
  <c r="G841" i="35"/>
  <c r="G840" i="35"/>
  <c r="G839" i="35"/>
  <c r="G838" i="35"/>
  <c r="G836" i="35"/>
  <c r="G833" i="35" s="1"/>
  <c r="G832" i="35" s="1"/>
  <c r="G835" i="35"/>
  <c r="G834" i="35"/>
  <c r="G831" i="35"/>
  <c r="G830" i="35"/>
  <c r="G829" i="35"/>
  <c r="G828" i="35"/>
  <c r="G826" i="35"/>
  <c r="G825" i="35"/>
  <c r="G824" i="35"/>
  <c r="G822" i="35"/>
  <c r="G821" i="35"/>
  <c r="G819" i="35"/>
  <c r="G818" i="35"/>
  <c r="G816" i="35"/>
  <c r="G815" i="35"/>
  <c r="G814" i="35"/>
  <c r="G813" i="35"/>
  <c r="G812" i="35"/>
  <c r="G810" i="35" s="1"/>
  <c r="G809" i="35" s="1"/>
  <c r="G808" i="35"/>
  <c r="G807" i="35"/>
  <c r="G806" i="35"/>
  <c r="G804" i="35"/>
  <c r="G802" i="35"/>
  <c r="G801" i="35"/>
  <c r="G800" i="35"/>
  <c r="G799" i="35"/>
  <c r="G798" i="35"/>
  <c r="G796" i="35"/>
  <c r="G795" i="35"/>
  <c r="G794" i="35"/>
  <c r="G792" i="35"/>
  <c r="G791" i="35"/>
  <c r="G790" i="35"/>
  <c r="G789" i="35"/>
  <c r="G788" i="35"/>
  <c r="G786" i="35"/>
  <c r="G785" i="35"/>
  <c r="G784" i="35"/>
  <c r="G783" i="35"/>
  <c r="G782" i="35"/>
  <c r="G778" i="35" s="1"/>
  <c r="G780" i="35"/>
  <c r="G779" i="35"/>
  <c r="G777" i="35"/>
  <c r="G776" i="35"/>
  <c r="G775" i="35"/>
  <c r="G774" i="35"/>
  <c r="G773" i="35"/>
  <c r="G772" i="35"/>
  <c r="G771" i="35"/>
  <c r="G770" i="35"/>
  <c r="G769" i="35"/>
  <c r="G768" i="35"/>
  <c r="G767" i="35"/>
  <c r="G766" i="35"/>
  <c r="G764" i="35"/>
  <c r="G763" i="35"/>
  <c r="G762" i="35"/>
  <c r="G760" i="35"/>
  <c r="G759" i="35"/>
  <c r="G758" i="35"/>
  <c r="G756" i="35"/>
  <c r="G754" i="35"/>
  <c r="G753" i="35"/>
  <c r="G752" i="35" s="1"/>
  <c r="G751" i="35" s="1"/>
  <c r="G750" i="35"/>
  <c r="G749" i="35"/>
  <c r="G747" i="35"/>
  <c r="G746" i="35"/>
  <c r="G745" i="35"/>
  <c r="G744" i="35"/>
  <c r="G742" i="35"/>
  <c r="G741" i="35"/>
  <c r="G740" i="35"/>
  <c r="G738" i="35"/>
  <c r="G737" i="35"/>
  <c r="G736" i="35"/>
  <c r="G735" i="35"/>
  <c r="G734" i="35"/>
  <c r="G733" i="35"/>
  <c r="G730" i="35"/>
  <c r="G729" i="35"/>
  <c r="G728" i="35"/>
  <c r="G727" i="35"/>
  <c r="G726" i="35"/>
  <c r="G725" i="35"/>
  <c r="G724" i="35"/>
  <c r="G722" i="35"/>
  <c r="G721" i="35"/>
  <c r="G719" i="35"/>
  <c r="G718" i="35"/>
  <c r="G716" i="35"/>
  <c r="G715" i="35"/>
  <c r="G714" i="35"/>
  <c r="G713" i="35"/>
  <c r="G711" i="35"/>
  <c r="G710" i="35"/>
  <c r="G709" i="35"/>
  <c r="G707" i="35"/>
  <c r="G706" i="35" s="1"/>
  <c r="G705" i="35" s="1"/>
  <c r="G704" i="35"/>
  <c r="G703" i="35"/>
  <c r="G702" i="35"/>
  <c r="G701" i="35"/>
  <c r="G700" i="35"/>
  <c r="G698" i="35"/>
  <c r="G697" i="35"/>
  <c r="G696" i="35"/>
  <c r="G695" i="35"/>
  <c r="G693" i="35"/>
  <c r="G692" i="35"/>
  <c r="G691" i="35"/>
  <c r="G690" i="35"/>
  <c r="G689" i="35"/>
  <c r="G688" i="35"/>
  <c r="G687" i="35"/>
  <c r="G686" i="35"/>
  <c r="G685" i="35"/>
  <c r="G683" i="35"/>
  <c r="G682" i="35"/>
  <c r="G680" i="35"/>
  <c r="G679" i="35" s="1"/>
  <c r="G678" i="35" s="1"/>
  <c r="G677" i="35"/>
  <c r="G676" i="35"/>
  <c r="G675" i="35"/>
  <c r="G674" i="35"/>
  <c r="G672" i="35"/>
  <c r="G671" i="35"/>
  <c r="G670" i="35"/>
  <c r="G669" i="35"/>
  <c r="G668" i="35"/>
  <c r="G667" i="35"/>
  <c r="G666" i="35"/>
  <c r="G665" i="35"/>
  <c r="G664" i="35"/>
  <c r="G663" i="35"/>
  <c r="G662" i="35"/>
  <c r="G661" i="35"/>
  <c r="G660" i="35"/>
  <c r="G659" i="35"/>
  <c r="G658" i="35"/>
  <c r="G657" i="35"/>
  <c r="G655" i="35"/>
  <c r="G654" i="35"/>
  <c r="G653" i="35"/>
  <c r="G651" i="35"/>
  <c r="G650" i="35"/>
  <c r="G649" i="35"/>
  <c r="G646" i="35"/>
  <c r="G645" i="35"/>
  <c r="G644" i="35"/>
  <c r="G642" i="35"/>
  <c r="G641" i="35"/>
  <c r="G640" i="35"/>
  <c r="G639" i="35"/>
  <c r="G638" i="35"/>
  <c r="G637" i="35"/>
  <c r="G636" i="35"/>
  <c r="G635" i="35"/>
  <c r="G633" i="35"/>
  <c r="G632" i="35"/>
  <c r="G631" i="35"/>
  <c r="G630" i="35"/>
  <c r="G628" i="35"/>
  <c r="G627" i="35"/>
  <c r="G626" i="35"/>
  <c r="G625" i="35"/>
  <c r="G624" i="35"/>
  <c r="G623" i="35"/>
  <c r="G622" i="35"/>
  <c r="G621" i="35"/>
  <c r="G619" i="35"/>
  <c r="G618" i="35" s="1"/>
  <c r="G617" i="35" s="1"/>
  <c r="G616" i="35"/>
  <c r="G615" i="35"/>
  <c r="G613" i="35"/>
  <c r="G612" i="35"/>
  <c r="G611" i="35"/>
  <c r="G610" i="35"/>
  <c r="G608" i="35"/>
  <c r="G607" i="35"/>
  <c r="G606" i="35"/>
  <c r="G605" i="35"/>
  <c r="G604" i="35"/>
  <c r="G603" i="35"/>
  <c r="G602" i="35"/>
  <c r="G600" i="35"/>
  <c r="G599" i="35"/>
  <c r="G598" i="35"/>
  <c r="G597" i="35"/>
  <c r="G596" i="35"/>
  <c r="G595" i="35"/>
  <c r="G594" i="35"/>
  <c r="G593" i="35"/>
  <c r="G592" i="35"/>
  <c r="G591" i="35" s="1"/>
  <c r="G590" i="35"/>
  <c r="G589" i="35"/>
  <c r="G588" i="35"/>
  <c r="G587" i="35"/>
  <c r="G586" i="35"/>
  <c r="G585" i="35"/>
  <c r="G584" i="35"/>
  <c r="G583" i="35"/>
  <c r="G582" i="35"/>
  <c r="G581" i="35"/>
  <c r="G579" i="35"/>
  <c r="G578" i="35"/>
  <c r="G576" i="35"/>
  <c r="G575" i="35"/>
  <c r="G574" i="35" s="1"/>
  <c r="G573" i="35"/>
  <c r="G572" i="35"/>
  <c r="G571" i="35"/>
  <c r="G569" i="35"/>
  <c r="G568" i="35"/>
  <c r="G567" i="35" s="1"/>
  <c r="G566" i="35"/>
  <c r="G565" i="35"/>
  <c r="G564" i="35"/>
  <c r="G563" i="35"/>
  <c r="G561" i="35"/>
  <c r="G560" i="35"/>
  <c r="G559" i="35"/>
  <c r="G558" i="35"/>
  <c r="G556" i="35"/>
  <c r="G555" i="35"/>
  <c r="G554" i="35"/>
  <c r="G553" i="35"/>
  <c r="G552" i="35"/>
  <c r="G550" i="35"/>
  <c r="G549" i="35"/>
  <c r="G548" i="35"/>
  <c r="G546" i="35"/>
  <c r="G545" i="35"/>
  <c r="G544" i="35"/>
  <c r="G542" i="35"/>
  <c r="G541" i="35"/>
  <c r="G539" i="35"/>
  <c r="G537" i="35"/>
  <c r="G536" i="35"/>
  <c r="G535" i="35"/>
  <c r="G534" i="35"/>
  <c r="G533" i="35"/>
  <c r="G531" i="35"/>
  <c r="G530" i="35"/>
  <c r="G529" i="35"/>
  <c r="G528" i="35"/>
  <c r="G527" i="35"/>
  <c r="G526" i="35"/>
  <c r="G525" i="35"/>
  <c r="G524" i="35"/>
  <c r="G523" i="35"/>
  <c r="G522" i="35"/>
  <c r="G521" i="35"/>
  <c r="G520" i="35"/>
  <c r="G519" i="35"/>
  <c r="G518" i="35"/>
  <c r="G516" i="35"/>
  <c r="G515" i="35"/>
  <c r="G513" i="35"/>
  <c r="G512" i="35"/>
  <c r="G511" i="35"/>
  <c r="G509" i="35"/>
  <c r="G508" i="35"/>
  <c r="G507" i="35"/>
  <c r="G504" i="35"/>
  <c r="G503" i="35"/>
  <c r="G502" i="35"/>
  <c r="G500" i="35"/>
  <c r="G498" i="35"/>
  <c r="G497" i="35"/>
  <c r="G496" i="35"/>
  <c r="G495" i="35"/>
  <c r="G494" i="35"/>
  <c r="G493" i="35"/>
  <c r="G492" i="35"/>
  <c r="G490" i="35"/>
  <c r="G489" i="35"/>
  <c r="G488" i="35"/>
  <c r="G487" i="35"/>
  <c r="G486" i="35"/>
  <c r="G483" i="35"/>
  <c r="G482" i="35"/>
  <c r="G478" i="35" s="1"/>
  <c r="G477" i="35" s="1"/>
  <c r="G481" i="35"/>
  <c r="G476" i="35"/>
  <c r="G475" i="35"/>
  <c r="G474" i="35"/>
  <c r="G473" i="35"/>
  <c r="G471" i="35"/>
  <c r="G470" i="35"/>
  <c r="G469" i="35"/>
  <c r="G468" i="35"/>
  <c r="G466" i="35"/>
  <c r="G465" i="35"/>
  <c r="G464" i="35"/>
  <c r="G463" i="35"/>
  <c r="G462" i="35"/>
  <c r="G460" i="35"/>
  <c r="G459" i="35"/>
  <c r="G458" i="35"/>
  <c r="G456" i="35"/>
  <c r="G455" i="35"/>
  <c r="G454" i="35"/>
  <c r="G453" i="35"/>
  <c r="G451" i="35"/>
  <c r="G450" i="35"/>
  <c r="G449" i="35"/>
  <c r="G448" i="35"/>
  <c r="G444" i="35" s="1"/>
  <c r="G443" i="35" s="1"/>
  <c r="G446" i="35"/>
  <c r="G445" i="35"/>
  <c r="G442" i="35"/>
  <c r="G441" i="35"/>
  <c r="G440" i="35"/>
  <c r="G438" i="35"/>
  <c r="G437" i="35"/>
  <c r="G436" i="35"/>
  <c r="G435" i="35"/>
  <c r="G433" i="35"/>
  <c r="G432" i="35"/>
  <c r="G431" i="35" s="1"/>
  <c r="G430" i="35" s="1"/>
  <c r="G429" i="35"/>
  <c r="G428" i="35"/>
  <c r="G427" i="35"/>
  <c r="G425" i="35"/>
  <c r="G424" i="35"/>
  <c r="G423" i="35"/>
  <c r="G421" i="35"/>
  <c r="G420" i="35"/>
  <c r="G419" i="35"/>
  <c r="G418" i="35"/>
  <c r="G417" i="35"/>
  <c r="G416" i="35"/>
  <c r="G415" i="35"/>
  <c r="G414" i="35"/>
  <c r="G413" i="35"/>
  <c r="G412" i="35"/>
  <c r="G411" i="35"/>
  <c r="G410" i="35"/>
  <c r="G409" i="35"/>
  <c r="G408" i="35"/>
  <c r="G407" i="35"/>
  <c r="G406" i="35"/>
  <c r="G404" i="35"/>
  <c r="G403" i="35"/>
  <c r="G402" i="35"/>
  <c r="G401" i="35" s="1"/>
  <c r="G400" i="35" s="1"/>
  <c r="G399" i="35"/>
  <c r="G398" i="35"/>
  <c r="G397" i="35"/>
  <c r="G396" i="35"/>
  <c r="G394" i="35"/>
  <c r="G393" i="35"/>
  <c r="G392" i="35"/>
  <c r="G390" i="35"/>
  <c r="G389" i="35"/>
  <c r="G388" i="35"/>
  <c r="G387" i="35"/>
  <c r="G386" i="35"/>
  <c r="G384" i="35"/>
  <c r="G383" i="35"/>
  <c r="G381" i="35"/>
  <c r="G380" i="35"/>
  <c r="G379" i="35"/>
  <c r="G378" i="35"/>
  <c r="G377" i="35"/>
  <c r="G375" i="35"/>
  <c r="G374" i="35"/>
  <c r="G371" i="35"/>
  <c r="G370" i="35"/>
  <c r="G369" i="35"/>
  <c r="G367" i="35"/>
  <c r="G366" i="35" s="1"/>
  <c r="G365" i="35" s="1"/>
  <c r="G364" i="35"/>
  <c r="G363" i="35"/>
  <c r="G362" i="35"/>
  <c r="G360" i="35"/>
  <c r="G359" i="35"/>
  <c r="G358" i="35"/>
  <c r="G357" i="35"/>
  <c r="G355" i="35"/>
  <c r="G354" i="35"/>
  <c r="G353" i="35"/>
  <c r="G352" i="35"/>
  <c r="G350" i="35"/>
  <c r="G349" i="35"/>
  <c r="G348" i="35"/>
  <c r="G345" i="35"/>
  <c r="G344" i="35"/>
  <c r="G343" i="35"/>
  <c r="G340" i="35"/>
  <c r="G339" i="35"/>
  <c r="G338" i="35"/>
  <c r="G336" i="35"/>
  <c r="G334" i="35"/>
  <c r="G333" i="35"/>
  <c r="G332" i="35"/>
  <c r="G331" i="35"/>
  <c r="G330" i="35"/>
  <c r="G328" i="35"/>
  <c r="G327" i="35" s="1"/>
  <c r="G326" i="35" s="1"/>
  <c r="G325" i="35"/>
  <c r="G324" i="35"/>
  <c r="G323" i="35"/>
  <c r="G321" i="35"/>
  <c r="G320" i="35"/>
  <c r="G319" i="35"/>
  <c r="G318" i="35"/>
  <c r="G317" i="35"/>
  <c r="G316" i="35"/>
  <c r="G314" i="35"/>
  <c r="G312" i="35"/>
  <c r="G311" i="35"/>
  <c r="G310" i="35"/>
  <c r="G309" i="35"/>
  <c r="G308" i="35"/>
  <c r="G307" i="35"/>
  <c r="G306" i="35"/>
  <c r="G305" i="35"/>
  <c r="G303" i="35"/>
  <c r="G302" i="35"/>
  <c r="G301" i="35"/>
  <c r="G299" i="35"/>
  <c r="G298" i="35"/>
  <c r="G297" i="35"/>
  <c r="G295" i="35"/>
  <c r="G294" i="35"/>
  <c r="G293" i="35"/>
  <c r="G292" i="35"/>
  <c r="G291" i="35"/>
  <c r="G289" i="35"/>
  <c r="G288" i="35"/>
  <c r="G287" i="35"/>
  <c r="G286" i="35"/>
  <c r="G285" i="35"/>
  <c r="G282" i="35" s="1"/>
  <c r="G281" i="35" s="1"/>
  <c r="G283" i="35"/>
  <c r="G280" i="35"/>
  <c r="G279" i="35"/>
  <c r="G278" i="35"/>
  <c r="G277" i="35"/>
  <c r="G276" i="35"/>
  <c r="G274" i="35"/>
  <c r="G273" i="35"/>
  <c r="G272" i="35"/>
  <c r="G270" i="35"/>
  <c r="G269" i="35"/>
  <c r="G268" i="35"/>
  <c r="G267" i="35"/>
  <c r="G266" i="35"/>
  <c r="G265" i="35"/>
  <c r="G264" i="35"/>
  <c r="G263" i="35"/>
  <c r="G261" i="35"/>
  <c r="G260" i="35"/>
  <c r="G259" i="35"/>
  <c r="G258" i="35"/>
  <c r="G257" i="35"/>
  <c r="G256" i="35"/>
  <c r="G254" i="35"/>
  <c r="G253" i="35"/>
  <c r="G252" i="35"/>
  <c r="G251" i="35"/>
  <c r="G250" i="35"/>
  <c r="G249" i="35"/>
  <c r="G248" i="35"/>
  <c r="G247" i="35"/>
  <c r="G245" i="35"/>
  <c r="G244" i="35" s="1"/>
  <c r="G243" i="35"/>
  <c r="G242" i="35"/>
  <c r="G241" i="35"/>
  <c r="G240" i="35"/>
  <c r="G239" i="35"/>
  <c r="G238" i="35"/>
  <c r="G237" i="35"/>
  <c r="G235" i="35"/>
  <c r="G234" i="35"/>
  <c r="G233" i="35"/>
  <c r="G231" i="35"/>
  <c r="G230" i="35"/>
  <c r="G229" i="35"/>
  <c r="G228" i="35"/>
  <c r="G227" i="35"/>
  <c r="G226" i="35"/>
  <c r="G225" i="35"/>
  <c r="G224" i="35"/>
  <c r="G222" i="35"/>
  <c r="G221" i="35"/>
  <c r="G220" i="35"/>
  <c r="G219" i="35"/>
  <c r="G218" i="35"/>
  <c r="G216" i="35"/>
  <c r="G215" i="35"/>
  <c r="G214" i="35"/>
  <c r="G213" i="35"/>
  <c r="G211" i="35"/>
  <c r="G210" i="35"/>
  <c r="G209" i="35"/>
  <c r="G208" i="35"/>
  <c r="G206" i="35"/>
  <c r="G205" i="35"/>
  <c r="G204" i="35"/>
  <c r="G202" i="35"/>
  <c r="G201" i="35"/>
  <c r="G200" i="35"/>
  <c r="G199" i="35"/>
  <c r="G197" i="35"/>
  <c r="G196" i="35"/>
  <c r="G195" i="35"/>
  <c r="G194" i="35"/>
  <c r="G192" i="35"/>
  <c r="G191" i="35"/>
  <c r="G190" i="35"/>
  <c r="G189" i="35"/>
  <c r="G187" i="35"/>
  <c r="G186" i="35"/>
  <c r="G185" i="35"/>
  <c r="G183" i="35"/>
  <c r="G182" i="35"/>
  <c r="G181" i="35"/>
  <c r="G180" i="35"/>
  <c r="G179" i="35"/>
  <c r="G178" i="35"/>
  <c r="G177" i="35"/>
  <c r="G176" i="35"/>
  <c r="G175" i="35"/>
  <c r="G173" i="35"/>
  <c r="G172" i="35"/>
  <c r="G171" i="35"/>
  <c r="G170" i="35"/>
  <c r="G169" i="35"/>
  <c r="G167" i="35"/>
  <c r="G165" i="35"/>
  <c r="G164" i="35" s="1"/>
  <c r="G163" i="35" s="1"/>
  <c r="G162" i="35"/>
  <c r="G161" i="35"/>
  <c r="G160" i="35"/>
  <c r="G159" i="35"/>
  <c r="G157" i="35"/>
  <c r="G156" i="35"/>
  <c r="G155" i="35"/>
  <c r="G154" i="35"/>
  <c r="G152" i="35"/>
  <c r="G151" i="35"/>
  <c r="G150" i="35"/>
  <c r="G149" i="35"/>
  <c r="G148" i="35"/>
  <c r="G146" i="35"/>
  <c r="G145" i="35"/>
  <c r="G144" i="35"/>
  <c r="G143" i="35" s="1"/>
  <c r="G142" i="35"/>
  <c r="G141" i="35"/>
  <c r="G140" i="35"/>
  <c r="G139" i="35"/>
  <c r="G138" i="35"/>
  <c r="G136" i="35"/>
  <c r="G135" i="35"/>
  <c r="G134" i="35"/>
  <c r="G133" i="35"/>
  <c r="G131" i="35"/>
  <c r="G130" i="35"/>
  <c r="G128" i="35"/>
  <c r="G127" i="35"/>
  <c r="G126" i="35"/>
  <c r="G125" i="35"/>
  <c r="G122" i="35" s="1"/>
  <c r="G123" i="35"/>
  <c r="G121" i="35"/>
  <c r="G120" i="35"/>
  <c r="G119" i="35"/>
  <c r="G117" i="35"/>
  <c r="G116" i="35"/>
  <c r="G115" i="35"/>
  <c r="G113" i="35"/>
  <c r="G112" i="35"/>
  <c r="G110" i="35"/>
  <c r="G109" i="35"/>
  <c r="G108" i="35"/>
  <c r="G107" i="35"/>
  <c r="G106" i="35"/>
  <c r="G105" i="35"/>
  <c r="G104" i="35"/>
  <c r="G103" i="35"/>
  <c r="G102" i="35"/>
  <c r="G101" i="35"/>
  <c r="G99" i="35"/>
  <c r="G98" i="35"/>
  <c r="G97" i="35"/>
  <c r="G96" i="35"/>
  <c r="G95" i="35"/>
  <c r="G94" i="35"/>
  <c r="G93" i="35"/>
  <c r="G92" i="35"/>
  <c r="G90" i="35"/>
  <c r="G89" i="35"/>
  <c r="G87" i="35"/>
  <c r="G86" i="35"/>
  <c r="G83" i="35" s="1"/>
  <c r="G84" i="35"/>
  <c r="G82" i="35"/>
  <c r="G81" i="35"/>
  <c r="G80" i="35"/>
  <c r="G79" i="35"/>
  <c r="G78" i="35"/>
  <c r="G77" i="35"/>
  <c r="G76" i="35"/>
  <c r="G75" i="35"/>
  <c r="G74" i="35"/>
  <c r="G73" i="35"/>
  <c r="G70" i="35"/>
  <c r="G69" i="35"/>
  <c r="G68" i="35"/>
  <c r="G67" i="35"/>
  <c r="G66" i="35"/>
  <c r="G65" i="35"/>
  <c r="G64" i="35"/>
  <c r="G63" i="35"/>
  <c r="G60" i="35" s="1"/>
  <c r="G61" i="35"/>
  <c r="G59" i="35"/>
  <c r="G58" i="35"/>
  <c r="G57" i="35"/>
  <c r="G56" i="35"/>
  <c r="G55" i="35"/>
  <c r="G54" i="35"/>
  <c r="G53" i="35"/>
  <c r="G52" i="35"/>
  <c r="G51" i="35"/>
  <c r="G49" i="35"/>
  <c r="G48" i="35"/>
  <c r="G47" i="35"/>
  <c r="G46" i="35"/>
  <c r="G44" i="35"/>
  <c r="G43" i="35"/>
  <c r="G42" i="35"/>
  <c r="G40" i="35"/>
  <c r="G39" i="35"/>
  <c r="G38" i="35"/>
  <c r="G36" i="35"/>
  <c r="G35" i="35"/>
  <c r="G33" i="35"/>
  <c r="G32" i="35" s="1"/>
  <c r="G31" i="35"/>
  <c r="G30" i="35"/>
  <c r="G29" i="35" s="1"/>
  <c r="G28" i="35"/>
  <c r="G27" i="35"/>
  <c r="G26" i="35"/>
  <c r="G25" i="35"/>
  <c r="G24" i="35"/>
  <c r="G23" i="35"/>
  <c r="G21" i="35"/>
  <c r="G20" i="35"/>
  <c r="G19" i="35"/>
  <c r="G18" i="35"/>
  <c r="G17" i="35"/>
  <c r="G16" i="35"/>
  <c r="G15" i="35"/>
  <c r="G14" i="35"/>
  <c r="G13" i="35"/>
  <c r="G11" i="35"/>
  <c r="G10" i="35"/>
  <c r="G9" i="35"/>
  <c r="G8" i="35"/>
  <c r="G7" i="35"/>
  <c r="G5" i="35" s="1"/>
  <c r="G4" i="35" l="1"/>
  <c r="G886" i="35" s="1"/>
  <c r="G887" i="35" s="1"/>
  <c r="G885" i="34" l="1"/>
  <c r="G884" i="34"/>
  <c r="G883" i="34"/>
  <c r="G881" i="34"/>
  <c r="G880" i="34"/>
  <c r="G879" i="34"/>
  <c r="G878" i="34"/>
  <c r="G876" i="34"/>
  <c r="G875" i="34"/>
  <c r="G874" i="34"/>
  <c r="G873" i="34"/>
  <c r="G872" i="34"/>
  <c r="G871" i="34"/>
  <c r="G869" i="34"/>
  <c r="G868" i="34"/>
  <c r="G866" i="34"/>
  <c r="G865" i="34"/>
  <c r="G864" i="34"/>
  <c r="G863" i="34"/>
  <c r="G862" i="34"/>
  <c r="G861" i="34"/>
  <c r="G860" i="34"/>
  <c r="G859" i="34"/>
  <c r="G857" i="34"/>
  <c r="G856" i="34"/>
  <c r="G855" i="34"/>
  <c r="G854" i="34"/>
  <c r="G853" i="34"/>
  <c r="G852" i="34"/>
  <c r="G850" i="34"/>
  <c r="G849" i="34"/>
  <c r="G848" i="34"/>
  <c r="G847" i="34"/>
  <c r="G846" i="34"/>
  <c r="G845" i="34"/>
  <c r="G844" i="34"/>
  <c r="G843" i="34"/>
  <c r="G841" i="34"/>
  <c r="G840" i="34"/>
  <c r="G839" i="34"/>
  <c r="G838" i="34"/>
  <c r="G836" i="34"/>
  <c r="G835" i="34"/>
  <c r="G834" i="34"/>
  <c r="G833" i="34"/>
  <c r="G832" i="34" s="1"/>
  <c r="G831" i="34"/>
  <c r="G830" i="34"/>
  <c r="G829" i="34"/>
  <c r="G828" i="34"/>
  <c r="G826" i="34"/>
  <c r="G825" i="34"/>
  <c r="G824" i="34"/>
  <c r="G822" i="34"/>
  <c r="G821" i="34"/>
  <c r="G819" i="34"/>
  <c r="G818" i="34"/>
  <c r="G816" i="34"/>
  <c r="G815" i="34"/>
  <c r="G814" i="34"/>
  <c r="G813" i="34"/>
  <c r="G812" i="34"/>
  <c r="G810" i="34" s="1"/>
  <c r="G809" i="34" s="1"/>
  <c r="G808" i="34"/>
  <c r="G807" i="34"/>
  <c r="G806" i="34"/>
  <c r="G804" i="34"/>
  <c r="G802" i="34"/>
  <c r="G801" i="34"/>
  <c r="G800" i="34"/>
  <c r="G799" i="34"/>
  <c r="G798" i="34"/>
  <c r="G796" i="34"/>
  <c r="G795" i="34"/>
  <c r="G794" i="34"/>
  <c r="G792" i="34"/>
  <c r="G791" i="34"/>
  <c r="G790" i="34"/>
  <c r="G789" i="34"/>
  <c r="G788" i="34"/>
  <c r="G786" i="34"/>
  <c r="G785" i="34"/>
  <c r="G784" i="34"/>
  <c r="G783" i="34"/>
  <c r="G782" i="34"/>
  <c r="G780" i="34"/>
  <c r="G778" i="34" s="1"/>
  <c r="G779" i="34"/>
  <c r="G777" i="34"/>
  <c r="G776" i="34"/>
  <c r="G775" i="34"/>
  <c r="G774" i="34"/>
  <c r="G773" i="34"/>
  <c r="G772" i="34"/>
  <c r="G771" i="34"/>
  <c r="G770" i="34"/>
  <c r="G769" i="34"/>
  <c r="G768" i="34"/>
  <c r="G767" i="34"/>
  <c r="G766" i="34"/>
  <c r="G764" i="34"/>
  <c r="G763" i="34"/>
  <c r="G762" i="34"/>
  <c r="G760" i="34"/>
  <c r="G759" i="34"/>
  <c r="G758" i="34"/>
  <c r="G756" i="34"/>
  <c r="G754" i="34"/>
  <c r="G753" i="34"/>
  <c r="G752" i="34"/>
  <c r="G751" i="34" s="1"/>
  <c r="G750" i="34"/>
  <c r="G749" i="34"/>
  <c r="G747" i="34"/>
  <c r="G746" i="34"/>
  <c r="G745" i="34"/>
  <c r="G744" i="34"/>
  <c r="G742" i="34"/>
  <c r="G741" i="34"/>
  <c r="G740" i="34"/>
  <c r="G738" i="34"/>
  <c r="G737" i="34"/>
  <c r="G736" i="34"/>
  <c r="G735" i="34"/>
  <c r="G734" i="34"/>
  <c r="G733" i="34"/>
  <c r="G730" i="34"/>
  <c r="G729" i="34"/>
  <c r="G728" i="34"/>
  <c r="G727" i="34"/>
  <c r="G726" i="34"/>
  <c r="G725" i="34"/>
  <c r="G724" i="34"/>
  <c r="G722" i="34"/>
  <c r="G721" i="34"/>
  <c r="G719" i="34"/>
  <c r="G718" i="34"/>
  <c r="G716" i="34"/>
  <c r="G715" i="34"/>
  <c r="G714" i="34"/>
  <c r="G713" i="34"/>
  <c r="G711" i="34"/>
  <c r="G710" i="34"/>
  <c r="G709" i="34"/>
  <c r="G707" i="34"/>
  <c r="G706" i="34" s="1"/>
  <c r="G705" i="34" s="1"/>
  <c r="G704" i="34"/>
  <c r="G703" i="34"/>
  <c r="G702" i="34"/>
  <c r="G701" i="34"/>
  <c r="G700" i="34"/>
  <c r="G698" i="34"/>
  <c r="G697" i="34"/>
  <c r="G696" i="34"/>
  <c r="G695" i="34"/>
  <c r="G693" i="34"/>
  <c r="G692" i="34"/>
  <c r="G691" i="34"/>
  <c r="G690" i="34"/>
  <c r="G689" i="34"/>
  <c r="G688" i="34"/>
  <c r="G687" i="34"/>
  <c r="G686" i="34"/>
  <c r="G685" i="34"/>
  <c r="G683" i="34"/>
  <c r="G682" i="34"/>
  <c r="G680" i="34"/>
  <c r="G679" i="34" s="1"/>
  <c r="G678" i="34" s="1"/>
  <c r="G677" i="34"/>
  <c r="G676" i="34"/>
  <c r="G675" i="34"/>
  <c r="G674" i="34"/>
  <c r="G672" i="34"/>
  <c r="G671" i="34"/>
  <c r="G670" i="34"/>
  <c r="G669" i="34"/>
  <c r="G668" i="34"/>
  <c r="G667" i="34"/>
  <c r="G666" i="34"/>
  <c r="G665" i="34"/>
  <c r="G664" i="34"/>
  <c r="G663" i="34"/>
  <c r="G662" i="34"/>
  <c r="G661" i="34"/>
  <c r="G660" i="34"/>
  <c r="G659" i="34"/>
  <c r="G658" i="34"/>
  <c r="G657" i="34"/>
  <c r="G655" i="34"/>
  <c r="G654" i="34"/>
  <c r="G653" i="34"/>
  <c r="G651" i="34"/>
  <c r="G650" i="34"/>
  <c r="G649" i="34"/>
  <c r="G646" i="34"/>
  <c r="G645" i="34"/>
  <c r="G644" i="34"/>
  <c r="G642" i="34"/>
  <c r="G641" i="34"/>
  <c r="G640" i="34"/>
  <c r="G639" i="34"/>
  <c r="G638" i="34"/>
  <c r="G637" i="34"/>
  <c r="G636" i="34"/>
  <c r="G635" i="34"/>
  <c r="G633" i="34"/>
  <c r="G632" i="34"/>
  <c r="G631" i="34"/>
  <c r="G630" i="34"/>
  <c r="G628" i="34"/>
  <c r="G627" i="34"/>
  <c r="G626" i="34"/>
  <c r="G625" i="34"/>
  <c r="G624" i="34"/>
  <c r="G623" i="34"/>
  <c r="G622" i="34"/>
  <c r="G621" i="34"/>
  <c r="G619" i="34"/>
  <c r="G618" i="34" s="1"/>
  <c r="G617" i="34" s="1"/>
  <c r="G616" i="34"/>
  <c r="G615" i="34"/>
  <c r="G613" i="34"/>
  <c r="G612" i="34"/>
  <c r="G611" i="34"/>
  <c r="G610" i="34"/>
  <c r="G608" i="34"/>
  <c r="G607" i="34"/>
  <c r="G606" i="34"/>
  <c r="G605" i="34"/>
  <c r="G604" i="34"/>
  <c r="G603" i="34"/>
  <c r="G602" i="34"/>
  <c r="G600" i="34"/>
  <c r="G599" i="34"/>
  <c r="G598" i="34"/>
  <c r="G597" i="34"/>
  <c r="G596" i="34"/>
  <c r="G595" i="34"/>
  <c r="G594" i="34"/>
  <c r="G593" i="34"/>
  <c r="G592" i="34"/>
  <c r="G591" i="34" s="1"/>
  <c r="G590" i="34"/>
  <c r="G589" i="34"/>
  <c r="G588" i="34"/>
  <c r="G587" i="34"/>
  <c r="G586" i="34"/>
  <c r="G585" i="34"/>
  <c r="G584" i="34"/>
  <c r="G583" i="34"/>
  <c r="G582" i="34"/>
  <c r="G581" i="34"/>
  <c r="G579" i="34"/>
  <c r="G578" i="34"/>
  <c r="G576" i="34"/>
  <c r="G575" i="34"/>
  <c r="G574" i="34" s="1"/>
  <c r="G573" i="34"/>
  <c r="G572" i="34"/>
  <c r="G571" i="34"/>
  <c r="G569" i="34"/>
  <c r="G568" i="34"/>
  <c r="G567" i="34"/>
  <c r="G566" i="34"/>
  <c r="G565" i="34"/>
  <c r="G564" i="34"/>
  <c r="G563" i="34"/>
  <c r="G561" i="34"/>
  <c r="G560" i="34"/>
  <c r="G559" i="34"/>
  <c r="G558" i="34"/>
  <c r="G556" i="34"/>
  <c r="G555" i="34"/>
  <c r="G554" i="34"/>
  <c r="G553" i="34"/>
  <c r="G552" i="34"/>
  <c r="G550" i="34"/>
  <c r="G549" i="34"/>
  <c r="G548" i="34"/>
  <c r="G546" i="34"/>
  <c r="G545" i="34"/>
  <c r="G544" i="34"/>
  <c r="G542" i="34"/>
  <c r="G541" i="34"/>
  <c r="G539" i="34"/>
  <c r="G537" i="34" s="1"/>
  <c r="G536" i="34"/>
  <c r="G535" i="34"/>
  <c r="G534" i="34"/>
  <c r="G533" i="34"/>
  <c r="G531" i="34"/>
  <c r="G530" i="34"/>
  <c r="G529" i="34"/>
  <c r="G528" i="34"/>
  <c r="G527" i="34"/>
  <c r="G526" i="34"/>
  <c r="G525" i="34"/>
  <c r="G524" i="34"/>
  <c r="G523" i="34"/>
  <c r="G522" i="34"/>
  <c r="G521" i="34"/>
  <c r="G520" i="34"/>
  <c r="G519" i="34"/>
  <c r="G518" i="34"/>
  <c r="G516" i="34"/>
  <c r="G515" i="34"/>
  <c r="G513" i="34"/>
  <c r="G512" i="34"/>
  <c r="G511" i="34"/>
  <c r="G509" i="34"/>
  <c r="G508" i="34"/>
  <c r="G507" i="34"/>
  <c r="G504" i="34"/>
  <c r="G503" i="34"/>
  <c r="G502" i="34"/>
  <c r="G500" i="34"/>
  <c r="G498" i="34"/>
  <c r="G497" i="34"/>
  <c r="G496" i="34"/>
  <c r="G495" i="34"/>
  <c r="G494" i="34"/>
  <c r="G493" i="34"/>
  <c r="G492" i="34"/>
  <c r="G490" i="34"/>
  <c r="G489" i="34"/>
  <c r="G488" i="34"/>
  <c r="G487" i="34"/>
  <c r="G486" i="34"/>
  <c r="G483" i="34"/>
  <c r="G482" i="34"/>
  <c r="G481" i="34"/>
  <c r="G478" i="34"/>
  <c r="G476" i="34"/>
  <c r="G475" i="34"/>
  <c r="G474" i="34"/>
  <c r="G473" i="34"/>
  <c r="G471" i="34"/>
  <c r="G470" i="34"/>
  <c r="G469" i="34"/>
  <c r="G468" i="34"/>
  <c r="G466" i="34"/>
  <c r="G465" i="34"/>
  <c r="G464" i="34"/>
  <c r="G463" i="34"/>
  <c r="G462" i="34"/>
  <c r="G460" i="34"/>
  <c r="G459" i="34"/>
  <c r="G458" i="34"/>
  <c r="G456" i="34"/>
  <c r="G455" i="34"/>
  <c r="G454" i="34"/>
  <c r="G453" i="34"/>
  <c r="G451" i="34"/>
  <c r="G450" i="34"/>
  <c r="G449" i="34"/>
  <c r="G448" i="34"/>
  <c r="G446" i="34"/>
  <c r="G445" i="34"/>
  <c r="G444" i="34"/>
  <c r="G443" i="34" s="1"/>
  <c r="G442" i="34"/>
  <c r="G441" i="34"/>
  <c r="G440" i="34"/>
  <c r="G438" i="34"/>
  <c r="G437" i="34"/>
  <c r="G436" i="34"/>
  <c r="G435" i="34"/>
  <c r="G433" i="34"/>
  <c r="G432" i="34"/>
  <c r="G431" i="34" s="1"/>
  <c r="G430" i="34" s="1"/>
  <c r="G429" i="34"/>
  <c r="G428" i="34"/>
  <c r="G427" i="34"/>
  <c r="G425" i="34"/>
  <c r="G424" i="34"/>
  <c r="G423" i="34"/>
  <c r="G421" i="34"/>
  <c r="G420" i="34"/>
  <c r="G419" i="34"/>
  <c r="G418" i="34"/>
  <c r="G417" i="34"/>
  <c r="G416" i="34"/>
  <c r="G415" i="34"/>
  <c r="G414" i="34"/>
  <c r="G413" i="34"/>
  <c r="G412" i="34"/>
  <c r="G411" i="34"/>
  <c r="G410" i="34"/>
  <c r="G409" i="34"/>
  <c r="G408" i="34"/>
  <c r="G407" i="34"/>
  <c r="G406" i="34"/>
  <c r="G404" i="34"/>
  <c r="G403" i="34"/>
  <c r="G401" i="34" s="1"/>
  <c r="G400" i="34" s="1"/>
  <c r="G402" i="34"/>
  <c r="G399" i="34"/>
  <c r="G398" i="34"/>
  <c r="G397" i="34"/>
  <c r="G396" i="34"/>
  <c r="G394" i="34"/>
  <c r="G393" i="34"/>
  <c r="G392" i="34"/>
  <c r="G390" i="34"/>
  <c r="G389" i="34"/>
  <c r="G388" i="34"/>
  <c r="G387" i="34"/>
  <c r="G386" i="34"/>
  <c r="G384" i="34"/>
  <c r="G383" i="34"/>
  <c r="G381" i="34"/>
  <c r="G380" i="34"/>
  <c r="G379" i="34"/>
  <c r="G378" i="34"/>
  <c r="G377" i="34"/>
  <c r="G375" i="34"/>
  <c r="G374" i="34"/>
  <c r="G371" i="34"/>
  <c r="G370" i="34"/>
  <c r="G369" i="34"/>
  <c r="G367" i="34"/>
  <c r="G366" i="34" s="1"/>
  <c r="G365" i="34" s="1"/>
  <c r="G364" i="34"/>
  <c r="G363" i="34"/>
  <c r="G362" i="34"/>
  <c r="G360" i="34"/>
  <c r="G359" i="34"/>
  <c r="G358" i="34"/>
  <c r="G357" i="34"/>
  <c r="G355" i="34"/>
  <c r="G354" i="34"/>
  <c r="G353" i="34"/>
  <c r="G352" i="34"/>
  <c r="G350" i="34"/>
  <c r="G349" i="34"/>
  <c r="G348" i="34"/>
  <c r="G345" i="34"/>
  <c r="G344" i="34"/>
  <c r="G343" i="34"/>
  <c r="G340" i="34"/>
  <c r="G339" i="34"/>
  <c r="G338" i="34"/>
  <c r="G336" i="34"/>
  <c r="G334" i="34"/>
  <c r="G333" i="34"/>
  <c r="G332" i="34"/>
  <c r="G331" i="34"/>
  <c r="G330" i="34"/>
  <c r="G328" i="34"/>
  <c r="G327" i="34" s="1"/>
  <c r="G326" i="34" s="1"/>
  <c r="G325" i="34"/>
  <c r="G324" i="34"/>
  <c r="G323" i="34"/>
  <c r="G321" i="34"/>
  <c r="G320" i="34"/>
  <c r="G319" i="34"/>
  <c r="G318" i="34"/>
  <c r="G317" i="34"/>
  <c r="G316" i="34"/>
  <c r="G314" i="34"/>
  <c r="G312" i="34"/>
  <c r="G311" i="34"/>
  <c r="G310" i="34"/>
  <c r="G309" i="34"/>
  <c r="G308" i="34"/>
  <c r="G307" i="34"/>
  <c r="G306" i="34"/>
  <c r="G305" i="34"/>
  <c r="G303" i="34"/>
  <c r="G302" i="34"/>
  <c r="G301" i="34"/>
  <c r="G299" i="34"/>
  <c r="G298" i="34"/>
  <c r="G297" i="34"/>
  <c r="G295" i="34"/>
  <c r="G294" i="34"/>
  <c r="G293" i="34"/>
  <c r="G292" i="34"/>
  <c r="G291" i="34"/>
  <c r="G289" i="34"/>
  <c r="G288" i="34"/>
  <c r="G287" i="34"/>
  <c r="G286" i="34"/>
  <c r="G285" i="34"/>
  <c r="G283" i="34"/>
  <c r="G282" i="34" s="1"/>
  <c r="G281" i="34" s="1"/>
  <c r="G280" i="34"/>
  <c r="G279" i="34"/>
  <c r="G278" i="34"/>
  <c r="G277" i="34"/>
  <c r="G276" i="34"/>
  <c r="G274" i="34"/>
  <c r="G273" i="34"/>
  <c r="G272" i="34"/>
  <c r="G270" i="34"/>
  <c r="G269" i="34"/>
  <c r="G268" i="34"/>
  <c r="G267" i="34"/>
  <c r="G266" i="34"/>
  <c r="G265" i="34"/>
  <c r="G264" i="34"/>
  <c r="G263" i="34"/>
  <c r="G261" i="34"/>
  <c r="G260" i="34"/>
  <c r="G259" i="34"/>
  <c r="G258" i="34"/>
  <c r="G257" i="34"/>
  <c r="G256" i="34"/>
  <c r="G254" i="34"/>
  <c r="G253" i="34"/>
  <c r="G252" i="34"/>
  <c r="G251" i="34"/>
  <c r="G250" i="34"/>
  <c r="G249" i="34"/>
  <c r="G248" i="34"/>
  <c r="G247" i="34"/>
  <c r="G245" i="34" s="1"/>
  <c r="G244" i="34" s="1"/>
  <c r="G243" i="34"/>
  <c r="G242" i="34"/>
  <c r="G241" i="34"/>
  <c r="G240" i="34"/>
  <c r="G239" i="34"/>
  <c r="G238" i="34"/>
  <c r="G237" i="34"/>
  <c r="G235" i="34"/>
  <c r="G234" i="34"/>
  <c r="G233" i="34"/>
  <c r="G231" i="34"/>
  <c r="G230" i="34"/>
  <c r="G229" i="34"/>
  <c r="G228" i="34"/>
  <c r="G227" i="34"/>
  <c r="G226" i="34"/>
  <c r="G225" i="34"/>
  <c r="G224" i="34"/>
  <c r="G222" i="34"/>
  <c r="G221" i="34"/>
  <c r="G220" i="34"/>
  <c r="G219" i="34"/>
  <c r="G218" i="34"/>
  <c r="G216" i="34"/>
  <c r="G215" i="34"/>
  <c r="G214" i="34"/>
  <c r="G213" i="34"/>
  <c r="G211" i="34"/>
  <c r="G210" i="34"/>
  <c r="G209" i="34"/>
  <c r="G208" i="34"/>
  <c r="G206" i="34"/>
  <c r="G205" i="34"/>
  <c r="G204" i="34"/>
  <c r="G202" i="34"/>
  <c r="G201" i="34"/>
  <c r="G200" i="34"/>
  <c r="G199" i="34"/>
  <c r="G197" i="34"/>
  <c r="G196" i="34"/>
  <c r="G195" i="34"/>
  <c r="G194" i="34"/>
  <c r="G192" i="34"/>
  <c r="G191" i="34"/>
  <c r="G190" i="34"/>
  <c r="G189" i="34"/>
  <c r="G187" i="34"/>
  <c r="G186" i="34"/>
  <c r="G185" i="34"/>
  <c r="G183" i="34"/>
  <c r="G182" i="34"/>
  <c r="G181" i="34"/>
  <c r="G180" i="34"/>
  <c r="G179" i="34"/>
  <c r="G178" i="34"/>
  <c r="G177" i="34"/>
  <c r="G176" i="34"/>
  <c r="G175" i="34"/>
  <c r="G173" i="34"/>
  <c r="G172" i="34"/>
  <c r="G171" i="34"/>
  <c r="G170" i="34"/>
  <c r="G169" i="34"/>
  <c r="G167" i="34"/>
  <c r="G165" i="34"/>
  <c r="G164" i="34" s="1"/>
  <c r="G163" i="34" s="1"/>
  <c r="G162" i="34"/>
  <c r="G161" i="34"/>
  <c r="G160" i="34"/>
  <c r="G159" i="34"/>
  <c r="G157" i="34"/>
  <c r="G156" i="34"/>
  <c r="G155" i="34"/>
  <c r="G154" i="34"/>
  <c r="G152" i="34"/>
  <c r="G151" i="34"/>
  <c r="G150" i="34"/>
  <c r="G149" i="34"/>
  <c r="G148" i="34"/>
  <c r="G146" i="34"/>
  <c r="G145" i="34"/>
  <c r="G143" i="34" s="1"/>
  <c r="G144" i="34"/>
  <c r="G142" i="34"/>
  <c r="G141" i="34"/>
  <c r="G140" i="34"/>
  <c r="G139" i="34"/>
  <c r="G138" i="34"/>
  <c r="G136" i="34"/>
  <c r="G135" i="34"/>
  <c r="G134" i="34"/>
  <c r="G133" i="34"/>
  <c r="G131" i="34"/>
  <c r="G130" i="34"/>
  <c r="G128" i="34"/>
  <c r="G127" i="34"/>
  <c r="G126" i="34"/>
  <c r="G125" i="34"/>
  <c r="G123" i="34"/>
  <c r="G122" i="34" s="1"/>
  <c r="G121" i="34"/>
  <c r="G120" i="34"/>
  <c r="G119" i="34"/>
  <c r="G117" i="34"/>
  <c r="G116" i="34"/>
  <c r="G115" i="34"/>
  <c r="G113" i="34"/>
  <c r="G112" i="34"/>
  <c r="G110" i="34"/>
  <c r="G109" i="34"/>
  <c r="G108" i="34"/>
  <c r="G107" i="34"/>
  <c r="G106" i="34"/>
  <c r="G105" i="34"/>
  <c r="G104" i="34"/>
  <c r="G103" i="34"/>
  <c r="G102" i="34"/>
  <c r="G101" i="34"/>
  <c r="G99" i="34"/>
  <c r="G98" i="34"/>
  <c r="G97" i="34"/>
  <c r="G96" i="34"/>
  <c r="G95" i="34"/>
  <c r="G94" i="34"/>
  <c r="G93" i="34"/>
  <c r="G92" i="34"/>
  <c r="G90" i="34"/>
  <c r="G89" i="34"/>
  <c r="G87" i="34"/>
  <c r="G86" i="34"/>
  <c r="G84" i="34"/>
  <c r="G83" i="34" s="1"/>
  <c r="G82" i="34"/>
  <c r="G81" i="34"/>
  <c r="G80" i="34"/>
  <c r="G79" i="34"/>
  <c r="G78" i="34"/>
  <c r="G77" i="34"/>
  <c r="G76" i="34"/>
  <c r="G75" i="34"/>
  <c r="G74" i="34"/>
  <c r="G73" i="34"/>
  <c r="G70" i="34"/>
  <c r="G69" i="34"/>
  <c r="G68" i="34"/>
  <c r="G67" i="34"/>
  <c r="G66" i="34"/>
  <c r="G65" i="34"/>
  <c r="G64" i="34"/>
  <c r="G63" i="34"/>
  <c r="G61" i="34"/>
  <c r="G60" i="34" s="1"/>
  <c r="G59" i="34"/>
  <c r="G58" i="34"/>
  <c r="G57" i="34"/>
  <c r="G56" i="34"/>
  <c r="G55" i="34"/>
  <c r="G54" i="34"/>
  <c r="G53" i="34"/>
  <c r="G52" i="34"/>
  <c r="G51" i="34"/>
  <c r="G49" i="34"/>
  <c r="G48" i="34"/>
  <c r="G47" i="34"/>
  <c r="G46" i="34"/>
  <c r="G44" i="34"/>
  <c r="G43" i="34"/>
  <c r="G42" i="34"/>
  <c r="G40" i="34"/>
  <c r="G39" i="34"/>
  <c r="G38" i="34"/>
  <c r="G36" i="34"/>
  <c r="G35" i="34"/>
  <c r="G32" i="34" s="1"/>
  <c r="G33" i="34"/>
  <c r="G31" i="34"/>
  <c r="G30" i="34"/>
  <c r="G29" i="34" s="1"/>
  <c r="G28" i="34"/>
  <c r="G27" i="34"/>
  <c r="G26" i="34"/>
  <c r="G25" i="34"/>
  <c r="G24" i="34"/>
  <c r="G23" i="34"/>
  <c r="G21" i="34"/>
  <c r="G20" i="34"/>
  <c r="G19" i="34"/>
  <c r="G18" i="34" s="1"/>
  <c r="G17" i="34"/>
  <c r="G16" i="34"/>
  <c r="G15" i="34"/>
  <c r="G14" i="34"/>
  <c r="G13" i="34"/>
  <c r="G11" i="34"/>
  <c r="G10" i="34"/>
  <c r="G9" i="34"/>
  <c r="G8" i="34"/>
  <c r="G7" i="34"/>
  <c r="G5" i="34"/>
  <c r="G4" i="34" l="1"/>
  <c r="G477" i="34"/>
  <c r="G886" i="34" l="1"/>
  <c r="G887" i="34" s="1"/>
  <c r="G885" i="33"/>
  <c r="G884" i="33"/>
  <c r="G883" i="33"/>
  <c r="G881" i="33"/>
  <c r="G880" i="33"/>
  <c r="G879" i="33"/>
  <c r="G878" i="33"/>
  <c r="G876" i="33"/>
  <c r="G875" i="33"/>
  <c r="G874" i="33"/>
  <c r="G873" i="33"/>
  <c r="G872" i="33"/>
  <c r="G871" i="33"/>
  <c r="G869" i="33"/>
  <c r="G865" i="33" s="1"/>
  <c r="G868" i="33"/>
  <c r="G866" i="33"/>
  <c r="G864" i="33"/>
  <c r="G863" i="33"/>
  <c r="G862" i="33"/>
  <c r="G861" i="33"/>
  <c r="G860" i="33"/>
  <c r="G859" i="33"/>
  <c r="G857" i="33"/>
  <c r="G856" i="33"/>
  <c r="G855" i="33"/>
  <c r="G854" i="33"/>
  <c r="G853" i="33"/>
  <c r="G852" i="33"/>
  <c r="G850" i="33"/>
  <c r="G849" i="33"/>
  <c r="G848" i="33"/>
  <c r="G847" i="33"/>
  <c r="G846" i="33"/>
  <c r="G845" i="33"/>
  <c r="G844" i="33"/>
  <c r="G843" i="33"/>
  <c r="G841" i="33"/>
  <c r="G840" i="33"/>
  <c r="G839" i="33"/>
  <c r="G838" i="33"/>
  <c r="G836" i="33"/>
  <c r="G833" i="33" s="1"/>
  <c r="G832" i="33" s="1"/>
  <c r="G835" i="33"/>
  <c r="G834" i="33"/>
  <c r="G831" i="33"/>
  <c r="G830" i="33"/>
  <c r="G829" i="33"/>
  <c r="G828" i="33"/>
  <c r="G826" i="33"/>
  <c r="G825" i="33"/>
  <c r="G824" i="33"/>
  <c r="G822" i="33"/>
  <c r="G821" i="33"/>
  <c r="G819" i="33"/>
  <c r="G818" i="33"/>
  <c r="G816" i="33"/>
  <c r="G815" i="33"/>
  <c r="G814" i="33"/>
  <c r="G813" i="33"/>
  <c r="G812" i="33"/>
  <c r="G810" i="33" s="1"/>
  <c r="G809" i="33" s="1"/>
  <c r="G808" i="33"/>
  <c r="G807" i="33"/>
  <c r="G806" i="33"/>
  <c r="G804" i="33"/>
  <c r="G802" i="33"/>
  <c r="G801" i="33"/>
  <c r="G800" i="33"/>
  <c r="G799" i="33"/>
  <c r="G798" i="33"/>
  <c r="G796" i="33"/>
  <c r="G795" i="33"/>
  <c r="G794" i="33"/>
  <c r="G792" i="33"/>
  <c r="G791" i="33"/>
  <c r="G790" i="33"/>
  <c r="G789" i="33"/>
  <c r="G788" i="33"/>
  <c r="G786" i="33"/>
  <c r="G785" i="33"/>
  <c r="G784" i="33"/>
  <c r="G783" i="33"/>
  <c r="G782" i="33"/>
  <c r="G778" i="33" s="1"/>
  <c r="G780" i="33"/>
  <c r="G779" i="33"/>
  <c r="G777" i="33"/>
  <c r="G776" i="33"/>
  <c r="G775" i="33"/>
  <c r="G774" i="33"/>
  <c r="G773" i="33"/>
  <c r="G772" i="33"/>
  <c r="G771" i="33"/>
  <c r="G770" i="33"/>
  <c r="G769" i="33"/>
  <c r="G768" i="33"/>
  <c r="G767" i="33"/>
  <c r="G766" i="33"/>
  <c r="G764" i="33"/>
  <c r="G763" i="33"/>
  <c r="G762" i="33"/>
  <c r="G760" i="33"/>
  <c r="G759" i="33"/>
  <c r="G758" i="33"/>
  <c r="G756" i="33"/>
  <c r="G754" i="33"/>
  <c r="G753" i="33"/>
  <c r="G752" i="33" s="1"/>
  <c r="G751" i="33" s="1"/>
  <c r="G750" i="33"/>
  <c r="G749" i="33"/>
  <c r="G747" i="33"/>
  <c r="G746" i="33"/>
  <c r="G745" i="33"/>
  <c r="G744" i="33"/>
  <c r="G742" i="33"/>
  <c r="G741" i="33"/>
  <c r="G740" i="33"/>
  <c r="G738" i="33"/>
  <c r="G737" i="33"/>
  <c r="G736" i="33"/>
  <c r="G735" i="33"/>
  <c r="G734" i="33"/>
  <c r="G733" i="33"/>
  <c r="G730" i="33"/>
  <c r="G729" i="33"/>
  <c r="G728" i="33"/>
  <c r="G727" i="33"/>
  <c r="G726" i="33"/>
  <c r="G725" i="33"/>
  <c r="G724" i="33"/>
  <c r="G722" i="33"/>
  <c r="G721" i="33"/>
  <c r="G719" i="33"/>
  <c r="G718" i="33"/>
  <c r="G716" i="33"/>
  <c r="G715" i="33"/>
  <c r="G714" i="33"/>
  <c r="G713" i="33"/>
  <c r="G711" i="33"/>
  <c r="G710" i="33"/>
  <c r="G709" i="33"/>
  <c r="G707" i="33"/>
  <c r="G706" i="33" s="1"/>
  <c r="G705" i="33" s="1"/>
  <c r="G704" i="33"/>
  <c r="G703" i="33"/>
  <c r="G702" i="33"/>
  <c r="G701" i="33"/>
  <c r="G700" i="33"/>
  <c r="G698" i="33"/>
  <c r="G697" i="33"/>
  <c r="G696" i="33"/>
  <c r="G695" i="33"/>
  <c r="G693" i="33"/>
  <c r="G692" i="33"/>
  <c r="G691" i="33"/>
  <c r="G690" i="33"/>
  <c r="G689" i="33"/>
  <c r="G688" i="33"/>
  <c r="G687" i="33"/>
  <c r="G686" i="33"/>
  <c r="G685" i="33"/>
  <c r="G683" i="33"/>
  <c r="G682" i="33"/>
  <c r="G680" i="33"/>
  <c r="G679" i="33"/>
  <c r="G678" i="33" s="1"/>
  <c r="G677" i="33"/>
  <c r="G676" i="33"/>
  <c r="G675" i="33"/>
  <c r="G674" i="33"/>
  <c r="G672" i="33"/>
  <c r="G671" i="33"/>
  <c r="G670" i="33"/>
  <c r="G669" i="33"/>
  <c r="G668" i="33"/>
  <c r="G667" i="33"/>
  <c r="G666" i="33"/>
  <c r="G665" i="33"/>
  <c r="G664" i="33"/>
  <c r="G663" i="33"/>
  <c r="G662" i="33"/>
  <c r="G661" i="33"/>
  <c r="G660" i="33"/>
  <c r="G659" i="33"/>
  <c r="G658" i="33"/>
  <c r="G657" i="33"/>
  <c r="G655" i="33"/>
  <c r="G654" i="33"/>
  <c r="G653" i="33"/>
  <c r="G651" i="33"/>
  <c r="G650" i="33"/>
  <c r="G649" i="33"/>
  <c r="G646" i="33"/>
  <c r="G645" i="33"/>
  <c r="G644" i="33"/>
  <c r="G642" i="33"/>
  <c r="G641" i="33"/>
  <c r="G640" i="33"/>
  <c r="G639" i="33"/>
  <c r="G638" i="33"/>
  <c r="G637" i="33"/>
  <c r="G636" i="33"/>
  <c r="G635" i="33"/>
  <c r="G633" i="33"/>
  <c r="G632" i="33"/>
  <c r="G631" i="33"/>
  <c r="G630" i="33"/>
  <c r="G628" i="33"/>
  <c r="G627" i="33"/>
  <c r="G626" i="33"/>
  <c r="G625" i="33"/>
  <c r="G624" i="33"/>
  <c r="G623" i="33"/>
  <c r="G622" i="33"/>
  <c r="G621" i="33"/>
  <c r="G619" i="33"/>
  <c r="G618" i="33"/>
  <c r="G617" i="33" s="1"/>
  <c r="G616" i="33"/>
  <c r="G615" i="33"/>
  <c r="G613" i="33"/>
  <c r="G612" i="33"/>
  <c r="G611" i="33"/>
  <c r="G610" i="33"/>
  <c r="G608" i="33"/>
  <c r="G607" i="33"/>
  <c r="G606" i="33"/>
  <c r="G605" i="33"/>
  <c r="G604" i="33"/>
  <c r="G603" i="33"/>
  <c r="G602" i="33"/>
  <c r="G600" i="33"/>
  <c r="G599" i="33"/>
  <c r="G598" i="33"/>
  <c r="G597" i="33"/>
  <c r="G596" i="33"/>
  <c r="G595" i="33"/>
  <c r="G591" i="33" s="1"/>
  <c r="G594" i="33"/>
  <c r="G593" i="33"/>
  <c r="G592" i="33"/>
  <c r="G590" i="33"/>
  <c r="G589" i="33"/>
  <c r="G588" i="33"/>
  <c r="G587" i="33"/>
  <c r="G586" i="33"/>
  <c r="G585" i="33"/>
  <c r="G584" i="33"/>
  <c r="G583" i="33"/>
  <c r="G582" i="33"/>
  <c r="G581" i="33"/>
  <c r="G579" i="33"/>
  <c r="G578" i="33"/>
  <c r="G574" i="33" s="1"/>
  <c r="G576" i="33"/>
  <c r="G575" i="33"/>
  <c r="G573" i="33"/>
  <c r="G572" i="33"/>
  <c r="G571" i="33"/>
  <c r="G569" i="33"/>
  <c r="G568" i="33"/>
  <c r="G567" i="33" s="1"/>
  <c r="G566" i="33"/>
  <c r="G565" i="33"/>
  <c r="G564" i="33"/>
  <c r="G563" i="33"/>
  <c r="G561" i="33"/>
  <c r="G560" i="33"/>
  <c r="G559" i="33"/>
  <c r="G558" i="33"/>
  <c r="G556" i="33"/>
  <c r="G555" i="33"/>
  <c r="G554" i="33"/>
  <c r="G553" i="33"/>
  <c r="G552" i="33"/>
  <c r="G550" i="33"/>
  <c r="G549" i="33"/>
  <c r="G548" i="33"/>
  <c r="G546" i="33"/>
  <c r="G545" i="33"/>
  <c r="G544" i="33"/>
  <c r="G542" i="33"/>
  <c r="G541" i="33"/>
  <c r="G539" i="33"/>
  <c r="G537" i="33"/>
  <c r="G536" i="33"/>
  <c r="G535" i="33"/>
  <c r="G534" i="33"/>
  <c r="G533" i="33"/>
  <c r="G531" i="33"/>
  <c r="G530" i="33"/>
  <c r="G529" i="33"/>
  <c r="G528" i="33"/>
  <c r="G527" i="33"/>
  <c r="G526" i="33"/>
  <c r="G525" i="33"/>
  <c r="G524" i="33"/>
  <c r="G523" i="33"/>
  <c r="G522" i="33"/>
  <c r="G521" i="33"/>
  <c r="G520" i="33"/>
  <c r="G519" i="33"/>
  <c r="G518" i="33"/>
  <c r="G516" i="33"/>
  <c r="G515" i="33"/>
  <c r="G513" i="33"/>
  <c r="G512" i="33"/>
  <c r="G511" i="33"/>
  <c r="G509" i="33"/>
  <c r="G508" i="33"/>
  <c r="G507" i="33"/>
  <c r="G504" i="33"/>
  <c r="G503" i="33"/>
  <c r="G502" i="33"/>
  <c r="G500" i="33"/>
  <c r="G498" i="33"/>
  <c r="G497" i="33"/>
  <c r="G496" i="33"/>
  <c r="G495" i="33"/>
  <c r="G494" i="33"/>
  <c r="G493" i="33"/>
  <c r="G492" i="33"/>
  <c r="G490" i="33"/>
  <c r="G489" i="33"/>
  <c r="G488" i="33"/>
  <c r="G487" i="33"/>
  <c r="G486" i="33"/>
  <c r="G483" i="33"/>
  <c r="G482" i="33"/>
  <c r="G478" i="33" s="1"/>
  <c r="G481" i="33"/>
  <c r="G476" i="33"/>
  <c r="G475" i="33"/>
  <c r="G474" i="33"/>
  <c r="G473" i="33"/>
  <c r="G471" i="33"/>
  <c r="G470" i="33"/>
  <c r="G469" i="33"/>
  <c r="G468" i="33"/>
  <c r="G466" i="33"/>
  <c r="G465" i="33"/>
  <c r="G464" i="33"/>
  <c r="G463" i="33"/>
  <c r="G462" i="33"/>
  <c r="G460" i="33"/>
  <c r="G459" i="33"/>
  <c r="G458" i="33"/>
  <c r="G456" i="33"/>
  <c r="G455" i="33"/>
  <c r="G454" i="33"/>
  <c r="G453" i="33"/>
  <c r="G451" i="33"/>
  <c r="G450" i="33"/>
  <c r="G449" i="33"/>
  <c r="G448" i="33"/>
  <c r="G446" i="33"/>
  <c r="G444" i="33" s="1"/>
  <c r="G443" i="33" s="1"/>
  <c r="G445" i="33"/>
  <c r="G442" i="33"/>
  <c r="G441" i="33"/>
  <c r="G440" i="33"/>
  <c r="G438" i="33"/>
  <c r="G437" i="33"/>
  <c r="G436" i="33"/>
  <c r="G435" i="33"/>
  <c r="G433" i="33"/>
  <c r="G432" i="33"/>
  <c r="G431" i="33" s="1"/>
  <c r="G430" i="33" s="1"/>
  <c r="G429" i="33"/>
  <c r="G428" i="33"/>
  <c r="G427" i="33"/>
  <c r="G425" i="33"/>
  <c r="G424" i="33"/>
  <c r="G423" i="33"/>
  <c r="G421" i="33"/>
  <c r="G420" i="33"/>
  <c r="G419" i="33"/>
  <c r="G418" i="33"/>
  <c r="G417" i="33"/>
  <c r="G416" i="33"/>
  <c r="G415" i="33"/>
  <c r="G414" i="33"/>
  <c r="G413" i="33"/>
  <c r="G412" i="33"/>
  <c r="G411" i="33"/>
  <c r="G410" i="33"/>
  <c r="G409" i="33"/>
  <c r="G408" i="33"/>
  <c r="G407" i="33"/>
  <c r="G406" i="33"/>
  <c r="G401" i="33" s="1"/>
  <c r="G400" i="33" s="1"/>
  <c r="G404" i="33"/>
  <c r="G403" i="33"/>
  <c r="G402" i="33"/>
  <c r="G399" i="33"/>
  <c r="G398" i="33"/>
  <c r="G397" i="33"/>
  <c r="G396" i="33"/>
  <c r="G394" i="33"/>
  <c r="G393" i="33"/>
  <c r="G392" i="33"/>
  <c r="G390" i="33"/>
  <c r="G389" i="33"/>
  <c r="G388" i="33"/>
  <c r="G387" i="33"/>
  <c r="G386" i="33"/>
  <c r="G384" i="33"/>
  <c r="G383" i="33"/>
  <c r="G381" i="33"/>
  <c r="G380" i="33"/>
  <c r="G379" i="33"/>
  <c r="G378" i="33"/>
  <c r="G377" i="33"/>
  <c r="G375" i="33"/>
  <c r="G374" i="33"/>
  <c r="G371" i="33"/>
  <c r="G370" i="33"/>
  <c r="G366" i="33" s="1"/>
  <c r="G365" i="33" s="1"/>
  <c r="G369" i="33"/>
  <c r="G367" i="33"/>
  <c r="G364" i="33"/>
  <c r="G363" i="33"/>
  <c r="G362" i="33"/>
  <c r="G360" i="33"/>
  <c r="G359" i="33"/>
  <c r="G358" i="33"/>
  <c r="G357" i="33"/>
  <c r="G355" i="33"/>
  <c r="G354" i="33"/>
  <c r="G353" i="33"/>
  <c r="G352" i="33"/>
  <c r="G350" i="33"/>
  <c r="G349" i="33"/>
  <c r="G348" i="33"/>
  <c r="G345" i="33"/>
  <c r="G344" i="33"/>
  <c r="G343" i="33"/>
  <c r="G340" i="33"/>
  <c r="G339" i="33"/>
  <c r="G338" i="33"/>
  <c r="G336" i="33"/>
  <c r="G334" i="33"/>
  <c r="G333" i="33"/>
  <c r="G332" i="33"/>
  <c r="G331" i="33"/>
  <c r="G330" i="33"/>
  <c r="G328" i="33"/>
  <c r="G327" i="33"/>
  <c r="G326" i="33" s="1"/>
  <c r="G325" i="33"/>
  <c r="G324" i="33"/>
  <c r="G323" i="33"/>
  <c r="G321" i="33"/>
  <c r="G320" i="33"/>
  <c r="G319" i="33"/>
  <c r="G318" i="33"/>
  <c r="G317" i="33"/>
  <c r="G316" i="33"/>
  <c r="G314" i="33"/>
  <c r="G312" i="33"/>
  <c r="G311" i="33"/>
  <c r="G310" i="33"/>
  <c r="G309" i="33"/>
  <c r="G308" i="33"/>
  <c r="G307" i="33"/>
  <c r="G306" i="33"/>
  <c r="G305" i="33"/>
  <c r="G303" i="33"/>
  <c r="G302" i="33"/>
  <c r="G301" i="33"/>
  <c r="G299" i="33"/>
  <c r="G298" i="33"/>
  <c r="G297" i="33"/>
  <c r="G295" i="33"/>
  <c r="G294" i="33"/>
  <c r="G293" i="33"/>
  <c r="G292" i="33"/>
  <c r="G291" i="33"/>
  <c r="G289" i="33"/>
  <c r="G288" i="33"/>
  <c r="G287" i="33"/>
  <c r="G286" i="33"/>
  <c r="G285" i="33"/>
  <c r="G283" i="33"/>
  <c r="G282" i="33" s="1"/>
  <c r="G281" i="33" s="1"/>
  <c r="G280" i="33"/>
  <c r="G279" i="33"/>
  <c r="G278" i="33"/>
  <c r="G277" i="33"/>
  <c r="G276" i="33"/>
  <c r="G274" i="33"/>
  <c r="G273" i="33"/>
  <c r="G272" i="33"/>
  <c r="G270" i="33"/>
  <c r="G269" i="33"/>
  <c r="G268" i="33"/>
  <c r="G267" i="33"/>
  <c r="G266" i="33"/>
  <c r="G265" i="33"/>
  <c r="G264" i="33"/>
  <c r="G263" i="33"/>
  <c r="G261" i="33"/>
  <c r="G260" i="33"/>
  <c r="G259" i="33"/>
  <c r="G258" i="33"/>
  <c r="G257" i="33"/>
  <c r="G256" i="33"/>
  <c r="G254" i="33"/>
  <c r="G253" i="33"/>
  <c r="G252" i="33"/>
  <c r="G251" i="33"/>
  <c r="G250" i="33"/>
  <c r="G249" i="33"/>
  <c r="G248" i="33"/>
  <c r="G247" i="33"/>
  <c r="G245" i="33" s="1"/>
  <c r="G244" i="33" s="1"/>
  <c r="G243" i="33"/>
  <c r="G242" i="33"/>
  <c r="G241" i="33"/>
  <c r="G240" i="33"/>
  <c r="G239" i="33"/>
  <c r="G238" i="33"/>
  <c r="G237" i="33"/>
  <c r="G235" i="33"/>
  <c r="G234" i="33"/>
  <c r="G233" i="33"/>
  <c r="G231" i="33"/>
  <c r="G230" i="33"/>
  <c r="G229" i="33"/>
  <c r="G228" i="33"/>
  <c r="G227" i="33"/>
  <c r="G226" i="33"/>
  <c r="G225" i="33"/>
  <c r="G224" i="33"/>
  <c r="G222" i="33"/>
  <c r="G221" i="33"/>
  <c r="G220" i="33"/>
  <c r="G219" i="33"/>
  <c r="G218" i="33"/>
  <c r="G216" i="33"/>
  <c r="G215" i="33"/>
  <c r="G214" i="33"/>
  <c r="G213" i="33"/>
  <c r="G211" i="33"/>
  <c r="G210" i="33"/>
  <c r="G209" i="33"/>
  <c r="G208" i="33"/>
  <c r="G206" i="33"/>
  <c r="G205" i="33"/>
  <c r="G204" i="33"/>
  <c r="G202" i="33"/>
  <c r="G201" i="33"/>
  <c r="G200" i="33"/>
  <c r="G199" i="33"/>
  <c r="G197" i="33"/>
  <c r="G196" i="33"/>
  <c r="G195" i="33"/>
  <c r="G194" i="33"/>
  <c r="G192" i="33"/>
  <c r="G191" i="33"/>
  <c r="G190" i="33"/>
  <c r="G189" i="33"/>
  <c r="G187" i="33"/>
  <c r="G186" i="33"/>
  <c r="G185" i="33"/>
  <c r="G183" i="33"/>
  <c r="G182" i="33"/>
  <c r="G181" i="33"/>
  <c r="G180" i="33"/>
  <c r="G179" i="33"/>
  <c r="G178" i="33"/>
  <c r="G177" i="33"/>
  <c r="G176" i="33"/>
  <c r="G175" i="33"/>
  <c r="G173" i="33"/>
  <c r="G172" i="33"/>
  <c r="G171" i="33"/>
  <c r="G170" i="33"/>
  <c r="G164" i="33" s="1"/>
  <c r="G163" i="33" s="1"/>
  <c r="G169" i="33"/>
  <c r="G167" i="33"/>
  <c r="G165" i="33"/>
  <c r="G162" i="33"/>
  <c r="G161" i="33"/>
  <c r="G160" i="33"/>
  <c r="G159" i="33"/>
  <c r="G157" i="33"/>
  <c r="G156" i="33"/>
  <c r="G155" i="33"/>
  <c r="G154" i="33"/>
  <c r="G152" i="33"/>
  <c r="G151" i="33"/>
  <c r="G150" i="33"/>
  <c r="G149" i="33"/>
  <c r="G148" i="33"/>
  <c r="G146" i="33"/>
  <c r="G145" i="33"/>
  <c r="G144" i="33"/>
  <c r="G143" i="33" s="1"/>
  <c r="G142" i="33"/>
  <c r="G141" i="33"/>
  <c r="G140" i="33"/>
  <c r="G139" i="33"/>
  <c r="G138" i="33"/>
  <c r="G136" i="33"/>
  <c r="G135" i="33"/>
  <c r="G134" i="33"/>
  <c r="G133" i="33"/>
  <c r="G131" i="33"/>
  <c r="G130" i="33"/>
  <c r="G128" i="33"/>
  <c r="G127" i="33"/>
  <c r="G126" i="33"/>
  <c r="G122" i="33" s="1"/>
  <c r="G125" i="33"/>
  <c r="G123" i="33"/>
  <c r="G121" i="33"/>
  <c r="G120" i="33"/>
  <c r="G119" i="33"/>
  <c r="G117" i="33"/>
  <c r="G116" i="33"/>
  <c r="G115" i="33"/>
  <c r="G113" i="33"/>
  <c r="G112" i="33"/>
  <c r="G110" i="33"/>
  <c r="G109" i="33"/>
  <c r="G108" i="33"/>
  <c r="G107" i="33"/>
  <c r="G106" i="33"/>
  <c r="G105" i="33"/>
  <c r="G104" i="33"/>
  <c r="G103" i="33"/>
  <c r="G102" i="33"/>
  <c r="G97" i="33" s="1"/>
  <c r="G101" i="33"/>
  <c r="G99" i="33"/>
  <c r="G98" i="33"/>
  <c r="G96" i="33"/>
  <c r="G95" i="33"/>
  <c r="G94" i="33"/>
  <c r="G93" i="33"/>
  <c r="G92" i="33"/>
  <c r="G90" i="33"/>
  <c r="G89" i="33"/>
  <c r="G87" i="33"/>
  <c r="G83" i="33" s="1"/>
  <c r="G86" i="33"/>
  <c r="G84" i="33"/>
  <c r="G82" i="33"/>
  <c r="G81" i="33"/>
  <c r="G80" i="33"/>
  <c r="G79" i="33"/>
  <c r="G78" i="33"/>
  <c r="G77" i="33"/>
  <c r="G76" i="33"/>
  <c r="G75" i="33"/>
  <c r="G74" i="33"/>
  <c r="G73" i="33"/>
  <c r="G70" i="33"/>
  <c r="G69" i="33"/>
  <c r="G68" i="33"/>
  <c r="G67" i="33"/>
  <c r="G66" i="33"/>
  <c r="G65" i="33"/>
  <c r="G64" i="33"/>
  <c r="G60" i="33" s="1"/>
  <c r="G63" i="33"/>
  <c r="G61" i="33"/>
  <c r="G59" i="33"/>
  <c r="G58" i="33"/>
  <c r="G57" i="33"/>
  <c r="G56" i="33"/>
  <c r="G55" i="33"/>
  <c r="G54" i="33"/>
  <c r="G53" i="33"/>
  <c r="G52" i="33"/>
  <c r="G51" i="33"/>
  <c r="G49" i="33"/>
  <c r="G48" i="33"/>
  <c r="G47" i="33"/>
  <c r="G46" i="33"/>
  <c r="G44" i="33"/>
  <c r="G43" i="33"/>
  <c r="G42" i="33"/>
  <c r="G40" i="33"/>
  <c r="G39" i="33"/>
  <c r="G38" i="33"/>
  <c r="G36" i="33"/>
  <c r="G35" i="33"/>
  <c r="G33" i="33"/>
  <c r="G32" i="33" s="1"/>
  <c r="G31" i="33"/>
  <c r="G30" i="33"/>
  <c r="G29" i="33" s="1"/>
  <c r="G28" i="33"/>
  <c r="G27" i="33"/>
  <c r="G26" i="33"/>
  <c r="G25" i="33"/>
  <c r="G24" i="33"/>
  <c r="G23" i="33"/>
  <c r="G21" i="33"/>
  <c r="G18" i="33" s="1"/>
  <c r="G20" i="33"/>
  <c r="G19" i="33"/>
  <c r="G17" i="33"/>
  <c r="G16" i="33"/>
  <c r="G15" i="33"/>
  <c r="G14" i="33"/>
  <c r="G13" i="33"/>
  <c r="G11" i="33"/>
  <c r="G10" i="33"/>
  <c r="G9" i="33"/>
  <c r="G8" i="33"/>
  <c r="G7" i="33"/>
  <c r="G5" i="33" s="1"/>
  <c r="G4" i="33" l="1"/>
  <c r="G886" i="33" s="1"/>
  <c r="G887" i="33" s="1"/>
  <c r="G477" i="33"/>
  <c r="G885" i="32" l="1"/>
  <c r="G884" i="32"/>
  <c r="G883" i="32"/>
  <c r="G881" i="32"/>
  <c r="G880" i="32"/>
  <c r="G879" i="32"/>
  <c r="G878" i="32"/>
  <c r="G876" i="32"/>
  <c r="G875" i="32"/>
  <c r="G874" i="32"/>
  <c r="G873" i="32"/>
  <c r="G872" i="32"/>
  <c r="G871" i="32"/>
  <c r="G869" i="32"/>
  <c r="G868" i="32"/>
  <c r="G865" i="32" s="1"/>
  <c r="G866" i="32"/>
  <c r="G864" i="32"/>
  <c r="G863" i="32"/>
  <c r="G862" i="32"/>
  <c r="G861" i="32"/>
  <c r="G860" i="32"/>
  <c r="G859" i="32"/>
  <c r="G857" i="32"/>
  <c r="G856" i="32"/>
  <c r="G855" i="32"/>
  <c r="G854" i="32"/>
  <c r="G853" i="32"/>
  <c r="G852" i="32"/>
  <c r="G850" i="32"/>
  <c r="G849" i="32"/>
  <c r="G848" i="32"/>
  <c r="G847" i="32"/>
  <c r="G846" i="32"/>
  <c r="G845" i="32"/>
  <c r="G844" i="32"/>
  <c r="G843" i="32"/>
  <c r="G841" i="32"/>
  <c r="G840" i="32"/>
  <c r="G839" i="32"/>
  <c r="G838" i="32"/>
  <c r="G836" i="32"/>
  <c r="G833" i="32" s="1"/>
  <c r="G832" i="32" s="1"/>
  <c r="G835" i="32"/>
  <c r="G834" i="32"/>
  <c r="G831" i="32"/>
  <c r="G830" i="32"/>
  <c r="G829" i="32"/>
  <c r="G828" i="32"/>
  <c r="G826" i="32"/>
  <c r="G825" i="32"/>
  <c r="G824" i="32"/>
  <c r="G822" i="32"/>
  <c r="G821" i="32"/>
  <c r="G819" i="32"/>
  <c r="G818" i="32"/>
  <c r="G816" i="32"/>
  <c r="G815" i="32"/>
  <c r="G814" i="32"/>
  <c r="G813" i="32"/>
  <c r="G812" i="32"/>
  <c r="G810" i="32" s="1"/>
  <c r="G809" i="32" s="1"/>
  <c r="G808" i="32"/>
  <c r="G807" i="32"/>
  <c r="G806" i="32"/>
  <c r="G804" i="32"/>
  <c r="G802" i="32"/>
  <c r="G801" i="32"/>
  <c r="G800" i="32"/>
  <c r="G799" i="32"/>
  <c r="G798" i="32"/>
  <c r="G796" i="32"/>
  <c r="G795" i="32"/>
  <c r="G794" i="32"/>
  <c r="G792" i="32"/>
  <c r="G791" i="32"/>
  <c r="G790" i="32"/>
  <c r="G789" i="32"/>
  <c r="G788" i="32"/>
  <c r="G786" i="32"/>
  <c r="G785" i="32"/>
  <c r="G784" i="32"/>
  <c r="G783" i="32"/>
  <c r="G782" i="32"/>
  <c r="G778" i="32" s="1"/>
  <c r="G780" i="32"/>
  <c r="G779" i="32"/>
  <c r="G777" i="32"/>
  <c r="G776" i="32"/>
  <c r="G775" i="32"/>
  <c r="G774" i="32"/>
  <c r="G773" i="32"/>
  <c r="G772" i="32"/>
  <c r="G771" i="32"/>
  <c r="G770" i="32"/>
  <c r="G769" i="32"/>
  <c r="G768" i="32"/>
  <c r="G767" i="32"/>
  <c r="G766" i="32"/>
  <c r="G764" i="32"/>
  <c r="G763" i="32"/>
  <c r="G762" i="32"/>
  <c r="G760" i="32"/>
  <c r="G759" i="32"/>
  <c r="G758" i="32"/>
  <c r="G756" i="32"/>
  <c r="G754" i="32"/>
  <c r="G753" i="32"/>
  <c r="G752" i="32" s="1"/>
  <c r="G751" i="32" s="1"/>
  <c r="G750" i="32"/>
  <c r="G749" i="32"/>
  <c r="G747" i="32"/>
  <c r="G746" i="32"/>
  <c r="G745" i="32"/>
  <c r="G744" i="32"/>
  <c r="G742" i="32"/>
  <c r="G741" i="32"/>
  <c r="G740" i="32"/>
  <c r="G738" i="32"/>
  <c r="G737" i="32"/>
  <c r="G736" i="32"/>
  <c r="G735" i="32"/>
  <c r="G734" i="32"/>
  <c r="G733" i="32"/>
  <c r="G730" i="32"/>
  <c r="G729" i="32"/>
  <c r="G728" i="32"/>
  <c r="G727" i="32"/>
  <c r="G726" i="32"/>
  <c r="G725" i="32"/>
  <c r="G724" i="32"/>
  <c r="G722" i="32"/>
  <c r="G721" i="32"/>
  <c r="G719" i="32"/>
  <c r="G718" i="32"/>
  <c r="G716" i="32"/>
  <c r="G715" i="32"/>
  <c r="G714" i="32"/>
  <c r="G713" i="32"/>
  <c r="G711" i="32"/>
  <c r="G710" i="32"/>
  <c r="G709" i="32"/>
  <c r="G707" i="32"/>
  <c r="G706" i="32" s="1"/>
  <c r="G705" i="32" s="1"/>
  <c r="G704" i="32"/>
  <c r="G703" i="32"/>
  <c r="G702" i="32"/>
  <c r="G701" i="32"/>
  <c r="G700" i="32"/>
  <c r="G698" i="32"/>
  <c r="G697" i="32"/>
  <c r="G696" i="32"/>
  <c r="G695" i="32"/>
  <c r="G693" i="32"/>
  <c r="G692" i="32"/>
  <c r="G691" i="32"/>
  <c r="G690" i="32"/>
  <c r="G689" i="32"/>
  <c r="G688" i="32"/>
  <c r="G687" i="32"/>
  <c r="G686" i="32"/>
  <c r="G685" i="32"/>
  <c r="G679" i="32" s="1"/>
  <c r="G678" i="32" s="1"/>
  <c r="G683" i="32"/>
  <c r="G682" i="32"/>
  <c r="G680" i="32"/>
  <c r="G677" i="32"/>
  <c r="G676" i="32"/>
  <c r="G675" i="32"/>
  <c r="G674" i="32"/>
  <c r="G672" i="32"/>
  <c r="G671" i="32"/>
  <c r="G670" i="32"/>
  <c r="G669" i="32"/>
  <c r="G668" i="32"/>
  <c r="G667" i="32"/>
  <c r="G666" i="32"/>
  <c r="G665" i="32"/>
  <c r="G664" i="32"/>
  <c r="G663" i="32"/>
  <c r="G662" i="32"/>
  <c r="G661" i="32"/>
  <c r="G660" i="32"/>
  <c r="G659" i="32"/>
  <c r="G658" i="32"/>
  <c r="G657" i="32"/>
  <c r="G655" i="32"/>
  <c r="G654" i="32"/>
  <c r="G653" i="32"/>
  <c r="G651" i="32"/>
  <c r="G650" i="32"/>
  <c r="G649" i="32"/>
  <c r="G646" i="32"/>
  <c r="G645" i="32"/>
  <c r="G644" i="32"/>
  <c r="G642" i="32"/>
  <c r="G641" i="32"/>
  <c r="G640" i="32"/>
  <c r="G639" i="32"/>
  <c r="G638" i="32"/>
  <c r="G637" i="32"/>
  <c r="G636" i="32"/>
  <c r="G635" i="32"/>
  <c r="G633" i="32"/>
  <c r="G632" i="32"/>
  <c r="G631" i="32"/>
  <c r="G630" i="32"/>
  <c r="G628" i="32"/>
  <c r="G627" i="32"/>
  <c r="G626" i="32"/>
  <c r="G625" i="32"/>
  <c r="G624" i="32"/>
  <c r="G623" i="32"/>
  <c r="G618" i="32" s="1"/>
  <c r="G617" i="32" s="1"/>
  <c r="G622" i="32"/>
  <c r="G621" i="32"/>
  <c r="G619" i="32"/>
  <c r="G616" i="32"/>
  <c r="G615" i="32"/>
  <c r="G613" i="32"/>
  <c r="G612" i="32"/>
  <c r="G611" i="32"/>
  <c r="G610" i="32"/>
  <c r="G608" i="32"/>
  <c r="G607" i="32"/>
  <c r="G606" i="32"/>
  <c r="G605" i="32"/>
  <c r="G604" i="32"/>
  <c r="G603" i="32"/>
  <c r="G602" i="32"/>
  <c r="G600" i="32"/>
  <c r="G599" i="32"/>
  <c r="G591" i="32" s="1"/>
  <c r="G598" i="32"/>
  <c r="G597" i="32"/>
  <c r="G596" i="32"/>
  <c r="G595" i="32"/>
  <c r="G594" i="32"/>
  <c r="G593" i="32"/>
  <c r="G592" i="32"/>
  <c r="G590" i="32"/>
  <c r="G589" i="32"/>
  <c r="G588" i="32"/>
  <c r="G587" i="32"/>
  <c r="G586" i="32"/>
  <c r="G585" i="32"/>
  <c r="G584" i="32"/>
  <c r="G583" i="32"/>
  <c r="G582" i="32"/>
  <c r="G581" i="32"/>
  <c r="G579" i="32"/>
  <c r="G578" i="32"/>
  <c r="G576" i="32"/>
  <c r="G575" i="32"/>
  <c r="G574" i="32" s="1"/>
  <c r="G573" i="32"/>
  <c r="G572" i="32"/>
  <c r="G571" i="32"/>
  <c r="G569" i="32"/>
  <c r="G568" i="32"/>
  <c r="G567" i="32" s="1"/>
  <c r="G566" i="32"/>
  <c r="G565" i="32"/>
  <c r="G564" i="32"/>
  <c r="G563" i="32"/>
  <c r="G561" i="32"/>
  <c r="G560" i="32"/>
  <c r="G559" i="32"/>
  <c r="G558" i="32"/>
  <c r="G556" i="32"/>
  <c r="G555" i="32"/>
  <c r="G554" i="32"/>
  <c r="G553" i="32"/>
  <c r="G552" i="32"/>
  <c r="G550" i="32"/>
  <c r="G549" i="32"/>
  <c r="G548" i="32"/>
  <c r="G546" i="32"/>
  <c r="G545" i="32"/>
  <c r="G544" i="32"/>
  <c r="G537" i="32" s="1"/>
  <c r="G542" i="32"/>
  <c r="G541" i="32"/>
  <c r="G539" i="32"/>
  <c r="G536" i="32"/>
  <c r="G535" i="32"/>
  <c r="G534" i="32"/>
  <c r="G533" i="32"/>
  <c r="G531" i="32"/>
  <c r="G530" i="32"/>
  <c r="G529" i="32"/>
  <c r="G528" i="32"/>
  <c r="G527" i="32"/>
  <c r="G526" i="32"/>
  <c r="G525" i="32"/>
  <c r="G524" i="32"/>
  <c r="G523" i="32"/>
  <c r="G522" i="32"/>
  <c r="G521" i="32"/>
  <c r="G520" i="32"/>
  <c r="G519" i="32"/>
  <c r="G518" i="32"/>
  <c r="G516" i="32"/>
  <c r="G515" i="32"/>
  <c r="G513" i="32"/>
  <c r="G512" i="32"/>
  <c r="G511" i="32"/>
  <c r="G509" i="32"/>
  <c r="G508" i="32"/>
  <c r="G507" i="32"/>
  <c r="G504" i="32"/>
  <c r="G503" i="32"/>
  <c r="G502" i="32"/>
  <c r="G500" i="32"/>
  <c r="G498" i="32"/>
  <c r="G497" i="32"/>
  <c r="G496" i="32"/>
  <c r="G495" i="32"/>
  <c r="G494" i="32"/>
  <c r="G493" i="32"/>
  <c r="G492" i="32"/>
  <c r="G490" i="32"/>
  <c r="G489" i="32"/>
  <c r="G488" i="32"/>
  <c r="G487" i="32"/>
  <c r="G486" i="32"/>
  <c r="G483" i="32"/>
  <c r="G482" i="32"/>
  <c r="G478" i="32" s="1"/>
  <c r="G481" i="32"/>
  <c r="G476" i="32"/>
  <c r="G475" i="32"/>
  <c r="G474" i="32"/>
  <c r="G473" i="32"/>
  <c r="G471" i="32"/>
  <c r="G470" i="32"/>
  <c r="G469" i="32"/>
  <c r="G468" i="32"/>
  <c r="G466" i="32"/>
  <c r="G465" i="32"/>
  <c r="G464" i="32"/>
  <c r="G463" i="32"/>
  <c r="G462" i="32"/>
  <c r="G460" i="32"/>
  <c r="G459" i="32"/>
  <c r="G458" i="32"/>
  <c r="G456" i="32"/>
  <c r="G455" i="32"/>
  <c r="G454" i="32"/>
  <c r="G453" i="32"/>
  <c r="G451" i="32"/>
  <c r="G450" i="32"/>
  <c r="G449" i="32"/>
  <c r="G448" i="32"/>
  <c r="G446" i="32"/>
  <c r="G445" i="32"/>
  <c r="G444" i="32" s="1"/>
  <c r="G443" i="32" s="1"/>
  <c r="G442" i="32"/>
  <c r="G441" i="32"/>
  <c r="G440" i="32"/>
  <c r="G438" i="32"/>
  <c r="G437" i="32"/>
  <c r="G436" i="32"/>
  <c r="G435" i="32"/>
  <c r="G433" i="32"/>
  <c r="G432" i="32"/>
  <c r="G431" i="32" s="1"/>
  <c r="G430" i="32" s="1"/>
  <c r="G429" i="32"/>
  <c r="G428" i="32"/>
  <c r="G427" i="32"/>
  <c r="G425" i="32"/>
  <c r="G424" i="32"/>
  <c r="G423" i="32"/>
  <c r="G421" i="32"/>
  <c r="G420" i="32"/>
  <c r="G419" i="32"/>
  <c r="G418" i="32"/>
  <c r="G417" i="32"/>
  <c r="G416" i="32"/>
  <c r="G415" i="32"/>
  <c r="G414" i="32"/>
  <c r="G413" i="32"/>
  <c r="G412" i="32"/>
  <c r="G411" i="32"/>
  <c r="G410" i="32"/>
  <c r="G409" i="32"/>
  <c r="G408" i="32"/>
  <c r="G407" i="32"/>
  <c r="G406" i="32"/>
  <c r="G404" i="32"/>
  <c r="G403" i="32"/>
  <c r="G402" i="32"/>
  <c r="G401" i="32"/>
  <c r="G400" i="32" s="1"/>
  <c r="G399" i="32"/>
  <c r="G398" i="32"/>
  <c r="G397" i="32"/>
  <c r="G396" i="32"/>
  <c r="G394" i="32"/>
  <c r="G393" i="32"/>
  <c r="G392" i="32"/>
  <c r="G390" i="32"/>
  <c r="G389" i="32"/>
  <c r="G388" i="32"/>
  <c r="G387" i="32"/>
  <c r="G386" i="32"/>
  <c r="G384" i="32"/>
  <c r="G383" i="32"/>
  <c r="G381" i="32"/>
  <c r="G380" i="32"/>
  <c r="G379" i="32"/>
  <c r="G378" i="32"/>
  <c r="G377" i="32"/>
  <c r="G375" i="32"/>
  <c r="G374" i="32"/>
  <c r="G371" i="32"/>
  <c r="G370" i="32"/>
  <c r="G369" i="32"/>
  <c r="G367" i="32"/>
  <c r="G366" i="32" s="1"/>
  <c r="G365" i="32" s="1"/>
  <c r="G364" i="32"/>
  <c r="G363" i="32"/>
  <c r="G362" i="32"/>
  <c r="G360" i="32"/>
  <c r="G359" i="32"/>
  <c r="G358" i="32"/>
  <c r="G357" i="32"/>
  <c r="G355" i="32"/>
  <c r="G354" i="32"/>
  <c r="G353" i="32"/>
  <c r="G352" i="32"/>
  <c r="G350" i="32"/>
  <c r="G349" i="32"/>
  <c r="G348" i="32"/>
  <c r="G345" i="32"/>
  <c r="G344" i="32"/>
  <c r="G343" i="32"/>
  <c r="G340" i="32"/>
  <c r="G339" i="32"/>
  <c r="G338" i="32"/>
  <c r="G336" i="32"/>
  <c r="G334" i="32"/>
  <c r="G333" i="32"/>
  <c r="G332" i="32"/>
  <c r="G331" i="32"/>
  <c r="G330" i="32"/>
  <c r="G328" i="32"/>
  <c r="G327" i="32"/>
  <c r="G326" i="32" s="1"/>
  <c r="G325" i="32"/>
  <c r="G324" i="32"/>
  <c r="G323" i="32"/>
  <c r="G321" i="32"/>
  <c r="G320" i="32"/>
  <c r="G319" i="32"/>
  <c r="G318" i="32"/>
  <c r="G317" i="32"/>
  <c r="G316" i="32"/>
  <c r="G314" i="32"/>
  <c r="G312" i="32"/>
  <c r="G311" i="32"/>
  <c r="G310" i="32"/>
  <c r="G309" i="32"/>
  <c r="G308" i="32"/>
  <c r="G307" i="32"/>
  <c r="G306" i="32"/>
  <c r="G305" i="32"/>
  <c r="G303" i="32"/>
  <c r="G302" i="32"/>
  <c r="G301" i="32"/>
  <c r="G299" i="32"/>
  <c r="G298" i="32"/>
  <c r="G297" i="32"/>
  <c r="G295" i="32"/>
  <c r="G294" i="32"/>
  <c r="G293" i="32"/>
  <c r="G292" i="32"/>
  <c r="G291" i="32"/>
  <c r="G289" i="32"/>
  <c r="G288" i="32"/>
  <c r="G287" i="32"/>
  <c r="G286" i="32"/>
  <c r="G285" i="32"/>
  <c r="G283" i="32"/>
  <c r="G282" i="32" s="1"/>
  <c r="G281" i="32" s="1"/>
  <c r="G280" i="32"/>
  <c r="G279" i="32"/>
  <c r="G278" i="32"/>
  <c r="G277" i="32"/>
  <c r="G276" i="32"/>
  <c r="G274" i="32"/>
  <c r="G273" i="32"/>
  <c r="G272" i="32"/>
  <c r="G270" i="32"/>
  <c r="G269" i="32"/>
  <c r="G268" i="32"/>
  <c r="G267" i="32"/>
  <c r="G266" i="32"/>
  <c r="G265" i="32"/>
  <c r="G264" i="32"/>
  <c r="G263" i="32"/>
  <c r="G261" i="32"/>
  <c r="G260" i="32"/>
  <c r="G259" i="32"/>
  <c r="G258" i="32"/>
  <c r="G257" i="32"/>
  <c r="G256" i="32"/>
  <c r="G254" i="32"/>
  <c r="G253" i="32"/>
  <c r="G252" i="32"/>
  <c r="G251" i="32"/>
  <c r="G250" i="32"/>
  <c r="G249" i="32"/>
  <c r="G248" i="32"/>
  <c r="G247" i="32"/>
  <c r="G245" i="32" s="1"/>
  <c r="G244" i="32" s="1"/>
  <c r="G243" i="32"/>
  <c r="G242" i="32"/>
  <c r="G241" i="32"/>
  <c r="G240" i="32"/>
  <c r="G239" i="32"/>
  <c r="G238" i="32"/>
  <c r="G237" i="32"/>
  <c r="G235" i="32"/>
  <c r="G234" i="32"/>
  <c r="G233" i="32"/>
  <c r="G231" i="32"/>
  <c r="G230" i="32"/>
  <c r="G229" i="32"/>
  <c r="G228" i="32"/>
  <c r="G227" i="32"/>
  <c r="G226" i="32"/>
  <c r="G225" i="32"/>
  <c r="G224" i="32"/>
  <c r="G222" i="32"/>
  <c r="G221" i="32"/>
  <c r="G220" i="32"/>
  <c r="G219" i="32"/>
  <c r="G218" i="32"/>
  <c r="G216" i="32"/>
  <c r="G215" i="32"/>
  <c r="G214" i="32"/>
  <c r="G213" i="32"/>
  <c r="G211" i="32"/>
  <c r="G210" i="32"/>
  <c r="G209" i="32"/>
  <c r="G208" i="32"/>
  <c r="G206" i="32"/>
  <c r="G205" i="32"/>
  <c r="G204" i="32"/>
  <c r="G202" i="32"/>
  <c r="G201" i="32"/>
  <c r="G200" i="32"/>
  <c r="G199" i="32"/>
  <c r="G197" i="32"/>
  <c r="G196" i="32"/>
  <c r="G195" i="32"/>
  <c r="G194" i="32"/>
  <c r="G192" i="32"/>
  <c r="G191" i="32"/>
  <c r="G190" i="32"/>
  <c r="G189" i="32"/>
  <c r="G187" i="32"/>
  <c r="G186" i="32"/>
  <c r="G185" i="32"/>
  <c r="G183" i="32"/>
  <c r="G182" i="32"/>
  <c r="G181" i="32"/>
  <c r="G180" i="32"/>
  <c r="G179" i="32"/>
  <c r="G178" i="32"/>
  <c r="G177" i="32"/>
  <c r="G176" i="32"/>
  <c r="G175" i="32"/>
  <c r="G173" i="32"/>
  <c r="G172" i="32"/>
  <c r="G171" i="32"/>
  <c r="G170" i="32"/>
  <c r="G164" i="32" s="1"/>
  <c r="G163" i="32" s="1"/>
  <c r="G169" i="32"/>
  <c r="G167" i="32"/>
  <c r="G165" i="32"/>
  <c r="G162" i="32"/>
  <c r="G161" i="32"/>
  <c r="G160" i="32"/>
  <c r="G159" i="32"/>
  <c r="G157" i="32"/>
  <c r="G156" i="32"/>
  <c r="G155" i="32"/>
  <c r="G154" i="32"/>
  <c r="G152" i="32"/>
  <c r="G151" i="32"/>
  <c r="G150" i="32"/>
  <c r="G149" i="32"/>
  <c r="G148" i="32"/>
  <c r="G146" i="32"/>
  <c r="G145" i="32"/>
  <c r="G143" i="32" s="1"/>
  <c r="G144" i="32"/>
  <c r="G142" i="32"/>
  <c r="G141" i="32"/>
  <c r="G140" i="32"/>
  <c r="G139" i="32"/>
  <c r="G138" i="32"/>
  <c r="G136" i="32"/>
  <c r="G135" i="32"/>
  <c r="G134" i="32"/>
  <c r="G133" i="32"/>
  <c r="G131" i="32"/>
  <c r="G130" i="32"/>
  <c r="G128" i="32"/>
  <c r="G127" i="32"/>
  <c r="G126" i="32"/>
  <c r="G125" i="32"/>
  <c r="G123" i="32"/>
  <c r="G122" i="32" s="1"/>
  <c r="G121" i="32"/>
  <c r="G120" i="32"/>
  <c r="G119" i="32"/>
  <c r="G117" i="32"/>
  <c r="G116" i="32"/>
  <c r="G115" i="32"/>
  <c r="G113" i="32"/>
  <c r="G112" i="32"/>
  <c r="G110" i="32"/>
  <c r="G109" i="32"/>
  <c r="G108" i="32"/>
  <c r="G107" i="32"/>
  <c r="G106" i="32"/>
  <c r="G105" i="32"/>
  <c r="G104" i="32"/>
  <c r="G103" i="32"/>
  <c r="G102" i="32"/>
  <c r="G101" i="32"/>
  <c r="G99" i="32"/>
  <c r="G98" i="32"/>
  <c r="G97" i="32"/>
  <c r="G96" i="32"/>
  <c r="G95" i="32"/>
  <c r="G94" i="32"/>
  <c r="G93" i="32"/>
  <c r="G92" i="32"/>
  <c r="G90" i="32"/>
  <c r="G89" i="32"/>
  <c r="G87" i="32"/>
  <c r="G86" i="32"/>
  <c r="G84" i="32"/>
  <c r="G83" i="32" s="1"/>
  <c r="G82" i="32"/>
  <c r="G81" i="32"/>
  <c r="G80" i="32"/>
  <c r="G79" i="32"/>
  <c r="G78" i="32"/>
  <c r="G77" i="32"/>
  <c r="G76" i="32"/>
  <c r="G75" i="32"/>
  <c r="G74" i="32"/>
  <c r="G73" i="32"/>
  <c r="G70" i="32"/>
  <c r="G69" i="32"/>
  <c r="G68" i="32"/>
  <c r="G67" i="32"/>
  <c r="G66" i="32"/>
  <c r="G65" i="32"/>
  <c r="G64" i="32"/>
  <c r="G63" i="32"/>
  <c r="G61" i="32"/>
  <c r="G60" i="32" s="1"/>
  <c r="G59" i="32"/>
  <c r="G58" i="32"/>
  <c r="G57" i="32"/>
  <c r="G56" i="32"/>
  <c r="G55" i="32"/>
  <c r="G54" i="32"/>
  <c r="G53" i="32"/>
  <c r="G52" i="32"/>
  <c r="G51" i="32"/>
  <c r="G49" i="32"/>
  <c r="G48" i="32"/>
  <c r="G47" i="32"/>
  <c r="G46" i="32"/>
  <c r="G44" i="32"/>
  <c r="G43" i="32"/>
  <c r="G42" i="32"/>
  <c r="G40" i="32"/>
  <c r="G39" i="32"/>
  <c r="G38" i="32"/>
  <c r="G36" i="32"/>
  <c r="G35" i="32"/>
  <c r="G32" i="32" s="1"/>
  <c r="G33" i="32"/>
  <c r="G31" i="32"/>
  <c r="G30" i="32"/>
  <c r="G29" i="32" s="1"/>
  <c r="G28" i="32"/>
  <c r="G27" i="32"/>
  <c r="G26" i="32"/>
  <c r="G25" i="32"/>
  <c r="G24" i="32"/>
  <c r="G23" i="32"/>
  <c r="G21" i="32"/>
  <c r="G18" i="32" s="1"/>
  <c r="G20" i="32"/>
  <c r="G19" i="32"/>
  <c r="G17" i="32"/>
  <c r="G16" i="32"/>
  <c r="G15" i="32"/>
  <c r="G14" i="32"/>
  <c r="G13" i="32"/>
  <c r="G11" i="32"/>
  <c r="G10" i="32"/>
  <c r="G9" i="32"/>
  <c r="G8" i="32"/>
  <c r="G5" i="32" s="1"/>
  <c r="G7" i="32"/>
  <c r="G477" i="32" l="1"/>
  <c r="G4" i="32"/>
  <c r="G886" i="32" l="1"/>
  <c r="G885" i="31"/>
  <c r="G884" i="31"/>
  <c r="G883" i="31"/>
  <c r="G881" i="31"/>
  <c r="G880" i="31"/>
  <c r="G879" i="31"/>
  <c r="G878" i="31"/>
  <c r="G876" i="31"/>
  <c r="G875" i="31"/>
  <c r="G874" i="31"/>
  <c r="G873" i="31"/>
  <c r="G872" i="31"/>
  <c r="G871" i="31"/>
  <c r="G869" i="31"/>
  <c r="G868" i="31"/>
  <c r="G866" i="31"/>
  <c r="G865" i="31"/>
  <c r="G864" i="31"/>
  <c r="G863" i="31"/>
  <c r="G862" i="31"/>
  <c r="G861" i="31"/>
  <c r="G860" i="31"/>
  <c r="G859" i="31"/>
  <c r="G857" i="31"/>
  <c r="G856" i="31"/>
  <c r="G855" i="31"/>
  <c r="G854" i="31"/>
  <c r="G853" i="31"/>
  <c r="G852" i="31"/>
  <c r="G850" i="31"/>
  <c r="G849" i="31"/>
  <c r="G848" i="31"/>
  <c r="G847" i="31"/>
  <c r="G846" i="31"/>
  <c r="G845" i="31"/>
  <c r="G844" i="31"/>
  <c r="G843" i="31"/>
  <c r="G841" i="31"/>
  <c r="G840" i="31"/>
  <c r="G839" i="31"/>
  <c r="G838" i="31"/>
  <c r="G836" i="31"/>
  <c r="G835" i="31"/>
  <c r="G834" i="31"/>
  <c r="G833" i="31"/>
  <c r="G832" i="31" s="1"/>
  <c r="G831" i="31"/>
  <c r="G830" i="31"/>
  <c r="G829" i="31"/>
  <c r="G828" i="31"/>
  <c r="G826" i="31"/>
  <c r="G825" i="31"/>
  <c r="G824" i="31"/>
  <c r="G822" i="31"/>
  <c r="G821" i="31"/>
  <c r="G819" i="31"/>
  <c r="G818" i="31"/>
  <c r="G816" i="31"/>
  <c r="G815" i="31"/>
  <c r="G814" i="31"/>
  <c r="G813" i="31"/>
  <c r="G812" i="31"/>
  <c r="G810" i="31" s="1"/>
  <c r="G809" i="31" s="1"/>
  <c r="G808" i="31"/>
  <c r="G807" i="31"/>
  <c r="G806" i="31"/>
  <c r="G804" i="31"/>
  <c r="G802" i="31"/>
  <c r="G801" i="31"/>
  <c r="G800" i="31"/>
  <c r="G799" i="31"/>
  <c r="G798" i="31"/>
  <c r="G796" i="31"/>
  <c r="G795" i="31"/>
  <c r="G794" i="31"/>
  <c r="G792" i="31"/>
  <c r="G791" i="31"/>
  <c r="G790" i="31"/>
  <c r="G789" i="31"/>
  <c r="G788" i="31"/>
  <c r="G786" i="31"/>
  <c r="G785" i="31"/>
  <c r="G784" i="31"/>
  <c r="G783" i="31"/>
  <c r="G782" i="31"/>
  <c r="G778" i="31" s="1"/>
  <c r="G780" i="31"/>
  <c r="G779" i="31"/>
  <c r="G777" i="31"/>
  <c r="G776" i="31"/>
  <c r="G775" i="31"/>
  <c r="G774" i="31"/>
  <c r="G773" i="31"/>
  <c r="G772" i="31"/>
  <c r="G771" i="31"/>
  <c r="G770" i="31"/>
  <c r="G769" i="31"/>
  <c r="G768" i="31"/>
  <c r="G767" i="31"/>
  <c r="G766" i="31"/>
  <c r="G764" i="31"/>
  <c r="G763" i="31"/>
  <c r="G762" i="31"/>
  <c r="G760" i="31"/>
  <c r="G759" i="31"/>
  <c r="G758" i="31"/>
  <c r="G756" i="31"/>
  <c r="G754" i="31"/>
  <c r="G753" i="31"/>
  <c r="G752" i="31" s="1"/>
  <c r="G751" i="31" s="1"/>
  <c r="G750" i="31"/>
  <c r="G749" i="31"/>
  <c r="G747" i="31"/>
  <c r="G746" i="31"/>
  <c r="G745" i="31"/>
  <c r="G744" i="31"/>
  <c r="G742" i="31"/>
  <c r="G741" i="31"/>
  <c r="G740" i="31"/>
  <c r="G738" i="31"/>
  <c r="G737" i="31"/>
  <c r="G736" i="31"/>
  <c r="G735" i="31"/>
  <c r="G734" i="31"/>
  <c r="G733" i="31"/>
  <c r="G730" i="31"/>
  <c r="G729" i="31"/>
  <c r="G728" i="31"/>
  <c r="G727" i="31"/>
  <c r="G726" i="31"/>
  <c r="G725" i="31"/>
  <c r="G724" i="31"/>
  <c r="G722" i="31"/>
  <c r="G721" i="31"/>
  <c r="G719" i="31"/>
  <c r="G718" i="31"/>
  <c r="G716" i="31"/>
  <c r="G715" i="31"/>
  <c r="G714" i="31"/>
  <c r="G713" i="31"/>
  <c r="G711" i="31"/>
  <c r="G710" i="31"/>
  <c r="G709" i="31"/>
  <c r="G707" i="31"/>
  <c r="G706" i="31" s="1"/>
  <c r="G705" i="31" s="1"/>
  <c r="G704" i="31"/>
  <c r="G703" i="31"/>
  <c r="G702" i="31"/>
  <c r="G701" i="31"/>
  <c r="G700" i="31"/>
  <c r="G698" i="31"/>
  <c r="G697" i="31"/>
  <c r="G696" i="31"/>
  <c r="G695" i="31"/>
  <c r="G693" i="31"/>
  <c r="G692" i="31"/>
  <c r="G691" i="31"/>
  <c r="G690" i="31"/>
  <c r="G689" i="31"/>
  <c r="G688" i="31"/>
  <c r="G687" i="31"/>
  <c r="G686" i="31"/>
  <c r="G685" i="31"/>
  <c r="G683" i="31"/>
  <c r="G682" i="31"/>
  <c r="G680" i="31"/>
  <c r="G679" i="31" s="1"/>
  <c r="G678" i="31" s="1"/>
  <c r="G677" i="31"/>
  <c r="G676" i="31"/>
  <c r="G675" i="31"/>
  <c r="G674" i="31"/>
  <c r="G672" i="31"/>
  <c r="G671" i="31"/>
  <c r="G670" i="31"/>
  <c r="G669" i="31"/>
  <c r="G668" i="31"/>
  <c r="G667" i="31"/>
  <c r="G666" i="31"/>
  <c r="G665" i="31"/>
  <c r="G664" i="31"/>
  <c r="G663" i="31"/>
  <c r="G662" i="31"/>
  <c r="G661" i="31"/>
  <c r="G660" i="31"/>
  <c r="G659" i="31"/>
  <c r="G658" i="31"/>
  <c r="G657" i="31"/>
  <c r="G655" i="31"/>
  <c r="G654" i="31"/>
  <c r="G653" i="31"/>
  <c r="G651" i="31"/>
  <c r="G650" i="31"/>
  <c r="G649" i="31"/>
  <c r="G646" i="31"/>
  <c r="G645" i="31"/>
  <c r="G644" i="31"/>
  <c r="G642" i="31"/>
  <c r="G641" i="31"/>
  <c r="G640" i="31"/>
  <c r="G639" i="31"/>
  <c r="G638" i="31"/>
  <c r="G637" i="31"/>
  <c r="G636" i="31"/>
  <c r="G635" i="31"/>
  <c r="G633" i="31"/>
  <c r="G632" i="31"/>
  <c r="G631" i="31"/>
  <c r="G630" i="31"/>
  <c r="G628" i="31"/>
  <c r="G627" i="31"/>
  <c r="G626" i="31"/>
  <c r="G625" i="31"/>
  <c r="G624" i="31"/>
  <c r="G623" i="31"/>
  <c r="G622" i="31"/>
  <c r="G621" i="31"/>
  <c r="G619" i="31"/>
  <c r="G618" i="31" s="1"/>
  <c r="G617" i="31" s="1"/>
  <c r="G616" i="31"/>
  <c r="G615" i="31"/>
  <c r="G613" i="31"/>
  <c r="G612" i="31"/>
  <c r="G611" i="31"/>
  <c r="G610" i="31"/>
  <c r="G608" i="31"/>
  <c r="G607" i="31"/>
  <c r="G606" i="31"/>
  <c r="G605" i="31"/>
  <c r="G604" i="31"/>
  <c r="G603" i="31"/>
  <c r="G602" i="31"/>
  <c r="G600" i="31"/>
  <c r="G599" i="31"/>
  <c r="G598" i="31"/>
  <c r="G597" i="31"/>
  <c r="G596" i="31"/>
  <c r="G595" i="31"/>
  <c r="G594" i="31"/>
  <c r="G593" i="31"/>
  <c r="G592" i="31"/>
  <c r="G591" i="31" s="1"/>
  <c r="G590" i="31"/>
  <c r="G589" i="31"/>
  <c r="G588" i="31"/>
  <c r="G587" i="31"/>
  <c r="G586" i="31"/>
  <c r="G585" i="31"/>
  <c r="G584" i="31"/>
  <c r="G583" i="31"/>
  <c r="G582" i="31"/>
  <c r="G581" i="31"/>
  <c r="G579" i="31"/>
  <c r="G578" i="31"/>
  <c r="G576" i="31"/>
  <c r="G575" i="31"/>
  <c r="G574" i="31"/>
  <c r="G573" i="31"/>
  <c r="G572" i="31"/>
  <c r="G571" i="31"/>
  <c r="G569" i="31"/>
  <c r="G568" i="31"/>
  <c r="G567" i="31"/>
  <c r="G566" i="31"/>
  <c r="G565" i="31"/>
  <c r="G564" i="31"/>
  <c r="G563" i="31"/>
  <c r="G561" i="31"/>
  <c r="G560" i="31"/>
  <c r="G559" i="31"/>
  <c r="G558" i="31"/>
  <c r="G556" i="31"/>
  <c r="G555" i="31"/>
  <c r="G554" i="31"/>
  <c r="G553" i="31"/>
  <c r="G552" i="31"/>
  <c r="G550" i="31"/>
  <c r="G549" i="31"/>
  <c r="G548" i="31"/>
  <c r="G546" i="31"/>
  <c r="G545" i="31"/>
  <c r="G544" i="31"/>
  <c r="G542" i="31"/>
  <c r="G541" i="31"/>
  <c r="G539" i="31"/>
  <c r="G537" i="31" s="1"/>
  <c r="G536" i="31"/>
  <c r="G535" i="31"/>
  <c r="G534" i="31"/>
  <c r="G533" i="31"/>
  <c r="G531" i="31"/>
  <c r="G530" i="31"/>
  <c r="G529" i="31"/>
  <c r="G528" i="31"/>
  <c r="G527" i="31"/>
  <c r="G526" i="31"/>
  <c r="G525" i="31"/>
  <c r="G524" i="31"/>
  <c r="G523" i="31"/>
  <c r="G522" i="31"/>
  <c r="G521" i="31"/>
  <c r="G520" i="31"/>
  <c r="G519" i="31"/>
  <c r="G518" i="31"/>
  <c r="G516" i="31"/>
  <c r="G515" i="31"/>
  <c r="G513" i="31"/>
  <c r="G512" i="31"/>
  <c r="G511" i="31"/>
  <c r="G509" i="31"/>
  <c r="G508" i="31"/>
  <c r="G507" i="31"/>
  <c r="G504" i="31"/>
  <c r="G503" i="31"/>
  <c r="G502" i="31"/>
  <c r="G500" i="31"/>
  <c r="G498" i="31"/>
  <c r="G497" i="31"/>
  <c r="G496" i="31"/>
  <c r="G495" i="31"/>
  <c r="G494" i="31"/>
  <c r="G493" i="31"/>
  <c r="G492" i="31"/>
  <c r="G490" i="31"/>
  <c r="G489" i="31"/>
  <c r="G488" i="31"/>
  <c r="G487" i="31"/>
  <c r="G486" i="31"/>
  <c r="G483" i="31"/>
  <c r="G482" i="31"/>
  <c r="G481" i="31"/>
  <c r="G478" i="31"/>
  <c r="G477" i="31" s="1"/>
  <c r="G476" i="31"/>
  <c r="G475" i="31"/>
  <c r="G474" i="31"/>
  <c r="G473" i="31"/>
  <c r="G471" i="31"/>
  <c r="G470" i="31"/>
  <c r="G469" i="31"/>
  <c r="G468" i="31"/>
  <c r="G466" i="31"/>
  <c r="G465" i="31"/>
  <c r="G464" i="31"/>
  <c r="G463" i="31"/>
  <c r="G462" i="31"/>
  <c r="G460" i="31"/>
  <c r="G459" i="31"/>
  <c r="G458" i="31"/>
  <c r="G456" i="31"/>
  <c r="G455" i="31"/>
  <c r="G454" i="31"/>
  <c r="G453" i="31"/>
  <c r="G451" i="31"/>
  <c r="G450" i="31"/>
  <c r="G449" i="31"/>
  <c r="G448" i="31"/>
  <c r="G446" i="31"/>
  <c r="G445" i="31"/>
  <c r="G444" i="31"/>
  <c r="G443" i="31" s="1"/>
  <c r="G442" i="31"/>
  <c r="G441" i="31"/>
  <c r="G440" i="31"/>
  <c r="G438" i="31"/>
  <c r="G437" i="31"/>
  <c r="G436" i="31"/>
  <c r="G435" i="31"/>
  <c r="G431" i="31" s="1"/>
  <c r="G430" i="31" s="1"/>
  <c r="G433" i="31"/>
  <c r="G432" i="31"/>
  <c r="G429" i="31"/>
  <c r="G428" i="31"/>
  <c r="G427" i="31"/>
  <c r="G425" i="31"/>
  <c r="G424" i="31"/>
  <c r="G423" i="31"/>
  <c r="G421" i="31"/>
  <c r="G420" i="31"/>
  <c r="G419" i="31"/>
  <c r="G418" i="31"/>
  <c r="G417" i="31"/>
  <c r="G416" i="31"/>
  <c r="G415" i="31"/>
  <c r="G414" i="31"/>
  <c r="G413" i="31"/>
  <c r="G412" i="31"/>
  <c r="G411" i="31"/>
  <c r="G410" i="31"/>
  <c r="G409" i="31"/>
  <c r="G408" i="31"/>
  <c r="G407" i="31"/>
  <c r="G406" i="31"/>
  <c r="G404" i="31"/>
  <c r="G403" i="31"/>
  <c r="G402" i="31"/>
  <c r="G401" i="31" s="1"/>
  <c r="G400" i="31" s="1"/>
  <c r="G399" i="31"/>
  <c r="G398" i="31"/>
  <c r="G397" i="31"/>
  <c r="G396" i="31"/>
  <c r="G394" i="31"/>
  <c r="G393" i="31"/>
  <c r="G392" i="31"/>
  <c r="G390" i="31"/>
  <c r="G389" i="31"/>
  <c r="G388" i="31"/>
  <c r="G387" i="31"/>
  <c r="G386" i="31"/>
  <c r="G384" i="31"/>
  <c r="G383" i="31"/>
  <c r="G381" i="31"/>
  <c r="G380" i="31"/>
  <c r="G379" i="31"/>
  <c r="G378" i="31"/>
  <c r="G377" i="31"/>
  <c r="G375" i="31"/>
  <c r="G374" i="31"/>
  <c r="G371" i="31"/>
  <c r="G370" i="31"/>
  <c r="G369" i="31"/>
  <c r="G367" i="31"/>
  <c r="G366" i="31" s="1"/>
  <c r="G365" i="31" s="1"/>
  <c r="G364" i="31"/>
  <c r="G363" i="31"/>
  <c r="G362" i="31"/>
  <c r="G360" i="31"/>
  <c r="G359" i="31"/>
  <c r="G358" i="31"/>
  <c r="G357" i="31"/>
  <c r="G355" i="31"/>
  <c r="G354" i="31"/>
  <c r="G353" i="31"/>
  <c r="G352" i="31"/>
  <c r="G350" i="31"/>
  <c r="G349" i="31"/>
  <c r="G348" i="31"/>
  <c r="G345" i="31"/>
  <c r="G344" i="31"/>
  <c r="G343" i="31"/>
  <c r="G340" i="31"/>
  <c r="G339" i="31"/>
  <c r="G338" i="31"/>
  <c r="G336" i="31"/>
  <c r="G334" i="31"/>
  <c r="G333" i="31"/>
  <c r="G332" i="31"/>
  <c r="G331" i="31"/>
  <c r="G330" i="31"/>
  <c r="G328" i="31"/>
  <c r="G327" i="31" s="1"/>
  <c r="G326" i="31" s="1"/>
  <c r="G325" i="31"/>
  <c r="G324" i="31"/>
  <c r="G323" i="31"/>
  <c r="G321" i="31"/>
  <c r="G320" i="31"/>
  <c r="G319" i="31"/>
  <c r="G318" i="31"/>
  <c r="G317" i="31"/>
  <c r="G316" i="31"/>
  <c r="G314" i="31"/>
  <c r="G312" i="31"/>
  <c r="G311" i="31"/>
  <c r="G310" i="31"/>
  <c r="G309" i="31"/>
  <c r="G308" i="31"/>
  <c r="G307" i="31"/>
  <c r="G306" i="31"/>
  <c r="G305" i="31"/>
  <c r="G303" i="31"/>
  <c r="G302" i="31"/>
  <c r="G301" i="31"/>
  <c r="G299" i="31"/>
  <c r="G298" i="31"/>
  <c r="G297" i="31"/>
  <c r="G295" i="31"/>
  <c r="G294" i="31"/>
  <c r="G293" i="31"/>
  <c r="G292" i="31"/>
  <c r="G291" i="31"/>
  <c r="G289" i="31"/>
  <c r="G288" i="31"/>
  <c r="G287" i="31"/>
  <c r="G286" i="31"/>
  <c r="G285" i="31"/>
  <c r="G282" i="31" s="1"/>
  <c r="G281" i="31" s="1"/>
  <c r="G283" i="31"/>
  <c r="G280" i="31"/>
  <c r="G279" i="31"/>
  <c r="G278" i="31"/>
  <c r="G277" i="31"/>
  <c r="G276" i="31"/>
  <c r="G274" i="31"/>
  <c r="G273" i="31"/>
  <c r="G272" i="31"/>
  <c r="G270" i="31"/>
  <c r="G269" i="31"/>
  <c r="G268" i="31"/>
  <c r="G267" i="31"/>
  <c r="G266" i="31"/>
  <c r="G265" i="31"/>
  <c r="G264" i="31"/>
  <c r="G263" i="31"/>
  <c r="G261" i="31"/>
  <c r="G260" i="31"/>
  <c r="G259" i="31"/>
  <c r="G258" i="31"/>
  <c r="G257" i="31"/>
  <c r="G256" i="31"/>
  <c r="G254" i="31"/>
  <c r="G253" i="31"/>
  <c r="G252" i="31"/>
  <c r="G251" i="31"/>
  <c r="G250" i="31"/>
  <c r="G249" i="31"/>
  <c r="G248" i="31"/>
  <c r="G245" i="31" s="1"/>
  <c r="G244" i="31" s="1"/>
  <c r="G247" i="31"/>
  <c r="G243" i="31"/>
  <c r="G242" i="31"/>
  <c r="G241" i="31"/>
  <c r="G240" i="31"/>
  <c r="G239" i="31"/>
  <c r="G238" i="31"/>
  <c r="G237" i="31"/>
  <c r="G235" i="31"/>
  <c r="G234" i="31"/>
  <c r="G233" i="31"/>
  <c r="G231" i="31"/>
  <c r="G230" i="31"/>
  <c r="G229" i="31"/>
  <c r="G228" i="31"/>
  <c r="G227" i="31"/>
  <c r="G226" i="31"/>
  <c r="G225" i="31"/>
  <c r="G224" i="31"/>
  <c r="G222" i="31"/>
  <c r="G221" i="31"/>
  <c r="G220" i="31"/>
  <c r="G219" i="31"/>
  <c r="G218" i="31"/>
  <c r="G216" i="31"/>
  <c r="G215" i="31"/>
  <c r="G214" i="31"/>
  <c r="G213" i="31"/>
  <c r="G211" i="31"/>
  <c r="G210" i="31"/>
  <c r="G209" i="31"/>
  <c r="G208" i="31"/>
  <c r="G206" i="31"/>
  <c r="G205" i="31"/>
  <c r="G204" i="31"/>
  <c r="G202" i="31"/>
  <c r="G201" i="31"/>
  <c r="G200" i="31"/>
  <c r="G199" i="31"/>
  <c r="G197" i="31"/>
  <c r="G196" i="31"/>
  <c r="G195" i="31"/>
  <c r="G194" i="31"/>
  <c r="G192" i="31"/>
  <c r="G191" i="31"/>
  <c r="G190" i="31"/>
  <c r="G189" i="31"/>
  <c r="G187" i="31"/>
  <c r="G186" i="31"/>
  <c r="G185" i="31"/>
  <c r="G183" i="31"/>
  <c r="G182" i="31"/>
  <c r="G181" i="31"/>
  <c r="G180" i="31"/>
  <c r="G179" i="31"/>
  <c r="G178" i="31"/>
  <c r="G177" i="31"/>
  <c r="G176" i="31"/>
  <c r="G175" i="31"/>
  <c r="G173" i="31"/>
  <c r="G172" i="31"/>
  <c r="G171" i="31"/>
  <c r="G170" i="31"/>
  <c r="G169" i="31"/>
  <c r="G167" i="31"/>
  <c r="G165" i="31"/>
  <c r="G164" i="31" s="1"/>
  <c r="G163" i="31" s="1"/>
  <c r="G162" i="31"/>
  <c r="G161" i="31"/>
  <c r="G160" i="31"/>
  <c r="G159" i="31"/>
  <c r="G157" i="31"/>
  <c r="G156" i="31"/>
  <c r="G155" i="31"/>
  <c r="G154" i="31"/>
  <c r="G152" i="31"/>
  <c r="G151" i="31"/>
  <c r="G150" i="31"/>
  <c r="G149" i="31"/>
  <c r="G148" i="31"/>
  <c r="G146" i="31"/>
  <c r="G145" i="31"/>
  <c r="G144" i="31"/>
  <c r="G143" i="31"/>
  <c r="G142" i="31"/>
  <c r="G141" i="31"/>
  <c r="G140" i="31"/>
  <c r="G139" i="31"/>
  <c r="G138" i="31"/>
  <c r="G136" i="31"/>
  <c r="G135" i="31"/>
  <c r="G134" i="31"/>
  <c r="G133" i="31"/>
  <c r="G131" i="31"/>
  <c r="G130" i="31"/>
  <c r="G128" i="31"/>
  <c r="G127" i="31"/>
  <c r="G126" i="31"/>
  <c r="G125" i="31"/>
  <c r="G123" i="31"/>
  <c r="G122" i="31" s="1"/>
  <c r="G121" i="31"/>
  <c r="G120" i="31"/>
  <c r="G119" i="31"/>
  <c r="G117" i="31"/>
  <c r="G116" i="31"/>
  <c r="G115" i="31"/>
  <c r="G113" i="31"/>
  <c r="G112" i="31"/>
  <c r="G110" i="31"/>
  <c r="G109" i="31"/>
  <c r="G108" i="31"/>
  <c r="G107" i="31"/>
  <c r="G106" i="31"/>
  <c r="G105" i="31"/>
  <c r="G104" i="31"/>
  <c r="G103" i="31"/>
  <c r="G102" i="31"/>
  <c r="G101" i="31"/>
  <c r="G99" i="31"/>
  <c r="G97" i="31" s="1"/>
  <c r="G98" i="31"/>
  <c r="G96" i="31"/>
  <c r="G95" i="31"/>
  <c r="G94" i="31"/>
  <c r="G93" i="31"/>
  <c r="G92" i="31"/>
  <c r="G90" i="31"/>
  <c r="G89" i="31"/>
  <c r="G87" i="31"/>
  <c r="G86" i="31"/>
  <c r="G84" i="31"/>
  <c r="G83" i="31" s="1"/>
  <c r="G82" i="31"/>
  <c r="G81" i="31"/>
  <c r="G80" i="31"/>
  <c r="G79" i="31"/>
  <c r="G78" i="31"/>
  <c r="G77" i="31"/>
  <c r="G76" i="31"/>
  <c r="G75" i="31"/>
  <c r="G74" i="31"/>
  <c r="G73" i="31"/>
  <c r="G70" i="31"/>
  <c r="G69" i="31"/>
  <c r="G68" i="31"/>
  <c r="G67" i="31"/>
  <c r="G66" i="31"/>
  <c r="G65" i="31"/>
  <c r="G64" i="31"/>
  <c r="G63" i="31"/>
  <c r="G61" i="31"/>
  <c r="G60" i="31" s="1"/>
  <c r="G59" i="31"/>
  <c r="G58" i="31"/>
  <c r="G57" i="31"/>
  <c r="G56" i="31"/>
  <c r="G55" i="31"/>
  <c r="G54" i="31"/>
  <c r="G53" i="31"/>
  <c r="G52" i="31"/>
  <c r="G51" i="31"/>
  <c r="G49" i="31"/>
  <c r="G48" i="31"/>
  <c r="G47" i="31"/>
  <c r="G46" i="31"/>
  <c r="G44" i="31"/>
  <c r="G43" i="31"/>
  <c r="G42" i="31"/>
  <c r="G40" i="31"/>
  <c r="G39" i="31"/>
  <c r="G38" i="31"/>
  <c r="G36" i="31"/>
  <c r="G35" i="31"/>
  <c r="G33" i="31"/>
  <c r="G32" i="31" s="1"/>
  <c r="G31" i="31"/>
  <c r="G30" i="31"/>
  <c r="G29" i="31" s="1"/>
  <c r="G28" i="31"/>
  <c r="G27" i="31"/>
  <c r="G26" i="31"/>
  <c r="G25" i="31"/>
  <c r="G24" i="31"/>
  <c r="G23" i="31"/>
  <c r="G21" i="31"/>
  <c r="G20" i="31"/>
  <c r="G19" i="31"/>
  <c r="G18" i="31" s="1"/>
  <c r="G17" i="31"/>
  <c r="G16" i="31"/>
  <c r="G15" i="31"/>
  <c r="G14" i="31"/>
  <c r="G13" i="31"/>
  <c r="G11" i="31"/>
  <c r="G10" i="31"/>
  <c r="G9" i="31"/>
  <c r="G8" i="31"/>
  <c r="G7" i="31"/>
  <c r="G5" i="31"/>
  <c r="G4" i="31" s="1"/>
  <c r="G886" i="31" s="1"/>
  <c r="G885" i="30" l="1"/>
  <c r="G884" i="30"/>
  <c r="G883" i="30"/>
  <c r="G881" i="30"/>
  <c r="G880" i="30"/>
  <c r="G879" i="30"/>
  <c r="G878" i="30"/>
  <c r="G876" i="30"/>
  <c r="G875" i="30"/>
  <c r="G874" i="30"/>
  <c r="G873" i="30"/>
  <c r="G872" i="30"/>
  <c r="G871" i="30"/>
  <c r="G869" i="30"/>
  <c r="G868" i="30"/>
  <c r="G866" i="30"/>
  <c r="G865" i="30"/>
  <c r="G864" i="30"/>
  <c r="G863" i="30"/>
  <c r="G862" i="30"/>
  <c r="G861" i="30"/>
  <c r="G860" i="30"/>
  <c r="G859" i="30"/>
  <c r="G857" i="30"/>
  <c r="G856" i="30"/>
  <c r="G855" i="30"/>
  <c r="G854" i="30"/>
  <c r="G853" i="30"/>
  <c r="G852" i="30"/>
  <c r="G850" i="30"/>
  <c r="G849" i="30"/>
  <c r="G848" i="30"/>
  <c r="G847" i="30"/>
  <c r="G846" i="30"/>
  <c r="G845" i="30"/>
  <c r="G844" i="30"/>
  <c r="G843" i="30"/>
  <c r="G841" i="30"/>
  <c r="G840" i="30"/>
  <c r="G839" i="30"/>
  <c r="G838" i="30"/>
  <c r="G836" i="30"/>
  <c r="G835" i="30"/>
  <c r="G834" i="30"/>
  <c r="G833" i="30" s="1"/>
  <c r="G832" i="30" s="1"/>
  <c r="G831" i="30"/>
  <c r="G830" i="30"/>
  <c r="G829" i="30"/>
  <c r="G828" i="30"/>
  <c r="G826" i="30"/>
  <c r="G825" i="30"/>
  <c r="G824" i="30"/>
  <c r="G822" i="30"/>
  <c r="G821" i="30"/>
  <c r="G819" i="30"/>
  <c r="G818" i="30"/>
  <c r="G816" i="30"/>
  <c r="G815" i="30"/>
  <c r="G814" i="30"/>
  <c r="G813" i="30"/>
  <c r="G812" i="30"/>
  <c r="G810" i="30" s="1"/>
  <c r="G809" i="30" s="1"/>
  <c r="G808" i="30"/>
  <c r="G807" i="30"/>
  <c r="G806" i="30"/>
  <c r="G804" i="30"/>
  <c r="G802" i="30"/>
  <c r="G801" i="30"/>
  <c r="G800" i="30"/>
  <c r="G799" i="30"/>
  <c r="G798" i="30"/>
  <c r="G796" i="30"/>
  <c r="G795" i="30"/>
  <c r="G794" i="30"/>
  <c r="G792" i="30"/>
  <c r="G791" i="30"/>
  <c r="G790" i="30"/>
  <c r="G789" i="30"/>
  <c r="G788" i="30"/>
  <c r="G786" i="30"/>
  <c r="G785" i="30"/>
  <c r="G784" i="30"/>
  <c r="G783" i="30"/>
  <c r="G782" i="30"/>
  <c r="G780" i="30"/>
  <c r="G779" i="30"/>
  <c r="G778" i="30" s="1"/>
  <c r="G777" i="30"/>
  <c r="G776" i="30"/>
  <c r="G775" i="30"/>
  <c r="G774" i="30"/>
  <c r="G773" i="30"/>
  <c r="G772" i="30"/>
  <c r="G771" i="30"/>
  <c r="G770" i="30"/>
  <c r="G769" i="30"/>
  <c r="G768" i="30"/>
  <c r="G767" i="30"/>
  <c r="G766" i="30"/>
  <c r="G764" i="30"/>
  <c r="G763" i="30"/>
  <c r="G762" i="30"/>
  <c r="G760" i="30"/>
  <c r="G759" i="30"/>
  <c r="G758" i="30"/>
  <c r="G756" i="30"/>
  <c r="G754" i="30"/>
  <c r="G753" i="30"/>
  <c r="G752" i="30" s="1"/>
  <c r="G751" i="30" s="1"/>
  <c r="G750" i="30"/>
  <c r="G749" i="30"/>
  <c r="G747" i="30"/>
  <c r="G746" i="30"/>
  <c r="G745" i="30"/>
  <c r="G744" i="30"/>
  <c r="G742" i="30"/>
  <c r="G741" i="30"/>
  <c r="G740" i="30"/>
  <c r="G738" i="30"/>
  <c r="G737" i="30"/>
  <c r="G736" i="30"/>
  <c r="G735" i="30"/>
  <c r="G734" i="30"/>
  <c r="G733" i="30"/>
  <c r="G730" i="30"/>
  <c r="G729" i="30"/>
  <c r="G728" i="30"/>
  <c r="G727" i="30"/>
  <c r="G726" i="30"/>
  <c r="G725" i="30"/>
  <c r="G724" i="30"/>
  <c r="G722" i="30"/>
  <c r="G721" i="30"/>
  <c r="G719" i="30"/>
  <c r="G718" i="30"/>
  <c r="G716" i="30"/>
  <c r="G715" i="30"/>
  <c r="G714" i="30"/>
  <c r="G713" i="30"/>
  <c r="G711" i="30"/>
  <c r="G710" i="30"/>
  <c r="G709" i="30"/>
  <c r="G707" i="30"/>
  <c r="G706" i="30" s="1"/>
  <c r="G705" i="30" s="1"/>
  <c r="G704" i="30"/>
  <c r="G703" i="30"/>
  <c r="G702" i="30"/>
  <c r="G701" i="30"/>
  <c r="G700" i="30"/>
  <c r="G698" i="30"/>
  <c r="G697" i="30"/>
  <c r="G696" i="30"/>
  <c r="G695" i="30"/>
  <c r="G693" i="30"/>
  <c r="G692" i="30"/>
  <c r="G691" i="30"/>
  <c r="G690" i="30"/>
  <c r="G689" i="30"/>
  <c r="G688" i="30"/>
  <c r="G687" i="30"/>
  <c r="G686" i="30"/>
  <c r="G685" i="30"/>
  <c r="G683" i="30"/>
  <c r="G682" i="30"/>
  <c r="G680" i="30"/>
  <c r="G679" i="30"/>
  <c r="G678" i="30" s="1"/>
  <c r="G677" i="30"/>
  <c r="G676" i="30"/>
  <c r="G675" i="30"/>
  <c r="G674" i="30"/>
  <c r="G672" i="30"/>
  <c r="G671" i="30"/>
  <c r="G670" i="30"/>
  <c r="G669" i="30"/>
  <c r="G668" i="30"/>
  <c r="G667" i="30"/>
  <c r="G666" i="30"/>
  <c r="G665" i="30"/>
  <c r="G664" i="30"/>
  <c r="G663" i="30"/>
  <c r="G662" i="30"/>
  <c r="G661" i="30"/>
  <c r="G660" i="30"/>
  <c r="G659" i="30"/>
  <c r="G658" i="30"/>
  <c r="G657" i="30"/>
  <c r="G655" i="30"/>
  <c r="G654" i="30"/>
  <c r="G653" i="30"/>
  <c r="G651" i="30"/>
  <c r="G650" i="30"/>
  <c r="G649" i="30"/>
  <c r="G646" i="30"/>
  <c r="G645" i="30"/>
  <c r="G644" i="30"/>
  <c r="G642" i="30"/>
  <c r="G641" i="30"/>
  <c r="G640" i="30"/>
  <c r="G639" i="30"/>
  <c r="G638" i="30"/>
  <c r="G637" i="30"/>
  <c r="G636" i="30"/>
  <c r="G635" i="30"/>
  <c r="G633" i="30"/>
  <c r="G632" i="30"/>
  <c r="G631" i="30"/>
  <c r="G630" i="30"/>
  <c r="G628" i="30"/>
  <c r="G627" i="30"/>
  <c r="G626" i="30"/>
  <c r="G625" i="30"/>
  <c r="G624" i="30"/>
  <c r="G623" i="30"/>
  <c r="G622" i="30"/>
  <c r="G621" i="30"/>
  <c r="G619" i="30"/>
  <c r="G618" i="30" s="1"/>
  <c r="G617" i="30" s="1"/>
  <c r="G616" i="30"/>
  <c r="G615" i="30"/>
  <c r="G613" i="30"/>
  <c r="G612" i="30"/>
  <c r="G611" i="30"/>
  <c r="G610" i="30"/>
  <c r="G608" i="30"/>
  <c r="G607" i="30"/>
  <c r="G606" i="30"/>
  <c r="G605" i="30"/>
  <c r="G604" i="30"/>
  <c r="G603" i="30"/>
  <c r="G602" i="30"/>
  <c r="G600" i="30"/>
  <c r="G599" i="30"/>
  <c r="G598" i="30"/>
  <c r="G597" i="30"/>
  <c r="G596" i="30"/>
  <c r="G595" i="30"/>
  <c r="G594" i="30"/>
  <c r="G593" i="30"/>
  <c r="G592" i="30"/>
  <c r="G591" i="30" s="1"/>
  <c r="G590" i="30"/>
  <c r="G589" i="30"/>
  <c r="G588" i="30"/>
  <c r="G587" i="30"/>
  <c r="G586" i="30"/>
  <c r="G585" i="30"/>
  <c r="G584" i="30"/>
  <c r="G583" i="30"/>
  <c r="G582" i="30"/>
  <c r="G581" i="30"/>
  <c r="G579" i="30"/>
  <c r="G578" i="30"/>
  <c r="G576" i="30"/>
  <c r="G575" i="30"/>
  <c r="G574" i="30" s="1"/>
  <c r="G573" i="30"/>
  <c r="G572" i="30"/>
  <c r="G571" i="30"/>
  <c r="G569" i="30"/>
  <c r="G567" i="30" s="1"/>
  <c r="G568" i="30"/>
  <c r="G566" i="30"/>
  <c r="G565" i="30"/>
  <c r="G564" i="30"/>
  <c r="G563" i="30"/>
  <c r="G561" i="30"/>
  <c r="G560" i="30"/>
  <c r="G559" i="30"/>
  <c r="G558" i="30"/>
  <c r="G556" i="30"/>
  <c r="G555" i="30"/>
  <c r="G554" i="30"/>
  <c r="G553" i="30"/>
  <c r="G552" i="30"/>
  <c r="G550" i="30"/>
  <c r="G549" i="30"/>
  <c r="G548" i="30"/>
  <c r="G546" i="30"/>
  <c r="G545" i="30"/>
  <c r="G544" i="30"/>
  <c r="G542" i="30"/>
  <c r="G541" i="30"/>
  <c r="G539" i="30"/>
  <c r="G537" i="30" s="1"/>
  <c r="G536" i="30"/>
  <c r="G535" i="30"/>
  <c r="G534" i="30"/>
  <c r="G533" i="30"/>
  <c r="G531" i="30"/>
  <c r="G530" i="30"/>
  <c r="G529" i="30"/>
  <c r="G528" i="30"/>
  <c r="G527" i="30"/>
  <c r="G526" i="30"/>
  <c r="G525" i="30"/>
  <c r="G524" i="30"/>
  <c r="G523" i="30"/>
  <c r="G522" i="30"/>
  <c r="G521" i="30"/>
  <c r="G520" i="30"/>
  <c r="G519" i="30"/>
  <c r="G518" i="30"/>
  <c r="G516" i="30"/>
  <c r="G515" i="30"/>
  <c r="G513" i="30"/>
  <c r="G512" i="30"/>
  <c r="G511" i="30"/>
  <c r="G509" i="30"/>
  <c r="G508" i="30"/>
  <c r="G507" i="30"/>
  <c r="G504" i="30"/>
  <c r="G503" i="30"/>
  <c r="G502" i="30"/>
  <c r="G500" i="30"/>
  <c r="G498" i="30"/>
  <c r="G497" i="30"/>
  <c r="G496" i="30"/>
  <c r="G495" i="30"/>
  <c r="G494" i="30"/>
  <c r="G493" i="30"/>
  <c r="G492" i="30"/>
  <c r="G490" i="30"/>
  <c r="G489" i="30"/>
  <c r="G488" i="30"/>
  <c r="G487" i="30"/>
  <c r="G486" i="30"/>
  <c r="G483" i="30"/>
  <c r="G482" i="30"/>
  <c r="G481" i="30"/>
  <c r="G478" i="30"/>
  <c r="G477" i="30" s="1"/>
  <c r="G476" i="30"/>
  <c r="G475" i="30"/>
  <c r="G474" i="30"/>
  <c r="G473" i="30"/>
  <c r="G471" i="30"/>
  <c r="G470" i="30"/>
  <c r="G469" i="30"/>
  <c r="G468" i="30"/>
  <c r="G466" i="30"/>
  <c r="G465" i="30"/>
  <c r="G464" i="30"/>
  <c r="G463" i="30"/>
  <c r="G462" i="30"/>
  <c r="G460" i="30"/>
  <c r="G459" i="30"/>
  <c r="G458" i="30"/>
  <c r="G456" i="30"/>
  <c r="G455" i="30"/>
  <c r="G454" i="30"/>
  <c r="G453" i="30"/>
  <c r="G451" i="30"/>
  <c r="G450" i="30"/>
  <c r="G449" i="30"/>
  <c r="G448" i="30"/>
  <c r="G446" i="30"/>
  <c r="G445" i="30"/>
  <c r="G444" i="30"/>
  <c r="G443" i="30" s="1"/>
  <c r="G442" i="30"/>
  <c r="G441" i="30"/>
  <c r="G440" i="30"/>
  <c r="G438" i="30"/>
  <c r="G437" i="30"/>
  <c r="G436" i="30"/>
  <c r="G435" i="30"/>
  <c r="G433" i="30"/>
  <c r="G431" i="30" s="1"/>
  <c r="G430" i="30" s="1"/>
  <c r="G432" i="30"/>
  <c r="G429" i="30"/>
  <c r="G428" i="30"/>
  <c r="G427" i="30"/>
  <c r="G425" i="30"/>
  <c r="G424" i="30"/>
  <c r="G423" i="30"/>
  <c r="G421" i="30"/>
  <c r="G420" i="30"/>
  <c r="G419" i="30"/>
  <c r="G418" i="30"/>
  <c r="G417" i="30"/>
  <c r="G416" i="30"/>
  <c r="G415" i="30"/>
  <c r="G414" i="30"/>
  <c r="G413" i="30"/>
  <c r="G412" i="30"/>
  <c r="G411" i="30"/>
  <c r="G410" i="30"/>
  <c r="G409" i="30"/>
  <c r="G408" i="30"/>
  <c r="G407" i="30"/>
  <c r="G406" i="30"/>
  <c r="G404" i="30"/>
  <c r="G403" i="30"/>
  <c r="G402" i="30"/>
  <c r="G401" i="30" s="1"/>
  <c r="G400" i="30" s="1"/>
  <c r="G399" i="30"/>
  <c r="G398" i="30"/>
  <c r="G397" i="30"/>
  <c r="G396" i="30"/>
  <c r="G394" i="30"/>
  <c r="G393" i="30"/>
  <c r="G392" i="30"/>
  <c r="G390" i="30"/>
  <c r="G389" i="30"/>
  <c r="G388" i="30"/>
  <c r="G387" i="30"/>
  <c r="G386" i="30"/>
  <c r="G384" i="30"/>
  <c r="G383" i="30"/>
  <c r="G381" i="30"/>
  <c r="G380" i="30"/>
  <c r="G379" i="30"/>
  <c r="G378" i="30"/>
  <c r="G377" i="30"/>
  <c r="G375" i="30"/>
  <c r="G374" i="30"/>
  <c r="G371" i="30"/>
  <c r="G370" i="30"/>
  <c r="G369" i="30"/>
  <c r="G367" i="30"/>
  <c r="G366" i="30"/>
  <c r="G365" i="30" s="1"/>
  <c r="G364" i="30"/>
  <c r="G363" i="30"/>
  <c r="G362" i="30"/>
  <c r="G360" i="30"/>
  <c r="G359" i="30"/>
  <c r="G358" i="30"/>
  <c r="G357" i="30"/>
  <c r="G355" i="30"/>
  <c r="G354" i="30"/>
  <c r="G353" i="30"/>
  <c r="G352" i="30"/>
  <c r="G350" i="30"/>
  <c r="G349" i="30"/>
  <c r="G348" i="30"/>
  <c r="G345" i="30"/>
  <c r="G344" i="30"/>
  <c r="G343" i="30"/>
  <c r="G340" i="30"/>
  <c r="G339" i="30"/>
  <c r="G338" i="30"/>
  <c r="G336" i="30"/>
  <c r="G334" i="30"/>
  <c r="G333" i="30"/>
  <c r="G332" i="30"/>
  <c r="G331" i="30"/>
  <c r="G330" i="30"/>
  <c r="G328" i="30"/>
  <c r="G327" i="30" s="1"/>
  <c r="G326" i="30" s="1"/>
  <c r="G325" i="30"/>
  <c r="G324" i="30"/>
  <c r="G323" i="30"/>
  <c r="G321" i="30"/>
  <c r="G320" i="30"/>
  <c r="G319" i="30"/>
  <c r="G318" i="30"/>
  <c r="G317" i="30"/>
  <c r="G316" i="30"/>
  <c r="G314" i="30"/>
  <c r="G312" i="30"/>
  <c r="G311" i="30"/>
  <c r="G310" i="30"/>
  <c r="G309" i="30"/>
  <c r="G308" i="30"/>
  <c r="G307" i="30"/>
  <c r="G306" i="30"/>
  <c r="G305" i="30"/>
  <c r="G303" i="30"/>
  <c r="G302" i="30"/>
  <c r="G301" i="30"/>
  <c r="G299" i="30"/>
  <c r="G298" i="30"/>
  <c r="G297" i="30"/>
  <c r="G295" i="30"/>
  <c r="G294" i="30"/>
  <c r="G293" i="30"/>
  <c r="G292" i="30"/>
  <c r="G291" i="30"/>
  <c r="G289" i="30"/>
  <c r="G288" i="30"/>
  <c r="G287" i="30"/>
  <c r="G286" i="30"/>
  <c r="G285" i="30"/>
  <c r="G283" i="30"/>
  <c r="G282" i="30" s="1"/>
  <c r="G281" i="30" s="1"/>
  <c r="G280" i="30"/>
  <c r="G279" i="30"/>
  <c r="G278" i="30"/>
  <c r="G277" i="30"/>
  <c r="G276" i="30"/>
  <c r="G274" i="30"/>
  <c r="G273" i="30"/>
  <c r="G272" i="30"/>
  <c r="G270" i="30"/>
  <c r="G269" i="30"/>
  <c r="G268" i="30"/>
  <c r="G267" i="30"/>
  <c r="G266" i="30"/>
  <c r="G265" i="30"/>
  <c r="G264" i="30"/>
  <c r="G263" i="30"/>
  <c r="G261" i="30"/>
  <c r="G260" i="30"/>
  <c r="G259" i="30"/>
  <c r="G258" i="30"/>
  <c r="G257" i="30"/>
  <c r="G256" i="30"/>
  <c r="G254" i="30"/>
  <c r="G253" i="30"/>
  <c r="G252" i="30"/>
  <c r="G251" i="30"/>
  <c r="G250" i="30"/>
  <c r="G249" i="30"/>
  <c r="G248" i="30"/>
  <c r="G247" i="30"/>
  <c r="G245" i="30" s="1"/>
  <c r="G244" i="30" s="1"/>
  <c r="G243" i="30"/>
  <c r="G242" i="30"/>
  <c r="G241" i="30"/>
  <c r="G240" i="30"/>
  <c r="G239" i="30"/>
  <c r="G238" i="30"/>
  <c r="G237" i="30"/>
  <c r="G235" i="30"/>
  <c r="G234" i="30"/>
  <c r="G233" i="30"/>
  <c r="G231" i="30"/>
  <c r="G230" i="30"/>
  <c r="G229" i="30"/>
  <c r="G228" i="30"/>
  <c r="G227" i="30"/>
  <c r="G226" i="30"/>
  <c r="G225" i="30"/>
  <c r="G224" i="30"/>
  <c r="G222" i="30"/>
  <c r="G221" i="30"/>
  <c r="G220" i="30"/>
  <c r="G219" i="30"/>
  <c r="G218" i="30"/>
  <c r="G216" i="30"/>
  <c r="G215" i="30"/>
  <c r="G214" i="30"/>
  <c r="G213" i="30"/>
  <c r="G211" i="30"/>
  <c r="G210" i="30"/>
  <c r="G209" i="30"/>
  <c r="G208" i="30"/>
  <c r="G206" i="30"/>
  <c r="G205" i="30"/>
  <c r="G204" i="30"/>
  <c r="G202" i="30"/>
  <c r="G201" i="30"/>
  <c r="G200" i="30"/>
  <c r="G199" i="30"/>
  <c r="G197" i="30"/>
  <c r="G196" i="30"/>
  <c r="G195" i="30"/>
  <c r="G194" i="30"/>
  <c r="G192" i="30"/>
  <c r="G191" i="30"/>
  <c r="G190" i="30"/>
  <c r="G189" i="30"/>
  <c r="G187" i="30"/>
  <c r="G186" i="30"/>
  <c r="G185" i="30"/>
  <c r="G183" i="30"/>
  <c r="G182" i="30"/>
  <c r="G181" i="30"/>
  <c r="G180" i="30"/>
  <c r="G179" i="30"/>
  <c r="G178" i="30"/>
  <c r="G177" i="30"/>
  <c r="G176" i="30"/>
  <c r="G175" i="30"/>
  <c r="G173" i="30"/>
  <c r="G172" i="30"/>
  <c r="G171" i="30"/>
  <c r="G170" i="30"/>
  <c r="G169" i="30"/>
  <c r="G167" i="30"/>
  <c r="G165" i="30"/>
  <c r="G164" i="30" s="1"/>
  <c r="G163" i="30" s="1"/>
  <c r="G162" i="30"/>
  <c r="G161" i="30"/>
  <c r="G160" i="30"/>
  <c r="G159" i="30"/>
  <c r="G157" i="30"/>
  <c r="G156" i="30"/>
  <c r="G155" i="30"/>
  <c r="G154" i="30"/>
  <c r="G152" i="30"/>
  <c r="G151" i="30"/>
  <c r="G150" i="30"/>
  <c r="G149" i="30"/>
  <c r="G148" i="30"/>
  <c r="G146" i="30"/>
  <c r="G145" i="30"/>
  <c r="G144" i="30"/>
  <c r="G143" i="30" s="1"/>
  <c r="G142" i="30"/>
  <c r="G141" i="30"/>
  <c r="G140" i="30"/>
  <c r="G139" i="30"/>
  <c r="G138" i="30"/>
  <c r="G136" i="30"/>
  <c r="G135" i="30"/>
  <c r="G134" i="30"/>
  <c r="G133" i="30"/>
  <c r="G131" i="30"/>
  <c r="G130" i="30"/>
  <c r="G128" i="30"/>
  <c r="G127" i="30"/>
  <c r="G126" i="30"/>
  <c r="G125" i="30"/>
  <c r="G123" i="30"/>
  <c r="G122" i="30" s="1"/>
  <c r="G121" i="30"/>
  <c r="G120" i="30"/>
  <c r="G119" i="30"/>
  <c r="G117" i="30"/>
  <c r="G116" i="30"/>
  <c r="G115" i="30"/>
  <c r="G113" i="30"/>
  <c r="G112" i="30"/>
  <c r="G110" i="30"/>
  <c r="G109" i="30"/>
  <c r="G108" i="30"/>
  <c r="G107" i="30"/>
  <c r="G106" i="30"/>
  <c r="G105" i="30"/>
  <c r="G104" i="30"/>
  <c r="G103" i="30"/>
  <c r="G102" i="30"/>
  <c r="G101" i="30"/>
  <c r="G97" i="30" s="1"/>
  <c r="G99" i="30"/>
  <c r="G98" i="30"/>
  <c r="G96" i="30"/>
  <c r="G95" i="30"/>
  <c r="G94" i="30"/>
  <c r="G93" i="30"/>
  <c r="G92" i="30"/>
  <c r="G90" i="30"/>
  <c r="G89" i="30"/>
  <c r="G87" i="30"/>
  <c r="G86" i="30"/>
  <c r="G83" i="30" s="1"/>
  <c r="G84" i="30"/>
  <c r="G82" i="30"/>
  <c r="G81" i="30"/>
  <c r="G80" i="30"/>
  <c r="G79" i="30"/>
  <c r="G78" i="30"/>
  <c r="G77" i="30"/>
  <c r="G76" i="30"/>
  <c r="G75" i="30"/>
  <c r="G74" i="30"/>
  <c r="G73" i="30"/>
  <c r="G70" i="30"/>
  <c r="G69" i="30"/>
  <c r="G68" i="30"/>
  <c r="G67" i="30"/>
  <c r="G66" i="30"/>
  <c r="G65" i="30"/>
  <c r="G64" i="30"/>
  <c r="G63" i="30"/>
  <c r="G61" i="30"/>
  <c r="G60" i="30" s="1"/>
  <c r="G59" i="30"/>
  <c r="G58" i="30"/>
  <c r="G57" i="30"/>
  <c r="G56" i="30"/>
  <c r="G55" i="30"/>
  <c r="G54" i="30"/>
  <c r="G53" i="30"/>
  <c r="G52" i="30"/>
  <c r="G51" i="30"/>
  <c r="G49" i="30"/>
  <c r="G48" i="30"/>
  <c r="G47" i="30"/>
  <c r="G46" i="30"/>
  <c r="G44" i="30"/>
  <c r="G43" i="30"/>
  <c r="G42" i="30"/>
  <c r="G40" i="30"/>
  <c r="G39" i="30"/>
  <c r="G38" i="30"/>
  <c r="G36" i="30"/>
  <c r="G35" i="30"/>
  <c r="G33" i="30"/>
  <c r="G32" i="30" s="1"/>
  <c r="G31" i="30"/>
  <c r="G30" i="30"/>
  <c r="G29" i="30" s="1"/>
  <c r="G28" i="30"/>
  <c r="G27" i="30"/>
  <c r="G26" i="30"/>
  <c r="G25" i="30"/>
  <c r="G24" i="30"/>
  <c r="G23" i="30"/>
  <c r="G21" i="30"/>
  <c r="G20" i="30"/>
  <c r="G19" i="30"/>
  <c r="G18" i="30"/>
  <c r="G17" i="30"/>
  <c r="G16" i="30"/>
  <c r="G15" i="30"/>
  <c r="G14" i="30"/>
  <c r="G13" i="30"/>
  <c r="G11" i="30"/>
  <c r="G10" i="30"/>
  <c r="G9" i="30"/>
  <c r="G8" i="30"/>
  <c r="G7" i="30"/>
  <c r="G5" i="30" s="1"/>
  <c r="G4" i="30" l="1"/>
  <c r="G886" i="30" s="1"/>
  <c r="G885" i="29" l="1"/>
  <c r="G884" i="29"/>
  <c r="G883" i="29"/>
  <c r="G881" i="29"/>
  <c r="G880" i="29"/>
  <c r="G879" i="29"/>
  <c r="G878" i="29"/>
  <c r="G876" i="29"/>
  <c r="G875" i="29"/>
  <c r="G874" i="29"/>
  <c r="G873" i="29"/>
  <c r="G872" i="29"/>
  <c r="G871" i="29"/>
  <c r="G869" i="29"/>
  <c r="G868" i="29"/>
  <c r="G866" i="29"/>
  <c r="G865" i="29"/>
  <c r="G864" i="29"/>
  <c r="G863" i="29"/>
  <c r="G862" i="29"/>
  <c r="G861" i="29"/>
  <c r="G860" i="29"/>
  <c r="G859" i="29"/>
  <c r="G857" i="29"/>
  <c r="G856" i="29"/>
  <c r="G855" i="29"/>
  <c r="G854" i="29"/>
  <c r="G853" i="29"/>
  <c r="G852" i="29"/>
  <c r="G850" i="29"/>
  <c r="G849" i="29"/>
  <c r="G848" i="29"/>
  <c r="G847" i="29"/>
  <c r="G846" i="29"/>
  <c r="G845" i="29"/>
  <c r="G844" i="29"/>
  <c r="G843" i="29"/>
  <c r="G841" i="29"/>
  <c r="G840" i="29"/>
  <c r="G839" i="29"/>
  <c r="G838" i="29"/>
  <c r="G836" i="29"/>
  <c r="G833" i="29" s="1"/>
  <c r="G832" i="29" s="1"/>
  <c r="G835" i="29"/>
  <c r="G834" i="29"/>
  <c r="G831" i="29"/>
  <c r="G830" i="29"/>
  <c r="G829" i="29"/>
  <c r="G828" i="29"/>
  <c r="G826" i="29"/>
  <c r="G825" i="29"/>
  <c r="G824" i="29"/>
  <c r="G822" i="29"/>
  <c r="G821" i="29"/>
  <c r="G819" i="29"/>
  <c r="G818" i="29"/>
  <c r="G816" i="29"/>
  <c r="G815" i="29"/>
  <c r="G814" i="29"/>
  <c r="G813" i="29"/>
  <c r="G812" i="29"/>
  <c r="G810" i="29" s="1"/>
  <c r="G809" i="29" s="1"/>
  <c r="G808" i="29"/>
  <c r="G807" i="29"/>
  <c r="G806" i="29"/>
  <c r="G804" i="29"/>
  <c r="G802" i="29"/>
  <c r="G801" i="29"/>
  <c r="G800" i="29"/>
  <c r="G799" i="29"/>
  <c r="G798" i="29"/>
  <c r="G796" i="29"/>
  <c r="G795" i="29"/>
  <c r="G794" i="29"/>
  <c r="G792" i="29"/>
  <c r="G791" i="29"/>
  <c r="G790" i="29"/>
  <c r="G789" i="29"/>
  <c r="G788" i="29"/>
  <c r="G786" i="29"/>
  <c r="G785" i="29"/>
  <c r="G784" i="29"/>
  <c r="G783" i="29"/>
  <c r="G782" i="29"/>
  <c r="G778" i="29" s="1"/>
  <c r="G780" i="29"/>
  <c r="G779" i="29"/>
  <c r="G777" i="29"/>
  <c r="G776" i="29"/>
  <c r="G775" i="29"/>
  <c r="G774" i="29"/>
  <c r="G773" i="29"/>
  <c r="G772" i="29"/>
  <c r="G771" i="29"/>
  <c r="G770" i="29"/>
  <c r="G769" i="29"/>
  <c r="G768" i="29"/>
  <c r="G767" i="29"/>
  <c r="G766" i="29"/>
  <c r="G764" i="29"/>
  <c r="G763" i="29"/>
  <c r="G762" i="29"/>
  <c r="G760" i="29"/>
  <c r="G759" i="29"/>
  <c r="G758" i="29"/>
  <c r="G756" i="29"/>
  <c r="G754" i="29"/>
  <c r="G753" i="29"/>
  <c r="G752" i="29" s="1"/>
  <c r="G751" i="29" s="1"/>
  <c r="G750" i="29"/>
  <c r="G749" i="29"/>
  <c r="G747" i="29"/>
  <c r="G746" i="29"/>
  <c r="G745" i="29"/>
  <c r="G744" i="29"/>
  <c r="G742" i="29"/>
  <c r="G741" i="29"/>
  <c r="G740" i="29"/>
  <c r="G738" i="29"/>
  <c r="G737" i="29"/>
  <c r="G736" i="29"/>
  <c r="G735" i="29"/>
  <c r="G734" i="29"/>
  <c r="G733" i="29"/>
  <c r="G730" i="29"/>
  <c r="G729" i="29"/>
  <c r="G728" i="29"/>
  <c r="G727" i="29"/>
  <c r="G726" i="29"/>
  <c r="G725" i="29"/>
  <c r="G724" i="29"/>
  <c r="G722" i="29"/>
  <c r="G721" i="29"/>
  <c r="G719" i="29"/>
  <c r="G718" i="29"/>
  <c r="G716" i="29"/>
  <c r="G715" i="29"/>
  <c r="G714" i="29"/>
  <c r="G713" i="29"/>
  <c r="G711" i="29"/>
  <c r="G710" i="29"/>
  <c r="G709" i="29"/>
  <c r="G707" i="29"/>
  <c r="G706" i="29" s="1"/>
  <c r="G705" i="29" s="1"/>
  <c r="G704" i="29"/>
  <c r="G703" i="29"/>
  <c r="G702" i="29"/>
  <c r="G701" i="29"/>
  <c r="G700" i="29"/>
  <c r="G698" i="29"/>
  <c r="G697" i="29"/>
  <c r="G696" i="29"/>
  <c r="G695" i="29"/>
  <c r="G693" i="29"/>
  <c r="G692" i="29"/>
  <c r="G691" i="29"/>
  <c r="G690" i="29"/>
  <c r="G689" i="29"/>
  <c r="G688" i="29"/>
  <c r="G687" i="29"/>
  <c r="G686" i="29"/>
  <c r="G685" i="29"/>
  <c r="G683" i="29"/>
  <c r="G682" i="29"/>
  <c r="G680" i="29"/>
  <c r="G679" i="29"/>
  <c r="G678" i="29" s="1"/>
  <c r="G677" i="29"/>
  <c r="G676" i="29"/>
  <c r="G675" i="29"/>
  <c r="G674" i="29"/>
  <c r="G672" i="29"/>
  <c r="G671" i="29"/>
  <c r="G670" i="29"/>
  <c r="G669" i="29"/>
  <c r="G668" i="29"/>
  <c r="G667" i="29"/>
  <c r="G666" i="29"/>
  <c r="G665" i="29"/>
  <c r="G664" i="29"/>
  <c r="G663" i="29"/>
  <c r="G662" i="29"/>
  <c r="G661" i="29"/>
  <c r="G660" i="29"/>
  <c r="G659" i="29"/>
  <c r="G658" i="29"/>
  <c r="G657" i="29"/>
  <c r="G655" i="29"/>
  <c r="G654" i="29"/>
  <c r="G653" i="29"/>
  <c r="G651" i="29"/>
  <c r="G650" i="29"/>
  <c r="G649" i="29"/>
  <c r="G646" i="29"/>
  <c r="G645" i="29"/>
  <c r="G644" i="29"/>
  <c r="G642" i="29"/>
  <c r="G641" i="29"/>
  <c r="G640" i="29"/>
  <c r="G639" i="29"/>
  <c r="G638" i="29"/>
  <c r="G637" i="29"/>
  <c r="G636" i="29"/>
  <c r="G635" i="29"/>
  <c r="G633" i="29"/>
  <c r="G632" i="29"/>
  <c r="G631" i="29"/>
  <c r="G630" i="29"/>
  <c r="G628" i="29"/>
  <c r="G627" i="29"/>
  <c r="G626" i="29"/>
  <c r="G625" i="29"/>
  <c r="G624" i="29"/>
  <c r="G623" i="29"/>
  <c r="G622" i="29"/>
  <c r="G621" i="29"/>
  <c r="G619" i="29"/>
  <c r="G618" i="29"/>
  <c r="G617" i="29" s="1"/>
  <c r="G616" i="29"/>
  <c r="G615" i="29"/>
  <c r="G613" i="29"/>
  <c r="G612" i="29"/>
  <c r="G611" i="29"/>
  <c r="G610" i="29"/>
  <c r="G608" i="29"/>
  <c r="G607" i="29"/>
  <c r="G606" i="29"/>
  <c r="G605" i="29"/>
  <c r="G604" i="29"/>
  <c r="G603" i="29"/>
  <c r="G602" i="29"/>
  <c r="G600" i="29"/>
  <c r="G599" i="29"/>
  <c r="G598" i="29"/>
  <c r="G597" i="29"/>
  <c r="G596" i="29"/>
  <c r="G595" i="29"/>
  <c r="G594" i="29"/>
  <c r="G593" i="29"/>
  <c r="G592" i="29"/>
  <c r="G591" i="29"/>
  <c r="G590" i="29"/>
  <c r="G589" i="29"/>
  <c r="G588" i="29"/>
  <c r="G587" i="29"/>
  <c r="G586" i="29"/>
  <c r="G585" i="29"/>
  <c r="G584" i="29"/>
  <c r="G583" i="29"/>
  <c r="G582" i="29"/>
  <c r="G581" i="29"/>
  <c r="G579" i="29"/>
  <c r="G578" i="29"/>
  <c r="G576" i="29"/>
  <c r="G575" i="29"/>
  <c r="G574" i="29" s="1"/>
  <c r="G573" i="29"/>
  <c r="G572" i="29"/>
  <c r="G571" i="29"/>
  <c r="G569" i="29"/>
  <c r="G568" i="29"/>
  <c r="G567" i="29"/>
  <c r="G566" i="29"/>
  <c r="G565" i="29"/>
  <c r="G564" i="29"/>
  <c r="G563" i="29"/>
  <c r="G561" i="29"/>
  <c r="G560" i="29"/>
  <c r="G559" i="29"/>
  <c r="G558" i="29"/>
  <c r="G556" i="29"/>
  <c r="G555" i="29"/>
  <c r="G554" i="29"/>
  <c r="G553" i="29"/>
  <c r="G552" i="29"/>
  <c r="G550" i="29"/>
  <c r="G549" i="29"/>
  <c r="G548" i="29"/>
  <c r="G546" i="29"/>
  <c r="G545" i="29"/>
  <c r="G544" i="29"/>
  <c r="G542" i="29"/>
  <c r="G541" i="29"/>
  <c r="G537" i="29" s="1"/>
  <c r="G539" i="29"/>
  <c r="G536" i="29"/>
  <c r="G535" i="29"/>
  <c r="G534" i="29"/>
  <c r="G533" i="29"/>
  <c r="G531" i="29"/>
  <c r="G530" i="29"/>
  <c r="G529" i="29"/>
  <c r="G528" i="29"/>
  <c r="G527" i="29"/>
  <c r="G526" i="29"/>
  <c r="G525" i="29"/>
  <c r="G524" i="29"/>
  <c r="G523" i="29"/>
  <c r="G522" i="29"/>
  <c r="G521" i="29"/>
  <c r="G520" i="29"/>
  <c r="G519" i="29"/>
  <c r="G518" i="29"/>
  <c r="G516" i="29"/>
  <c r="G515" i="29"/>
  <c r="G513" i="29"/>
  <c r="G512" i="29"/>
  <c r="G511" i="29"/>
  <c r="G509" i="29"/>
  <c r="G508" i="29"/>
  <c r="G507" i="29"/>
  <c r="G504" i="29"/>
  <c r="G503" i="29"/>
  <c r="G502" i="29"/>
  <c r="G500" i="29"/>
  <c r="G498" i="29"/>
  <c r="G497" i="29"/>
  <c r="G496" i="29"/>
  <c r="G495" i="29"/>
  <c r="G494" i="29"/>
  <c r="G493" i="29"/>
  <c r="G492" i="29"/>
  <c r="G490" i="29"/>
  <c r="G489" i="29"/>
  <c r="G488" i="29"/>
  <c r="G487" i="29"/>
  <c r="G486" i="29"/>
  <c r="G483" i="29"/>
  <c r="G482" i="29"/>
  <c r="G481" i="29"/>
  <c r="G478" i="29" s="1"/>
  <c r="G477" i="29" s="1"/>
  <c r="G476" i="29"/>
  <c r="G475" i="29"/>
  <c r="G474" i="29"/>
  <c r="G473" i="29"/>
  <c r="G471" i="29"/>
  <c r="G470" i="29"/>
  <c r="G469" i="29"/>
  <c r="G468" i="29"/>
  <c r="G466" i="29"/>
  <c r="G465" i="29"/>
  <c r="G464" i="29"/>
  <c r="G463" i="29"/>
  <c r="G462" i="29"/>
  <c r="G460" i="29"/>
  <c r="G459" i="29"/>
  <c r="G458" i="29"/>
  <c r="G456" i="29"/>
  <c r="G455" i="29"/>
  <c r="G454" i="29"/>
  <c r="G453" i="29"/>
  <c r="G451" i="29"/>
  <c r="G450" i="29"/>
  <c r="G449" i="29"/>
  <c r="G448" i="29"/>
  <c r="G446" i="29"/>
  <c r="G445" i="29"/>
  <c r="G444" i="29" s="1"/>
  <c r="G443" i="29" s="1"/>
  <c r="G442" i="29"/>
  <c r="G441" i="29"/>
  <c r="G440" i="29"/>
  <c r="G438" i="29"/>
  <c r="G437" i="29"/>
  <c r="G436" i="29"/>
  <c r="G435" i="29"/>
  <c r="G433" i="29"/>
  <c r="G432" i="29"/>
  <c r="G431" i="29" s="1"/>
  <c r="G430" i="29" s="1"/>
  <c r="G429" i="29"/>
  <c r="G428" i="29"/>
  <c r="G427" i="29"/>
  <c r="G425" i="29"/>
  <c r="G424" i="29"/>
  <c r="G423" i="29"/>
  <c r="G421" i="29"/>
  <c r="G420" i="29"/>
  <c r="G419" i="29"/>
  <c r="G418" i="29"/>
  <c r="G417" i="29"/>
  <c r="G416" i="29"/>
  <c r="G415" i="29"/>
  <c r="G414" i="29"/>
  <c r="G413" i="29"/>
  <c r="G412" i="29"/>
  <c r="G411" i="29"/>
  <c r="G410" i="29"/>
  <c r="G409" i="29"/>
  <c r="G408" i="29"/>
  <c r="G407" i="29"/>
  <c r="G406" i="29"/>
  <c r="G404" i="29"/>
  <c r="G403" i="29"/>
  <c r="G402" i="29"/>
  <c r="G401" i="29"/>
  <c r="G400" i="29" s="1"/>
  <c r="G399" i="29"/>
  <c r="G398" i="29"/>
  <c r="G397" i="29"/>
  <c r="G396" i="29"/>
  <c r="G394" i="29"/>
  <c r="G393" i="29"/>
  <c r="G392" i="29"/>
  <c r="G390" i="29"/>
  <c r="G389" i="29"/>
  <c r="G388" i="29"/>
  <c r="G387" i="29"/>
  <c r="G386" i="29"/>
  <c r="G384" i="29"/>
  <c r="G383" i="29"/>
  <c r="G381" i="29"/>
  <c r="G380" i="29"/>
  <c r="G379" i="29"/>
  <c r="G378" i="29"/>
  <c r="G377" i="29"/>
  <c r="G375" i="29"/>
  <c r="G374" i="29"/>
  <c r="G371" i="29"/>
  <c r="G370" i="29"/>
  <c r="G369" i="29"/>
  <c r="G367" i="29"/>
  <c r="G366" i="29" s="1"/>
  <c r="G365" i="29" s="1"/>
  <c r="G364" i="29"/>
  <c r="G363" i="29"/>
  <c r="G362" i="29"/>
  <c r="G360" i="29"/>
  <c r="G359" i="29"/>
  <c r="G358" i="29"/>
  <c r="G357" i="29"/>
  <c r="G355" i="29"/>
  <c r="G354" i="29"/>
  <c r="G353" i="29"/>
  <c r="G352" i="29"/>
  <c r="G350" i="29"/>
  <c r="G349" i="29"/>
  <c r="G348" i="29"/>
  <c r="G345" i="29"/>
  <c r="G344" i="29"/>
  <c r="G343" i="29"/>
  <c r="G340" i="29"/>
  <c r="G339" i="29"/>
  <c r="G338" i="29"/>
  <c r="G336" i="29"/>
  <c r="G334" i="29"/>
  <c r="G333" i="29"/>
  <c r="G332" i="29"/>
  <c r="G331" i="29"/>
  <c r="G330" i="29"/>
  <c r="G328" i="29"/>
  <c r="G327" i="29" s="1"/>
  <c r="G326" i="29" s="1"/>
  <c r="G325" i="29"/>
  <c r="G324" i="29"/>
  <c r="G323" i="29"/>
  <c r="G321" i="29"/>
  <c r="G320" i="29"/>
  <c r="G319" i="29"/>
  <c r="G318" i="29"/>
  <c r="G317" i="29"/>
  <c r="G316" i="29"/>
  <c r="G314" i="29"/>
  <c r="G312" i="29"/>
  <c r="G311" i="29"/>
  <c r="G310" i="29"/>
  <c r="G309" i="29"/>
  <c r="G308" i="29"/>
  <c r="G307" i="29"/>
  <c r="G306" i="29"/>
  <c r="G305" i="29"/>
  <c r="G303" i="29"/>
  <c r="G302" i="29"/>
  <c r="G301" i="29"/>
  <c r="G299" i="29"/>
  <c r="G298" i="29"/>
  <c r="G297" i="29"/>
  <c r="G295" i="29"/>
  <c r="G294" i="29"/>
  <c r="G293" i="29"/>
  <c r="G292" i="29"/>
  <c r="G291" i="29"/>
  <c r="G289" i="29"/>
  <c r="G288" i="29"/>
  <c r="G287" i="29"/>
  <c r="G286" i="29"/>
  <c r="G285" i="29"/>
  <c r="G283" i="29"/>
  <c r="G282" i="29" s="1"/>
  <c r="G281" i="29" s="1"/>
  <c r="G280" i="29"/>
  <c r="G279" i="29"/>
  <c r="G278" i="29"/>
  <c r="G277" i="29"/>
  <c r="G276" i="29"/>
  <c r="G274" i="29"/>
  <c r="G273" i="29"/>
  <c r="G272" i="29"/>
  <c r="G270" i="29"/>
  <c r="G269" i="29"/>
  <c r="G268" i="29"/>
  <c r="G267" i="29"/>
  <c r="G266" i="29"/>
  <c r="G265" i="29"/>
  <c r="G264" i="29"/>
  <c r="G263" i="29"/>
  <c r="G261" i="29"/>
  <c r="G260" i="29"/>
  <c r="G259" i="29"/>
  <c r="G258" i="29"/>
  <c r="G257" i="29"/>
  <c r="G256" i="29"/>
  <c r="G254" i="29"/>
  <c r="G253" i="29"/>
  <c r="G252" i="29"/>
  <c r="G251" i="29"/>
  <c r="G250" i="29"/>
  <c r="G249" i="29"/>
  <c r="G248" i="29"/>
  <c r="G247" i="29"/>
  <c r="G245" i="29"/>
  <c r="G244" i="29" s="1"/>
  <c r="G243" i="29"/>
  <c r="G242" i="29"/>
  <c r="G241" i="29"/>
  <c r="G240" i="29"/>
  <c r="G239" i="29"/>
  <c r="G238" i="29"/>
  <c r="G237" i="29"/>
  <c r="G235" i="29"/>
  <c r="G234" i="29"/>
  <c r="G233" i="29"/>
  <c r="G231" i="29"/>
  <c r="G230" i="29"/>
  <c r="G229" i="29"/>
  <c r="G228" i="29"/>
  <c r="G227" i="29"/>
  <c r="G226" i="29"/>
  <c r="G225" i="29"/>
  <c r="G224" i="29"/>
  <c r="G222" i="29"/>
  <c r="G221" i="29"/>
  <c r="G220" i="29"/>
  <c r="G219" i="29"/>
  <c r="G218" i="29"/>
  <c r="G216" i="29"/>
  <c r="G215" i="29"/>
  <c r="G214" i="29"/>
  <c r="G213" i="29"/>
  <c r="G211" i="29"/>
  <c r="G210" i="29"/>
  <c r="G209" i="29"/>
  <c r="G208" i="29"/>
  <c r="G206" i="29"/>
  <c r="G205" i="29"/>
  <c r="G204" i="29"/>
  <c r="G202" i="29"/>
  <c r="G201" i="29"/>
  <c r="G200" i="29"/>
  <c r="G199" i="29"/>
  <c r="G197" i="29"/>
  <c r="G196" i="29"/>
  <c r="G195" i="29"/>
  <c r="G194" i="29"/>
  <c r="G192" i="29"/>
  <c r="G191" i="29"/>
  <c r="G190" i="29"/>
  <c r="G189" i="29"/>
  <c r="G187" i="29"/>
  <c r="G186" i="29"/>
  <c r="G185" i="29"/>
  <c r="G183" i="29"/>
  <c r="G182" i="29"/>
  <c r="G181" i="29"/>
  <c r="G180" i="29"/>
  <c r="G179" i="29"/>
  <c r="G178" i="29"/>
  <c r="G177" i="29"/>
  <c r="G176" i="29"/>
  <c r="G175" i="29"/>
  <c r="G173" i="29"/>
  <c r="G172" i="29"/>
  <c r="G171" i="29"/>
  <c r="G170" i="29"/>
  <c r="G169" i="29"/>
  <c r="G167" i="29"/>
  <c r="G165" i="29"/>
  <c r="G164" i="29" s="1"/>
  <c r="G163" i="29" s="1"/>
  <c r="G162" i="29"/>
  <c r="G161" i="29"/>
  <c r="G160" i="29"/>
  <c r="G159" i="29"/>
  <c r="G157" i="29"/>
  <c r="G156" i="29"/>
  <c r="G155" i="29"/>
  <c r="G154" i="29"/>
  <c r="G152" i="29"/>
  <c r="G151" i="29"/>
  <c r="G150" i="29"/>
  <c r="G149" i="29"/>
  <c r="G148" i="29"/>
  <c r="G146" i="29"/>
  <c r="G145" i="29"/>
  <c r="G144" i="29"/>
  <c r="G143" i="29" s="1"/>
  <c r="G142" i="29"/>
  <c r="G141" i="29"/>
  <c r="G140" i="29"/>
  <c r="G139" i="29"/>
  <c r="G138" i="29"/>
  <c r="G136" i="29"/>
  <c r="G135" i="29"/>
  <c r="G134" i="29"/>
  <c r="G133" i="29"/>
  <c r="G131" i="29"/>
  <c r="G130" i="29"/>
  <c r="G128" i="29"/>
  <c r="G127" i="29"/>
  <c r="G126" i="29"/>
  <c r="G125" i="29"/>
  <c r="G122" i="29" s="1"/>
  <c r="G123" i="29"/>
  <c r="G121" i="29"/>
  <c r="G120" i="29"/>
  <c r="G119" i="29"/>
  <c r="G117" i="29"/>
  <c r="G116" i="29"/>
  <c r="G115" i="29"/>
  <c r="G113" i="29"/>
  <c r="G112" i="29"/>
  <c r="G110" i="29"/>
  <c r="G109" i="29"/>
  <c r="G108" i="29"/>
  <c r="G107" i="29"/>
  <c r="G106" i="29"/>
  <c r="G105" i="29"/>
  <c r="G104" i="29"/>
  <c r="G103" i="29"/>
  <c r="G102" i="29"/>
  <c r="G101" i="29"/>
  <c r="G99" i="29"/>
  <c r="G98" i="29"/>
  <c r="G97" i="29"/>
  <c r="G96" i="29"/>
  <c r="G95" i="29"/>
  <c r="G94" i="29"/>
  <c r="G93" i="29"/>
  <c r="G92" i="29"/>
  <c r="G90" i="29"/>
  <c r="G89" i="29"/>
  <c r="G87" i="29"/>
  <c r="G83" i="29" s="1"/>
  <c r="G86" i="29"/>
  <c r="G84" i="29"/>
  <c r="G82" i="29"/>
  <c r="G81" i="29"/>
  <c r="G80" i="29"/>
  <c r="G79" i="29"/>
  <c r="G78" i="29"/>
  <c r="G77" i="29"/>
  <c r="G76" i="29"/>
  <c r="G75" i="29"/>
  <c r="G74" i="29"/>
  <c r="G73" i="29"/>
  <c r="G70" i="29"/>
  <c r="G69" i="29"/>
  <c r="G68" i="29"/>
  <c r="G67" i="29"/>
  <c r="G66" i="29"/>
  <c r="G65" i="29"/>
  <c r="G64" i="29"/>
  <c r="G63" i="29"/>
  <c r="G60" i="29" s="1"/>
  <c r="G61" i="29"/>
  <c r="G59" i="29"/>
  <c r="G58" i="29"/>
  <c r="G57" i="29"/>
  <c r="G56" i="29"/>
  <c r="G55" i="29"/>
  <c r="G54" i="29"/>
  <c r="G53" i="29"/>
  <c r="G52" i="29"/>
  <c r="G51" i="29"/>
  <c r="G49" i="29"/>
  <c r="G48" i="29"/>
  <c r="G47" i="29"/>
  <c r="G46" i="29"/>
  <c r="G44" i="29"/>
  <c r="G43" i="29"/>
  <c r="G42" i="29"/>
  <c r="G40" i="29"/>
  <c r="G39" i="29"/>
  <c r="G38" i="29"/>
  <c r="G36" i="29"/>
  <c r="G35" i="29"/>
  <c r="G33" i="29"/>
  <c r="G32" i="29" s="1"/>
  <c r="G31" i="29"/>
  <c r="G30" i="29"/>
  <c r="G29" i="29" s="1"/>
  <c r="G28" i="29"/>
  <c r="G27" i="29"/>
  <c r="G26" i="29"/>
  <c r="G25" i="29"/>
  <c r="G24" i="29"/>
  <c r="G23" i="29"/>
  <c r="G21" i="29"/>
  <c r="G20" i="29"/>
  <c r="G19" i="29"/>
  <c r="G18" i="29" s="1"/>
  <c r="G17" i="29"/>
  <c r="G16" i="29"/>
  <c r="G15" i="29"/>
  <c r="G14" i="29"/>
  <c r="G13" i="29"/>
  <c r="G11" i="29"/>
  <c r="G10" i="29"/>
  <c r="G9" i="29"/>
  <c r="G8" i="29"/>
  <c r="G7" i="29"/>
  <c r="G5" i="29"/>
  <c r="G4" i="29" l="1"/>
  <c r="G886" i="29" s="1"/>
  <c r="G885" i="28" l="1"/>
  <c r="G884" i="28"/>
  <c r="G883" i="28"/>
  <c r="G881" i="28"/>
  <c r="G880" i="28"/>
  <c r="G879" i="28"/>
  <c r="G878" i="28"/>
  <c r="G876" i="28"/>
  <c r="G875" i="28"/>
  <c r="G874" i="28"/>
  <c r="G873" i="28"/>
  <c r="G872" i="28"/>
  <c r="G871" i="28"/>
  <c r="G869" i="28"/>
  <c r="G868" i="28"/>
  <c r="G866" i="28"/>
  <c r="G865" i="28" s="1"/>
  <c r="G864" i="28"/>
  <c r="G863" i="28"/>
  <c r="G862" i="28"/>
  <c r="G861" i="28"/>
  <c r="G860" i="28"/>
  <c r="G859" i="28"/>
  <c r="G857" i="28"/>
  <c r="G856" i="28"/>
  <c r="G855" i="28"/>
  <c r="G854" i="28"/>
  <c r="G853" i="28"/>
  <c r="G852" i="28"/>
  <c r="G850" i="28"/>
  <c r="G849" i="28"/>
  <c r="G848" i="28"/>
  <c r="G847" i="28"/>
  <c r="G846" i="28"/>
  <c r="G845" i="28"/>
  <c r="G844" i="28"/>
  <c r="G843" i="28"/>
  <c r="G841" i="28"/>
  <c r="G840" i="28"/>
  <c r="G839" i="28"/>
  <c r="G838" i="28"/>
  <c r="G836" i="28"/>
  <c r="G835" i="28"/>
  <c r="G834" i="28"/>
  <c r="G833" i="28" s="1"/>
  <c r="G831" i="28"/>
  <c r="G830" i="28"/>
  <c r="G829" i="28"/>
  <c r="G828" i="28"/>
  <c r="G826" i="28"/>
  <c r="G825" i="28"/>
  <c r="G824" i="28"/>
  <c r="G822" i="28"/>
  <c r="G821" i="28"/>
  <c r="G819" i="28"/>
  <c r="G818" i="28"/>
  <c r="G816" i="28"/>
  <c r="G815" i="28"/>
  <c r="G814" i="28"/>
  <c r="G813" i="28"/>
  <c r="G812" i="28"/>
  <c r="G810" i="28" s="1"/>
  <c r="G809" i="28" s="1"/>
  <c r="G808" i="28"/>
  <c r="G807" i="28"/>
  <c r="G806" i="28"/>
  <c r="G804" i="28"/>
  <c r="G802" i="28"/>
  <c r="G801" i="28"/>
  <c r="G800" i="28"/>
  <c r="G799" i="28"/>
  <c r="G798" i="28"/>
  <c r="G796" i="28"/>
  <c r="G795" i="28"/>
  <c r="G794" i="28"/>
  <c r="G792" i="28"/>
  <c r="G791" i="28"/>
  <c r="G790" i="28"/>
  <c r="G789" i="28"/>
  <c r="G788" i="28"/>
  <c r="G786" i="28"/>
  <c r="G785" i="28"/>
  <c r="G784" i="28"/>
  <c r="G783" i="28"/>
  <c r="G782" i="28"/>
  <c r="G780" i="28"/>
  <c r="G778" i="28" s="1"/>
  <c r="G779" i="28"/>
  <c r="G777" i="28"/>
  <c r="G776" i="28"/>
  <c r="G775" i="28"/>
  <c r="G774" i="28"/>
  <c r="G773" i="28"/>
  <c r="G772" i="28"/>
  <c r="G771" i="28"/>
  <c r="G770" i="28"/>
  <c r="G769" i="28"/>
  <c r="G768" i="28"/>
  <c r="G767" i="28"/>
  <c r="G766" i="28"/>
  <c r="G764" i="28"/>
  <c r="G763" i="28"/>
  <c r="G762" i="28"/>
  <c r="G760" i="28"/>
  <c r="G759" i="28"/>
  <c r="G758" i="28"/>
  <c r="G756" i="28"/>
  <c r="G754" i="28"/>
  <c r="G753" i="28"/>
  <c r="G752" i="28" s="1"/>
  <c r="G751" i="28" s="1"/>
  <c r="G750" i="28"/>
  <c r="G749" i="28"/>
  <c r="G747" i="28"/>
  <c r="G746" i="28"/>
  <c r="G745" i="28"/>
  <c r="G744" i="28"/>
  <c r="G742" i="28"/>
  <c r="G741" i="28"/>
  <c r="G740" i="28"/>
  <c r="G738" i="28"/>
  <c r="G737" i="28"/>
  <c r="G736" i="28"/>
  <c r="G735" i="28"/>
  <c r="G734" i="28"/>
  <c r="G733" i="28"/>
  <c r="G730" i="28"/>
  <c r="G729" i="28"/>
  <c r="G728" i="28"/>
  <c r="G727" i="28"/>
  <c r="G726" i="28"/>
  <c r="G725" i="28"/>
  <c r="G724" i="28"/>
  <c r="G722" i="28"/>
  <c r="G721" i="28"/>
  <c r="G719" i="28"/>
  <c r="G718" i="28"/>
  <c r="G716" i="28"/>
  <c r="G715" i="28"/>
  <c r="G714" i="28"/>
  <c r="G713" i="28"/>
  <c r="G711" i="28"/>
  <c r="G710" i="28"/>
  <c r="G709" i="28"/>
  <c r="G707" i="28"/>
  <c r="G706" i="28" s="1"/>
  <c r="G705" i="28" s="1"/>
  <c r="G704" i="28"/>
  <c r="G703" i="28"/>
  <c r="G702" i="28"/>
  <c r="G701" i="28"/>
  <c r="G700" i="28"/>
  <c r="G698" i="28"/>
  <c r="G697" i="28"/>
  <c r="G696" i="28"/>
  <c r="G695" i="28"/>
  <c r="G693" i="28"/>
  <c r="G692" i="28"/>
  <c r="G691" i="28"/>
  <c r="G690" i="28"/>
  <c r="G689" i="28"/>
  <c r="G688" i="28"/>
  <c r="G687" i="28"/>
  <c r="G686" i="28"/>
  <c r="G685" i="28"/>
  <c r="G683" i="28"/>
  <c r="G682" i="28"/>
  <c r="G680" i="28"/>
  <c r="G679" i="28"/>
  <c r="G678" i="28" s="1"/>
  <c r="G677" i="28"/>
  <c r="G676" i="28"/>
  <c r="G675" i="28"/>
  <c r="G674" i="28"/>
  <c r="G672" i="28"/>
  <c r="G671" i="28"/>
  <c r="G670" i="28"/>
  <c r="G669" i="28"/>
  <c r="G668" i="28"/>
  <c r="G667" i="28"/>
  <c r="G666" i="28"/>
  <c r="G665" i="28"/>
  <c r="G664" i="28"/>
  <c r="G663" i="28"/>
  <c r="G662" i="28"/>
  <c r="G661" i="28"/>
  <c r="G660" i="28"/>
  <c r="G659" i="28"/>
  <c r="G658" i="28"/>
  <c r="G657" i="28"/>
  <c r="G655" i="28"/>
  <c r="G654" i="28"/>
  <c r="G653" i="28"/>
  <c r="G651" i="28"/>
  <c r="G650" i="28"/>
  <c r="G649" i="28"/>
  <c r="G646" i="28"/>
  <c r="G645" i="28"/>
  <c r="G644" i="28"/>
  <c r="G642" i="28"/>
  <c r="G641" i="28"/>
  <c r="G640" i="28"/>
  <c r="G639" i="28"/>
  <c r="G638" i="28"/>
  <c r="G637" i="28"/>
  <c r="G636" i="28"/>
  <c r="G635" i="28"/>
  <c r="G633" i="28"/>
  <c r="G632" i="28"/>
  <c r="G631" i="28"/>
  <c r="G630" i="28"/>
  <c r="G628" i="28"/>
  <c r="G627" i="28"/>
  <c r="G626" i="28"/>
  <c r="G625" i="28"/>
  <c r="G624" i="28"/>
  <c r="G623" i="28"/>
  <c r="G622" i="28"/>
  <c r="G621" i="28"/>
  <c r="G619" i="28"/>
  <c r="G618" i="28"/>
  <c r="G617" i="28" s="1"/>
  <c r="G616" i="28"/>
  <c r="G615" i="28"/>
  <c r="G613" i="28"/>
  <c r="G612" i="28"/>
  <c r="G611" i="28"/>
  <c r="G610" i="28"/>
  <c r="G608" i="28"/>
  <c r="G607" i="28"/>
  <c r="G606" i="28"/>
  <c r="G605" i="28"/>
  <c r="G604" i="28"/>
  <c r="G603" i="28"/>
  <c r="G602" i="28"/>
  <c r="G600" i="28"/>
  <c r="G599" i="28"/>
  <c r="G598" i="28"/>
  <c r="G597" i="28"/>
  <c r="G596" i="28"/>
  <c r="G595" i="28"/>
  <c r="G594" i="28"/>
  <c r="G593" i="28"/>
  <c r="G592" i="28"/>
  <c r="G591" i="28"/>
  <c r="G590" i="28"/>
  <c r="G589" i="28"/>
  <c r="G588" i="28"/>
  <c r="G587" i="28"/>
  <c r="G586" i="28"/>
  <c r="G585" i="28"/>
  <c r="G584" i="28"/>
  <c r="G583" i="28"/>
  <c r="G582" i="28"/>
  <c r="G581" i="28"/>
  <c r="G579" i="28"/>
  <c r="G578" i="28"/>
  <c r="G576" i="28"/>
  <c r="G575" i="28"/>
  <c r="G574" i="28" s="1"/>
  <c r="G573" i="28"/>
  <c r="G572" i="28"/>
  <c r="G571" i="28"/>
  <c r="G569" i="28"/>
  <c r="G568" i="28"/>
  <c r="G567" i="28" s="1"/>
  <c r="G566" i="28"/>
  <c r="G565" i="28"/>
  <c r="G564" i="28"/>
  <c r="G563" i="28"/>
  <c r="G561" i="28"/>
  <c r="G560" i="28"/>
  <c r="G559" i="28"/>
  <c r="G558" i="28"/>
  <c r="G556" i="28"/>
  <c r="G555" i="28"/>
  <c r="G554" i="28"/>
  <c r="G553" i="28"/>
  <c r="G552" i="28"/>
  <c r="G550" i="28"/>
  <c r="G549" i="28"/>
  <c r="G548" i="28"/>
  <c r="G546" i="28"/>
  <c r="G545" i="28"/>
  <c r="G544" i="28"/>
  <c r="G542" i="28"/>
  <c r="G541" i="28"/>
  <c r="G539" i="28"/>
  <c r="G537" i="28"/>
  <c r="G536" i="28"/>
  <c r="G535" i="28"/>
  <c r="G534" i="28"/>
  <c r="G533" i="28"/>
  <c r="G531" i="28"/>
  <c r="G530" i="28"/>
  <c r="G529" i="28"/>
  <c r="G528" i="28"/>
  <c r="G527" i="28"/>
  <c r="G526" i="28"/>
  <c r="G525" i="28"/>
  <c r="G524" i="28"/>
  <c r="G523" i="28"/>
  <c r="G522" i="28"/>
  <c r="G521" i="28"/>
  <c r="G520" i="28"/>
  <c r="G519" i="28"/>
  <c r="G518" i="28"/>
  <c r="G516" i="28"/>
  <c r="G515" i="28"/>
  <c r="G513" i="28"/>
  <c r="G512" i="28"/>
  <c r="G511" i="28"/>
  <c r="G509" i="28"/>
  <c r="G508" i="28"/>
  <c r="G507" i="28"/>
  <c r="G504" i="28"/>
  <c r="G503" i="28"/>
  <c r="G502" i="28"/>
  <c r="G500" i="28"/>
  <c r="G498" i="28"/>
  <c r="G497" i="28"/>
  <c r="G496" i="28"/>
  <c r="G495" i="28"/>
  <c r="G494" i="28"/>
  <c r="G493" i="28"/>
  <c r="G492" i="28"/>
  <c r="G490" i="28"/>
  <c r="G489" i="28"/>
  <c r="G488" i="28"/>
  <c r="G487" i="28"/>
  <c r="G486" i="28"/>
  <c r="G484" i="28"/>
  <c r="G483" i="28"/>
  <c r="G478" i="28" s="1"/>
  <c r="G477" i="28" s="1"/>
  <c r="G482" i="28"/>
  <c r="G481" i="28"/>
  <c r="G476" i="28"/>
  <c r="G475" i="28"/>
  <c r="G474" i="28"/>
  <c r="G473" i="28"/>
  <c r="G471" i="28"/>
  <c r="G470" i="28"/>
  <c r="G469" i="28"/>
  <c r="G468" i="28"/>
  <c r="G466" i="28"/>
  <c r="G465" i="28"/>
  <c r="G464" i="28"/>
  <c r="G463" i="28"/>
  <c r="G462" i="28"/>
  <c r="G460" i="28"/>
  <c r="G459" i="28"/>
  <c r="G458" i="28"/>
  <c r="G456" i="28"/>
  <c r="G455" i="28"/>
  <c r="G454" i="28"/>
  <c r="G453" i="28"/>
  <c r="G451" i="28"/>
  <c r="G450" i="28"/>
  <c r="G449" i="28"/>
  <c r="G448" i="28"/>
  <c r="G444" i="28" s="1"/>
  <c r="G443" i="28" s="1"/>
  <c r="G446" i="28"/>
  <c r="G445" i="28"/>
  <c r="G442" i="28"/>
  <c r="G441" i="28"/>
  <c r="G440" i="28"/>
  <c r="G438" i="28"/>
  <c r="G437" i="28"/>
  <c r="G436" i="28"/>
  <c r="G435" i="28"/>
  <c r="G433" i="28"/>
  <c r="G432" i="28"/>
  <c r="G431" i="28" s="1"/>
  <c r="G430" i="28" s="1"/>
  <c r="G429" i="28"/>
  <c r="G428" i="28"/>
  <c r="G427" i="28"/>
  <c r="G425" i="28"/>
  <c r="G424" i="28"/>
  <c r="G423" i="28"/>
  <c r="G421" i="28"/>
  <c r="G420" i="28"/>
  <c r="G419" i="28"/>
  <c r="G418" i="28"/>
  <c r="G417" i="28"/>
  <c r="G416" i="28"/>
  <c r="G415" i="28"/>
  <c r="G414" i="28"/>
  <c r="G413" i="28"/>
  <c r="G412" i="28"/>
  <c r="G411" i="28"/>
  <c r="G410" i="28"/>
  <c r="G409" i="28"/>
  <c r="G408" i="28"/>
  <c r="G407" i="28"/>
  <c r="G406" i="28"/>
  <c r="G404" i="28"/>
  <c r="G403" i="28"/>
  <c r="G402" i="28"/>
  <c r="G401" i="28" s="1"/>
  <c r="G400" i="28" s="1"/>
  <c r="G399" i="28"/>
  <c r="G398" i="28"/>
  <c r="G397" i="28"/>
  <c r="G396" i="28"/>
  <c r="G394" i="28"/>
  <c r="G393" i="28"/>
  <c r="G392" i="28"/>
  <c r="G390" i="28"/>
  <c r="G389" i="28"/>
  <c r="G388" i="28"/>
  <c r="G387" i="28"/>
  <c r="G386" i="28"/>
  <c r="G384" i="28"/>
  <c r="G383" i="28"/>
  <c r="G381" i="28"/>
  <c r="G380" i="28"/>
  <c r="G379" i="28"/>
  <c r="G378" i="28"/>
  <c r="G377" i="28"/>
  <c r="G375" i="28"/>
  <c r="G374" i="28"/>
  <c r="G371" i="28"/>
  <c r="G370" i="28"/>
  <c r="G369" i="28"/>
  <c r="G367" i="28"/>
  <c r="G366" i="28"/>
  <c r="G365" i="28" s="1"/>
  <c r="G364" i="28"/>
  <c r="G363" i="28"/>
  <c r="G362" i="28"/>
  <c r="G360" i="28"/>
  <c r="G359" i="28"/>
  <c r="G358" i="28"/>
  <c r="G357" i="28"/>
  <c r="G355" i="28"/>
  <c r="G354" i="28"/>
  <c r="G353" i="28"/>
  <c r="G352" i="28"/>
  <c r="G350" i="28"/>
  <c r="G349" i="28"/>
  <c r="G348" i="28"/>
  <c r="G345" i="28"/>
  <c r="G344" i="28"/>
  <c r="G343" i="28"/>
  <c r="G340" i="28"/>
  <c r="G339" i="28"/>
  <c r="G338" i="28"/>
  <c r="G336" i="28"/>
  <c r="G334" i="28"/>
  <c r="G333" i="28"/>
  <c r="G332" i="28"/>
  <c r="G331" i="28"/>
  <c r="G330" i="28"/>
  <c r="G328" i="28"/>
  <c r="G327" i="28" s="1"/>
  <c r="G326" i="28" s="1"/>
  <c r="G325" i="28"/>
  <c r="G324" i="28"/>
  <c r="G323" i="28"/>
  <c r="G321" i="28"/>
  <c r="G320" i="28"/>
  <c r="G319" i="28"/>
  <c r="G318" i="28"/>
  <c r="G317" i="28"/>
  <c r="G316" i="28"/>
  <c r="G314" i="28"/>
  <c r="G312" i="28"/>
  <c r="G311" i="28"/>
  <c r="G310" i="28"/>
  <c r="G309" i="28"/>
  <c r="G308" i="28"/>
  <c r="G307" i="28"/>
  <c r="G306" i="28"/>
  <c r="G305" i="28"/>
  <c r="G303" i="28"/>
  <c r="G302" i="28"/>
  <c r="G301" i="28"/>
  <c r="G299" i="28"/>
  <c r="G298" i="28"/>
  <c r="G297" i="28"/>
  <c r="G295" i="28"/>
  <c r="G294" i="28"/>
  <c r="G293" i="28"/>
  <c r="G292" i="28"/>
  <c r="G291" i="28"/>
  <c r="G289" i="28"/>
  <c r="G288" i="28"/>
  <c r="G287" i="28"/>
  <c r="G286" i="28"/>
  <c r="G285" i="28"/>
  <c r="G282" i="28" s="1"/>
  <c r="G281" i="28" s="1"/>
  <c r="G283" i="28"/>
  <c r="G280" i="28"/>
  <c r="G279" i="28"/>
  <c r="G278" i="28"/>
  <c r="G277" i="28"/>
  <c r="G276" i="28"/>
  <c r="G274" i="28"/>
  <c r="G273" i="28"/>
  <c r="G272" i="28"/>
  <c r="G270" i="28"/>
  <c r="G269" i="28"/>
  <c r="G268" i="28"/>
  <c r="G267" i="28"/>
  <c r="G266" i="28"/>
  <c r="G265" i="28"/>
  <c r="G264" i="28"/>
  <c r="G263" i="28"/>
  <c r="G261" i="28"/>
  <c r="G260" i="28"/>
  <c r="G259" i="28"/>
  <c r="G258" i="28"/>
  <c r="G257" i="28"/>
  <c r="G256" i="28"/>
  <c r="G254" i="28"/>
  <c r="G253" i="28"/>
  <c r="G252" i="28"/>
  <c r="G251" i="28"/>
  <c r="G250" i="28"/>
  <c r="G249" i="28"/>
  <c r="G248" i="28"/>
  <c r="G245" i="28" s="1"/>
  <c r="G244" i="28" s="1"/>
  <c r="G247" i="28"/>
  <c r="G243" i="28"/>
  <c r="G242" i="28"/>
  <c r="G241" i="28"/>
  <c r="G240" i="28"/>
  <c r="G239" i="28"/>
  <c r="G238" i="28"/>
  <c r="G237" i="28"/>
  <c r="G235" i="28"/>
  <c r="G234" i="28"/>
  <c r="G233" i="28"/>
  <c r="G231" i="28"/>
  <c r="G230" i="28"/>
  <c r="G229" i="28"/>
  <c r="G228" i="28"/>
  <c r="G227" i="28"/>
  <c r="G226" i="28"/>
  <c r="G225" i="28"/>
  <c r="G224" i="28"/>
  <c r="G222" i="28"/>
  <c r="G221" i="28"/>
  <c r="G220" i="28"/>
  <c r="G219" i="28"/>
  <c r="G218" i="28"/>
  <c r="G216" i="28"/>
  <c r="G215" i="28"/>
  <c r="G214" i="28"/>
  <c r="G213" i="28"/>
  <c r="G211" i="28"/>
  <c r="G210" i="28"/>
  <c r="G209" i="28"/>
  <c r="G208" i="28"/>
  <c r="G206" i="28"/>
  <c r="G205" i="28"/>
  <c r="G204" i="28"/>
  <c r="G202" i="28"/>
  <c r="G201" i="28"/>
  <c r="G200" i="28"/>
  <c r="G199" i="28"/>
  <c r="G197" i="28"/>
  <c r="G196" i="28"/>
  <c r="G195" i="28"/>
  <c r="G194" i="28"/>
  <c r="G192" i="28"/>
  <c r="G191" i="28"/>
  <c r="G190" i="28"/>
  <c r="G189" i="28"/>
  <c r="G187" i="28"/>
  <c r="G186" i="28"/>
  <c r="G185" i="28"/>
  <c r="G183" i="28"/>
  <c r="G182" i="28"/>
  <c r="G181" i="28"/>
  <c r="G180" i="28"/>
  <c r="G179" i="28"/>
  <c r="G178" i="28"/>
  <c r="G177" i="28"/>
  <c r="G176" i="28"/>
  <c r="G175" i="28"/>
  <c r="G173" i="28"/>
  <c r="G172" i="28"/>
  <c r="G171" i="28"/>
  <c r="G170" i="28"/>
  <c r="G169" i="28"/>
  <c r="G167" i="28"/>
  <c r="G165" i="28"/>
  <c r="G164" i="28" s="1"/>
  <c r="G163" i="28" s="1"/>
  <c r="G162" i="28"/>
  <c r="G161" i="28"/>
  <c r="G160" i="28"/>
  <c r="G159" i="28"/>
  <c r="G157" i="28"/>
  <c r="G156" i="28"/>
  <c r="G155" i="28"/>
  <c r="G154" i="28"/>
  <c r="G152" i="28"/>
  <c r="G151" i="28"/>
  <c r="G150" i="28"/>
  <c r="G149" i="28"/>
  <c r="G148" i="28"/>
  <c r="G146" i="28"/>
  <c r="G145" i="28"/>
  <c r="G144" i="28"/>
  <c r="G143" i="28" s="1"/>
  <c r="G142" i="28"/>
  <c r="G141" i="28"/>
  <c r="G140" i="28"/>
  <c r="G139" i="28"/>
  <c r="G138" i="28"/>
  <c r="G136" i="28"/>
  <c r="G135" i="28"/>
  <c r="G134" i="28"/>
  <c r="G133" i="28"/>
  <c r="G131" i="28"/>
  <c r="G130" i="28"/>
  <c r="G128" i="28"/>
  <c r="G127" i="28"/>
  <c r="G126" i="28"/>
  <c r="G125" i="28"/>
  <c r="G123" i="28"/>
  <c r="G122" i="28"/>
  <c r="G121" i="28"/>
  <c r="G120" i="28"/>
  <c r="G119" i="28"/>
  <c r="G117" i="28"/>
  <c r="G116" i="28"/>
  <c r="G115" i="28"/>
  <c r="G113" i="28"/>
  <c r="G112" i="28"/>
  <c r="G110" i="28"/>
  <c r="G109" i="28"/>
  <c r="G108" i="28"/>
  <c r="G107" i="28"/>
  <c r="G106" i="28"/>
  <c r="G105" i="28"/>
  <c r="G104" i="28"/>
  <c r="G103" i="28"/>
  <c r="G102" i="28"/>
  <c r="G101" i="28"/>
  <c r="G99" i="28"/>
  <c r="G98" i="28"/>
  <c r="G97" i="28" s="1"/>
  <c r="G96" i="28"/>
  <c r="G95" i="28"/>
  <c r="G94" i="28"/>
  <c r="G93" i="28"/>
  <c r="G92" i="28"/>
  <c r="G90" i="28"/>
  <c r="G89" i="28"/>
  <c r="G83" i="28" s="1"/>
  <c r="G87" i="28"/>
  <c r="G86" i="28"/>
  <c r="G84" i="28"/>
  <c r="G82" i="28"/>
  <c r="G81" i="28"/>
  <c r="G80" i="28"/>
  <c r="G79" i="28"/>
  <c r="G78" i="28"/>
  <c r="G77" i="28"/>
  <c r="G76" i="28"/>
  <c r="G75" i="28"/>
  <c r="G74" i="28"/>
  <c r="G73" i="28"/>
  <c r="G70" i="28"/>
  <c r="G69" i="28"/>
  <c r="G68" i="28"/>
  <c r="G67" i="28"/>
  <c r="G66" i="28"/>
  <c r="G65" i="28"/>
  <c r="G64" i="28"/>
  <c r="G63" i="28"/>
  <c r="G61" i="28"/>
  <c r="G60" i="28"/>
  <c r="G59" i="28"/>
  <c r="G58" i="28"/>
  <c r="G57" i="28"/>
  <c r="G56" i="28"/>
  <c r="G55" i="28"/>
  <c r="G54" i="28"/>
  <c r="G53" i="28"/>
  <c r="G52" i="28"/>
  <c r="G51" i="28"/>
  <c r="G49" i="28"/>
  <c r="G48" i="28"/>
  <c r="G47" i="28"/>
  <c r="G46" i="28"/>
  <c r="G44" i="28"/>
  <c r="G43" i="28"/>
  <c r="G42" i="28"/>
  <c r="G40" i="28"/>
  <c r="G39" i="28"/>
  <c r="G38" i="28"/>
  <c r="G36" i="28"/>
  <c r="G35" i="28"/>
  <c r="G33" i="28"/>
  <c r="G32" i="28" s="1"/>
  <c r="G31" i="28"/>
  <c r="G30" i="28"/>
  <c r="G29" i="28" s="1"/>
  <c r="G28" i="28"/>
  <c r="G27" i="28"/>
  <c r="G26" i="28"/>
  <c r="G25" i="28"/>
  <c r="G24" i="28"/>
  <c r="G23" i="28"/>
  <c r="G21" i="28"/>
  <c r="G18" i="28" s="1"/>
  <c r="G20" i="28"/>
  <c r="G19" i="28"/>
  <c r="G17" i="28"/>
  <c r="G16" i="28"/>
  <c r="G15" i="28"/>
  <c r="G14" i="28"/>
  <c r="G13" i="28"/>
  <c r="G11" i="28"/>
  <c r="G10" i="28"/>
  <c r="G9" i="28"/>
  <c r="G8" i="28"/>
  <c r="G7" i="28"/>
  <c r="G5" i="28" s="1"/>
  <c r="G4" i="28" l="1"/>
  <c r="G886" i="28" s="1"/>
  <c r="G832" i="28"/>
  <c r="G885" i="27" l="1"/>
  <c r="G884" i="27"/>
  <c r="G883" i="27"/>
  <c r="G881" i="27"/>
  <c r="G880" i="27"/>
  <c r="G879" i="27"/>
  <c r="G878" i="27"/>
  <c r="G876" i="27"/>
  <c r="G875" i="27"/>
  <c r="G874" i="27"/>
  <c r="G873" i="27"/>
  <c r="G872" i="27"/>
  <c r="G871" i="27"/>
  <c r="G869" i="27"/>
  <c r="G868" i="27"/>
  <c r="G866" i="27"/>
  <c r="G865" i="27"/>
  <c r="G864" i="27"/>
  <c r="G863" i="27"/>
  <c r="G862" i="27"/>
  <c r="G861" i="27"/>
  <c r="G860" i="27"/>
  <c r="G859" i="27"/>
  <c r="G857" i="27"/>
  <c r="G856" i="27"/>
  <c r="G855" i="27"/>
  <c r="G854" i="27"/>
  <c r="G853" i="27"/>
  <c r="G852" i="27"/>
  <c r="G850" i="27"/>
  <c r="G849" i="27"/>
  <c r="G848" i="27"/>
  <c r="G847" i="27"/>
  <c r="G846" i="27"/>
  <c r="G845" i="27"/>
  <c r="G844" i="27"/>
  <c r="G843" i="27"/>
  <c r="G841" i="27"/>
  <c r="G840" i="27"/>
  <c r="G839" i="27"/>
  <c r="G838" i="27"/>
  <c r="G836" i="27"/>
  <c r="G835" i="27"/>
  <c r="G834" i="27"/>
  <c r="G833" i="27"/>
  <c r="G832" i="27" s="1"/>
  <c r="G831" i="27"/>
  <c r="G830" i="27"/>
  <c r="G829" i="27"/>
  <c r="G828" i="27"/>
  <c r="G826" i="27"/>
  <c r="G825" i="27"/>
  <c r="G824" i="27"/>
  <c r="G822" i="27"/>
  <c r="G821" i="27"/>
  <c r="G819" i="27"/>
  <c r="G818" i="27"/>
  <c r="G816" i="27"/>
  <c r="G815" i="27"/>
  <c r="G814" i="27"/>
  <c r="G813" i="27"/>
  <c r="G812" i="27"/>
  <c r="G810" i="27" s="1"/>
  <c r="G809" i="27" s="1"/>
  <c r="G808" i="27"/>
  <c r="G807" i="27"/>
  <c r="G806" i="27"/>
  <c r="G804" i="27"/>
  <c r="G802" i="27"/>
  <c r="G801" i="27"/>
  <c r="G800" i="27"/>
  <c r="G799" i="27"/>
  <c r="G798" i="27"/>
  <c r="G796" i="27"/>
  <c r="G795" i="27"/>
  <c r="G794" i="27"/>
  <c r="G792" i="27"/>
  <c r="G791" i="27"/>
  <c r="G790" i="27"/>
  <c r="G789" i="27"/>
  <c r="G788" i="27"/>
  <c r="G786" i="27"/>
  <c r="G785" i="27"/>
  <c r="G784" i="27"/>
  <c r="G783" i="27"/>
  <c r="G782" i="27"/>
  <c r="G780" i="27"/>
  <c r="G779" i="27"/>
  <c r="G778" i="27"/>
  <c r="G777" i="27"/>
  <c r="G776" i="27"/>
  <c r="G775" i="27"/>
  <c r="G774" i="27"/>
  <c r="G773" i="27"/>
  <c r="G772" i="27"/>
  <c r="G771" i="27"/>
  <c r="G770" i="27"/>
  <c r="G769" i="27"/>
  <c r="G768" i="27"/>
  <c r="G767" i="27"/>
  <c r="G766" i="27"/>
  <c r="G764" i="27"/>
  <c r="G763" i="27"/>
  <c r="G762" i="27"/>
  <c r="G760" i="27"/>
  <c r="G759" i="27"/>
  <c r="G758" i="27"/>
  <c r="G756" i="27"/>
  <c r="G754" i="27"/>
  <c r="G752" i="27" s="1"/>
  <c r="G751" i="27" s="1"/>
  <c r="G753" i="27"/>
  <c r="G750" i="27"/>
  <c r="G749" i="27"/>
  <c r="G747" i="27"/>
  <c r="G746" i="27"/>
  <c r="G745" i="27"/>
  <c r="G744" i="27"/>
  <c r="G742" i="27"/>
  <c r="G741" i="27"/>
  <c r="G740" i="27"/>
  <c r="G738" i="27"/>
  <c r="G737" i="27"/>
  <c r="G736" i="27"/>
  <c r="G735" i="27"/>
  <c r="G734" i="27"/>
  <c r="G733" i="27"/>
  <c r="G730" i="27"/>
  <c r="G729" i="27"/>
  <c r="G728" i="27"/>
  <c r="G727" i="27"/>
  <c r="G726" i="27"/>
  <c r="G725" i="27"/>
  <c r="G724" i="27"/>
  <c r="G722" i="27"/>
  <c r="G721" i="27"/>
  <c r="G719" i="27"/>
  <c r="G718" i="27"/>
  <c r="G716" i="27"/>
  <c r="G715" i="27"/>
  <c r="G714" i="27"/>
  <c r="G713" i="27"/>
  <c r="G711" i="27"/>
  <c r="G710" i="27"/>
  <c r="G709" i="27"/>
  <c r="G707" i="27"/>
  <c r="G706" i="27" s="1"/>
  <c r="G705" i="27" s="1"/>
  <c r="G704" i="27"/>
  <c r="G703" i="27"/>
  <c r="G702" i="27"/>
  <c r="G701" i="27"/>
  <c r="G700" i="27"/>
  <c r="G698" i="27"/>
  <c r="G697" i="27"/>
  <c r="G696" i="27"/>
  <c r="G695" i="27"/>
  <c r="G693" i="27"/>
  <c r="G692" i="27"/>
  <c r="G691" i="27"/>
  <c r="G690" i="27"/>
  <c r="G689" i="27"/>
  <c r="G688" i="27"/>
  <c r="G687" i="27"/>
  <c r="G686" i="27"/>
  <c r="G685" i="27"/>
  <c r="G683" i="27"/>
  <c r="G682" i="27"/>
  <c r="G680" i="27"/>
  <c r="G679" i="27" s="1"/>
  <c r="G678" i="27" s="1"/>
  <c r="G677" i="27"/>
  <c r="G676" i="27"/>
  <c r="G675" i="27"/>
  <c r="G674" i="27"/>
  <c r="G672" i="27"/>
  <c r="G671" i="27"/>
  <c r="G670" i="27"/>
  <c r="G669" i="27"/>
  <c r="G668" i="27"/>
  <c r="G667" i="27"/>
  <c r="G666" i="27"/>
  <c r="G665" i="27"/>
  <c r="G664" i="27"/>
  <c r="G663" i="27"/>
  <c r="G662" i="27"/>
  <c r="G661" i="27"/>
  <c r="G660" i="27"/>
  <c r="G659" i="27"/>
  <c r="G658" i="27"/>
  <c r="G657" i="27"/>
  <c r="G655" i="27"/>
  <c r="G654" i="27"/>
  <c r="G653" i="27"/>
  <c r="G651" i="27"/>
  <c r="G650" i="27"/>
  <c r="G649" i="27"/>
  <c r="G646" i="27"/>
  <c r="G645" i="27"/>
  <c r="G644" i="27"/>
  <c r="G642" i="27"/>
  <c r="G641" i="27"/>
  <c r="G640" i="27"/>
  <c r="G639" i="27"/>
  <c r="G638" i="27"/>
  <c r="G637" i="27"/>
  <c r="G636" i="27"/>
  <c r="G635" i="27"/>
  <c r="G633" i="27"/>
  <c r="G632" i="27"/>
  <c r="G631" i="27"/>
  <c r="G630" i="27"/>
  <c r="G628" i="27"/>
  <c r="G627" i="27"/>
  <c r="G626" i="27"/>
  <c r="G625" i="27"/>
  <c r="G624" i="27"/>
  <c r="G623" i="27"/>
  <c r="G622" i="27"/>
  <c r="G621" i="27"/>
  <c r="G619" i="27"/>
  <c r="G618" i="27" s="1"/>
  <c r="G617" i="27" s="1"/>
  <c r="G616" i="27"/>
  <c r="G615" i="27"/>
  <c r="G613" i="27"/>
  <c r="G612" i="27"/>
  <c r="G611" i="27"/>
  <c r="G610" i="27"/>
  <c r="G608" i="27"/>
  <c r="G607" i="27"/>
  <c r="G606" i="27"/>
  <c r="G605" i="27"/>
  <c r="G604" i="27"/>
  <c r="G603" i="27"/>
  <c r="G602" i="27"/>
  <c r="G600" i="27"/>
  <c r="G599" i="27"/>
  <c r="G598" i="27"/>
  <c r="G597" i="27"/>
  <c r="G596" i="27"/>
  <c r="G595" i="27"/>
  <c r="G594" i="27"/>
  <c r="G593" i="27"/>
  <c r="G592" i="27"/>
  <c r="G591" i="27" s="1"/>
  <c r="G590" i="27"/>
  <c r="G589" i="27"/>
  <c r="G588" i="27"/>
  <c r="G587" i="27"/>
  <c r="G586" i="27"/>
  <c r="G585" i="27"/>
  <c r="G584" i="27"/>
  <c r="G583" i="27"/>
  <c r="G582" i="27"/>
  <c r="G581" i="27"/>
  <c r="G579" i="27"/>
  <c r="G578" i="27"/>
  <c r="G576" i="27"/>
  <c r="G575" i="27"/>
  <c r="G574" i="27" s="1"/>
  <c r="G573" i="27"/>
  <c r="G572" i="27"/>
  <c r="G571" i="27"/>
  <c r="G569" i="27"/>
  <c r="G567" i="27" s="1"/>
  <c r="G568" i="27"/>
  <c r="G566" i="27"/>
  <c r="G565" i="27"/>
  <c r="G564" i="27"/>
  <c r="G563" i="27"/>
  <c r="G561" i="27"/>
  <c r="G560" i="27"/>
  <c r="G559" i="27"/>
  <c r="G558" i="27"/>
  <c r="G556" i="27"/>
  <c r="G555" i="27"/>
  <c r="G554" i="27"/>
  <c r="G553" i="27"/>
  <c r="G552" i="27"/>
  <c r="G550" i="27"/>
  <c r="G549" i="27"/>
  <c r="G548" i="27"/>
  <c r="G546" i="27"/>
  <c r="G545" i="27"/>
  <c r="G544" i="27"/>
  <c r="G542" i="27"/>
  <c r="G541" i="27"/>
  <c r="G539" i="27"/>
  <c r="G537" i="27" s="1"/>
  <c r="G536" i="27"/>
  <c r="G535" i="27"/>
  <c r="G534" i="27"/>
  <c r="G533" i="27"/>
  <c r="G531" i="27"/>
  <c r="G530" i="27"/>
  <c r="G529" i="27"/>
  <c r="G528" i="27"/>
  <c r="G527" i="27"/>
  <c r="G526" i="27"/>
  <c r="G525" i="27"/>
  <c r="G524" i="27"/>
  <c r="G523" i="27"/>
  <c r="G522" i="27"/>
  <c r="G521" i="27"/>
  <c r="G520" i="27"/>
  <c r="G519" i="27"/>
  <c r="G518" i="27"/>
  <c r="G516" i="27"/>
  <c r="G515" i="27"/>
  <c r="G513" i="27"/>
  <c r="G512" i="27"/>
  <c r="G511" i="27"/>
  <c r="G509" i="27"/>
  <c r="G508" i="27"/>
  <c r="G507" i="27"/>
  <c r="G504" i="27"/>
  <c r="G503" i="27"/>
  <c r="G502" i="27"/>
  <c r="G500" i="27"/>
  <c r="G498" i="27"/>
  <c r="G497" i="27"/>
  <c r="G496" i="27"/>
  <c r="G495" i="27"/>
  <c r="G494" i="27"/>
  <c r="G493" i="27"/>
  <c r="G492" i="27"/>
  <c r="G490" i="27"/>
  <c r="G489" i="27"/>
  <c r="G488" i="27"/>
  <c r="G487" i="27"/>
  <c r="G486" i="27"/>
  <c r="G483" i="27"/>
  <c r="G482" i="27"/>
  <c r="G481" i="27"/>
  <c r="G478" i="27"/>
  <c r="G476" i="27"/>
  <c r="G475" i="27"/>
  <c r="G474" i="27"/>
  <c r="G473" i="27"/>
  <c r="G471" i="27"/>
  <c r="G470" i="27"/>
  <c r="G469" i="27"/>
  <c r="G468" i="27"/>
  <c r="G466" i="27"/>
  <c r="G465" i="27"/>
  <c r="G464" i="27"/>
  <c r="G463" i="27"/>
  <c r="G462" i="27"/>
  <c r="G460" i="27"/>
  <c r="G459" i="27"/>
  <c r="G458" i="27"/>
  <c r="G456" i="27"/>
  <c r="G455" i="27"/>
  <c r="G454" i="27"/>
  <c r="G453" i="27"/>
  <c r="G451" i="27"/>
  <c r="G450" i="27"/>
  <c r="G449" i="27"/>
  <c r="G448" i="27"/>
  <c r="G446" i="27"/>
  <c r="G445" i="27"/>
  <c r="G444" i="27"/>
  <c r="G443" i="27" s="1"/>
  <c r="G442" i="27"/>
  <c r="G441" i="27"/>
  <c r="G440" i="27"/>
  <c r="G438" i="27"/>
  <c r="G437" i="27"/>
  <c r="G436" i="27"/>
  <c r="G435" i="27"/>
  <c r="G433" i="27"/>
  <c r="G432" i="27"/>
  <c r="G431" i="27" s="1"/>
  <c r="G430" i="27" s="1"/>
  <c r="G429" i="27"/>
  <c r="G428" i="27"/>
  <c r="G427" i="27"/>
  <c r="G425" i="27"/>
  <c r="G424" i="27"/>
  <c r="G423" i="27"/>
  <c r="G421" i="27"/>
  <c r="G420" i="27"/>
  <c r="G419" i="27"/>
  <c r="G418" i="27"/>
  <c r="G417" i="27"/>
  <c r="G416" i="27"/>
  <c r="G415" i="27"/>
  <c r="G414" i="27"/>
  <c r="G413" i="27"/>
  <c r="G412" i="27"/>
  <c r="G411" i="27"/>
  <c r="G410" i="27"/>
  <c r="G409" i="27"/>
  <c r="G408" i="27"/>
  <c r="G407" i="27"/>
  <c r="G406" i="27"/>
  <c r="G404" i="27"/>
  <c r="G403" i="27"/>
  <c r="G402" i="27"/>
  <c r="G401" i="27" s="1"/>
  <c r="G400" i="27" s="1"/>
  <c r="G399" i="27"/>
  <c r="G398" i="27"/>
  <c r="G397" i="27"/>
  <c r="G396" i="27"/>
  <c r="G394" i="27"/>
  <c r="G393" i="27"/>
  <c r="G392" i="27"/>
  <c r="G390" i="27"/>
  <c r="G389" i="27"/>
  <c r="G388" i="27"/>
  <c r="G387" i="27"/>
  <c r="G386" i="27"/>
  <c r="G384" i="27"/>
  <c r="G383" i="27"/>
  <c r="G381" i="27"/>
  <c r="G380" i="27"/>
  <c r="G379" i="27"/>
  <c r="G378" i="27"/>
  <c r="G377" i="27"/>
  <c r="G375" i="27"/>
  <c r="G374" i="27"/>
  <c r="G371" i="27"/>
  <c r="G370" i="27"/>
  <c r="G369" i="27"/>
  <c r="G367" i="27"/>
  <c r="G366" i="27" s="1"/>
  <c r="G365" i="27" s="1"/>
  <c r="G364" i="27"/>
  <c r="G363" i="27"/>
  <c r="G362" i="27"/>
  <c r="G360" i="27"/>
  <c r="G359" i="27"/>
  <c r="G358" i="27"/>
  <c r="G357" i="27"/>
  <c r="G355" i="27"/>
  <c r="G354" i="27"/>
  <c r="G353" i="27"/>
  <c r="G352" i="27"/>
  <c r="G350" i="27"/>
  <c r="G349" i="27"/>
  <c r="G348" i="27"/>
  <c r="G345" i="27"/>
  <c r="G344" i="27"/>
  <c r="G343" i="27"/>
  <c r="G340" i="27"/>
  <c r="G339" i="27"/>
  <c r="G338" i="27"/>
  <c r="G336" i="27"/>
  <c r="G334" i="27"/>
  <c r="G333" i="27"/>
  <c r="G332" i="27"/>
  <c r="G331" i="27"/>
  <c r="G330" i="27"/>
  <c r="G328" i="27"/>
  <c r="G327" i="27" s="1"/>
  <c r="G326" i="27" s="1"/>
  <c r="G325" i="27"/>
  <c r="G324" i="27"/>
  <c r="G323" i="27"/>
  <c r="G321" i="27"/>
  <c r="G320" i="27"/>
  <c r="G319" i="27"/>
  <c r="G318" i="27"/>
  <c r="G317" i="27"/>
  <c r="G316" i="27"/>
  <c r="G314" i="27"/>
  <c r="G312" i="27"/>
  <c r="G311" i="27"/>
  <c r="G310" i="27"/>
  <c r="G309" i="27"/>
  <c r="G308" i="27"/>
  <c r="G307" i="27"/>
  <c r="G306" i="27"/>
  <c r="G305" i="27"/>
  <c r="G303" i="27"/>
  <c r="G302" i="27"/>
  <c r="G301" i="27"/>
  <c r="G299" i="27"/>
  <c r="G298" i="27"/>
  <c r="G297" i="27"/>
  <c r="G295" i="27"/>
  <c r="G294" i="27"/>
  <c r="G293" i="27"/>
  <c r="G292" i="27"/>
  <c r="G291" i="27"/>
  <c r="G289" i="27"/>
  <c r="G288" i="27"/>
  <c r="G287" i="27"/>
  <c r="G286" i="27"/>
  <c r="G285" i="27"/>
  <c r="G283" i="27"/>
  <c r="G282" i="27" s="1"/>
  <c r="G281" i="27" s="1"/>
  <c r="G280" i="27"/>
  <c r="G279" i="27"/>
  <c r="G278" i="27"/>
  <c r="G277" i="27"/>
  <c r="G276" i="27"/>
  <c r="G274" i="27"/>
  <c r="G273" i="27"/>
  <c r="G272" i="27"/>
  <c r="G270" i="27"/>
  <c r="G269" i="27"/>
  <c r="G268" i="27"/>
  <c r="G267" i="27"/>
  <c r="G266" i="27"/>
  <c r="G265" i="27"/>
  <c r="G264" i="27"/>
  <c r="G263" i="27"/>
  <c r="G261" i="27"/>
  <c r="G260" i="27"/>
  <c r="G259" i="27"/>
  <c r="G258" i="27"/>
  <c r="G257" i="27"/>
  <c r="G256" i="27"/>
  <c r="G254" i="27"/>
  <c r="G253" i="27"/>
  <c r="G252" i="27"/>
  <c r="G251" i="27"/>
  <c r="G250" i="27"/>
  <c r="G249" i="27"/>
  <c r="G248" i="27"/>
  <c r="G247" i="27"/>
  <c r="G245" i="27" s="1"/>
  <c r="G244" i="27" s="1"/>
  <c r="G243" i="27"/>
  <c r="G242" i="27"/>
  <c r="G241" i="27"/>
  <c r="G240" i="27"/>
  <c r="G239" i="27"/>
  <c r="G238" i="27"/>
  <c r="G237" i="27"/>
  <c r="G235" i="27"/>
  <c r="G234" i="27"/>
  <c r="G233" i="27"/>
  <c r="G231" i="27"/>
  <c r="G230" i="27"/>
  <c r="G229" i="27"/>
  <c r="G228" i="27"/>
  <c r="G227" i="27"/>
  <c r="G226" i="27"/>
  <c r="G225" i="27"/>
  <c r="G224" i="27"/>
  <c r="G222" i="27"/>
  <c r="G221" i="27"/>
  <c r="G220" i="27"/>
  <c r="G219" i="27"/>
  <c r="G218" i="27"/>
  <c r="G216" i="27"/>
  <c r="G215" i="27"/>
  <c r="G214" i="27"/>
  <c r="G213" i="27"/>
  <c r="G211" i="27"/>
  <c r="G210" i="27"/>
  <c r="G209" i="27"/>
  <c r="G208" i="27"/>
  <c r="G206" i="27"/>
  <c r="G205" i="27"/>
  <c r="G204" i="27"/>
  <c r="G202" i="27"/>
  <c r="G201" i="27"/>
  <c r="G200" i="27"/>
  <c r="G199" i="27"/>
  <c r="G197" i="27"/>
  <c r="G196" i="27"/>
  <c r="G195" i="27"/>
  <c r="G194" i="27"/>
  <c r="G192" i="27"/>
  <c r="G191" i="27"/>
  <c r="G190" i="27"/>
  <c r="G189" i="27"/>
  <c r="G187" i="27"/>
  <c r="G186" i="27"/>
  <c r="G185" i="27"/>
  <c r="G183" i="27"/>
  <c r="G182" i="27"/>
  <c r="G181" i="27"/>
  <c r="G180" i="27"/>
  <c r="G179" i="27"/>
  <c r="G178" i="27"/>
  <c r="G177" i="27"/>
  <c r="G176" i="27"/>
  <c r="G175" i="27"/>
  <c r="G173" i="27"/>
  <c r="G172" i="27"/>
  <c r="G171" i="27"/>
  <c r="G170" i="27"/>
  <c r="G169" i="27"/>
  <c r="G167" i="27"/>
  <c r="G165" i="27"/>
  <c r="G164" i="27" s="1"/>
  <c r="G163" i="27" s="1"/>
  <c r="G162" i="27"/>
  <c r="G161" i="27"/>
  <c r="G160" i="27"/>
  <c r="G159" i="27"/>
  <c r="G157" i="27"/>
  <c r="G156" i="27"/>
  <c r="G155" i="27"/>
  <c r="G154" i="27"/>
  <c r="G152" i="27"/>
  <c r="G151" i="27"/>
  <c r="G150" i="27"/>
  <c r="G149" i="27"/>
  <c r="G148" i="27"/>
  <c r="G146" i="27"/>
  <c r="G145" i="27"/>
  <c r="G144" i="27"/>
  <c r="G143" i="27" s="1"/>
  <c r="G142" i="27"/>
  <c r="G141" i="27"/>
  <c r="G140" i="27"/>
  <c r="G139" i="27"/>
  <c r="G138" i="27"/>
  <c r="G136" i="27"/>
  <c r="G135" i="27"/>
  <c r="G134" i="27"/>
  <c r="G133" i="27"/>
  <c r="G131" i="27"/>
  <c r="G130" i="27"/>
  <c r="G128" i="27"/>
  <c r="G127" i="27"/>
  <c r="G126" i="27"/>
  <c r="G125" i="27"/>
  <c r="G123" i="27"/>
  <c r="G122" i="27"/>
  <c r="G121" i="27"/>
  <c r="G120" i="27"/>
  <c r="G119" i="27"/>
  <c r="G117" i="27"/>
  <c r="G116" i="27"/>
  <c r="G115" i="27"/>
  <c r="G113" i="27"/>
  <c r="G112" i="27"/>
  <c r="G110" i="27"/>
  <c r="G109" i="27"/>
  <c r="G108" i="27"/>
  <c r="G107" i="27"/>
  <c r="G106" i="27"/>
  <c r="G105" i="27"/>
  <c r="G104" i="27"/>
  <c r="G103" i="27"/>
  <c r="G102" i="27"/>
  <c r="G101" i="27"/>
  <c r="G99" i="27"/>
  <c r="G98" i="27"/>
  <c r="G97" i="27" s="1"/>
  <c r="G96" i="27"/>
  <c r="G95" i="27"/>
  <c r="G94" i="27"/>
  <c r="G93" i="27"/>
  <c r="G92" i="27"/>
  <c r="G90" i="27"/>
  <c r="G89" i="27"/>
  <c r="G87" i="27"/>
  <c r="G86" i="27"/>
  <c r="G84" i="27"/>
  <c r="G83" i="27" s="1"/>
  <c r="G82" i="27"/>
  <c r="G81" i="27"/>
  <c r="G80" i="27"/>
  <c r="G79" i="27"/>
  <c r="G78" i="27"/>
  <c r="G77" i="27"/>
  <c r="G76" i="27"/>
  <c r="G75" i="27"/>
  <c r="G74" i="27"/>
  <c r="G73" i="27"/>
  <c r="G70" i="27"/>
  <c r="G69" i="27"/>
  <c r="G68" i="27"/>
  <c r="G67" i="27"/>
  <c r="G66" i="27"/>
  <c r="G65" i="27"/>
  <c r="G64" i="27"/>
  <c r="G63" i="27"/>
  <c r="G61" i="27"/>
  <c r="G60" i="27" s="1"/>
  <c r="G59" i="27"/>
  <c r="G58" i="27"/>
  <c r="G57" i="27"/>
  <c r="G56" i="27"/>
  <c r="G55" i="27"/>
  <c r="G54" i="27"/>
  <c r="G53" i="27"/>
  <c r="G52" i="27"/>
  <c r="G51" i="27"/>
  <c r="G49" i="27"/>
  <c r="G48" i="27"/>
  <c r="G47" i="27"/>
  <c r="G46" i="27"/>
  <c r="G44" i="27"/>
  <c r="G43" i="27"/>
  <c r="G42" i="27"/>
  <c r="G40" i="27"/>
  <c r="G39" i="27"/>
  <c r="G38" i="27"/>
  <c r="G36" i="27"/>
  <c r="G35" i="27"/>
  <c r="G33" i="27"/>
  <c r="G32" i="27" s="1"/>
  <c r="G31" i="27"/>
  <c r="G30" i="27"/>
  <c r="G29" i="27" s="1"/>
  <c r="G28" i="27"/>
  <c r="G27" i="27"/>
  <c r="G26" i="27"/>
  <c r="G25" i="27"/>
  <c r="G24" i="27"/>
  <c r="G23" i="27"/>
  <c r="G21" i="27"/>
  <c r="G20" i="27"/>
  <c r="G19" i="27"/>
  <c r="G18" i="27" s="1"/>
  <c r="G17" i="27"/>
  <c r="G16" i="27"/>
  <c r="G15" i="27"/>
  <c r="G14" i="27"/>
  <c r="G13" i="27"/>
  <c r="G11" i="27"/>
  <c r="G10" i="27"/>
  <c r="G9" i="27"/>
  <c r="G8" i="27"/>
  <c r="G7" i="27"/>
  <c r="G5" i="27"/>
  <c r="G4" i="27" s="1"/>
  <c r="G886" i="27" l="1"/>
  <c r="G477" i="27"/>
  <c r="G885" i="26" l="1"/>
  <c r="G884" i="26"/>
  <c r="G883" i="26"/>
  <c r="G881" i="26"/>
  <c r="G880" i="26"/>
  <c r="G879" i="26"/>
  <c r="G878" i="26"/>
  <c r="G876" i="26"/>
  <c r="G875" i="26"/>
  <c r="G874" i="26"/>
  <c r="G873" i="26"/>
  <c r="G872" i="26"/>
  <c r="G871" i="26"/>
  <c r="G869" i="26"/>
  <c r="G868" i="26"/>
  <c r="G866" i="26"/>
  <c r="G865" i="26"/>
  <c r="G864" i="26"/>
  <c r="G863" i="26"/>
  <c r="G862" i="26"/>
  <c r="G861" i="26"/>
  <c r="G860" i="26"/>
  <c r="G859" i="26"/>
  <c r="G857" i="26"/>
  <c r="G856" i="26"/>
  <c r="G855" i="26"/>
  <c r="G854" i="26"/>
  <c r="G853" i="26"/>
  <c r="G852" i="26"/>
  <c r="G850" i="26"/>
  <c r="G849" i="26"/>
  <c r="G848" i="26"/>
  <c r="G847" i="26"/>
  <c r="G846" i="26"/>
  <c r="G845" i="26"/>
  <c r="G844" i="26"/>
  <c r="G843" i="26"/>
  <c r="G841" i="26"/>
  <c r="G840" i="26"/>
  <c r="G839" i="26"/>
  <c r="G838" i="26"/>
  <c r="G836" i="26"/>
  <c r="G833" i="26" s="1"/>
  <c r="G832" i="26" s="1"/>
  <c r="G835" i="26"/>
  <c r="G834" i="26"/>
  <c r="G831" i="26"/>
  <c r="G830" i="26"/>
  <c r="G829" i="26"/>
  <c r="G828" i="26"/>
  <c r="G826" i="26"/>
  <c r="G825" i="26"/>
  <c r="G824" i="26"/>
  <c r="G822" i="26"/>
  <c r="G821" i="26"/>
  <c r="G819" i="26"/>
  <c r="G818" i="26"/>
  <c r="G816" i="26"/>
  <c r="G815" i="26"/>
  <c r="G814" i="26"/>
  <c r="G813" i="26"/>
  <c r="G812" i="26"/>
  <c r="G810" i="26" s="1"/>
  <c r="G809" i="26" s="1"/>
  <c r="G808" i="26"/>
  <c r="G807" i="26"/>
  <c r="G806" i="26"/>
  <c r="G804" i="26"/>
  <c r="G802" i="26"/>
  <c r="G801" i="26"/>
  <c r="G800" i="26"/>
  <c r="G799" i="26"/>
  <c r="G798" i="26"/>
  <c r="G796" i="26"/>
  <c r="G795" i="26"/>
  <c r="G794" i="26"/>
  <c r="G792" i="26"/>
  <c r="G791" i="26"/>
  <c r="G790" i="26"/>
  <c r="G789" i="26"/>
  <c r="G788" i="26"/>
  <c r="G786" i="26"/>
  <c r="G785" i="26"/>
  <c r="G784" i="26"/>
  <c r="G783" i="26"/>
  <c r="G782" i="26"/>
  <c r="G778" i="26" s="1"/>
  <c r="G780" i="26"/>
  <c r="G779" i="26"/>
  <c r="G777" i="26"/>
  <c r="G776" i="26"/>
  <c r="G775" i="26"/>
  <c r="G774" i="26"/>
  <c r="G773" i="26"/>
  <c r="G772" i="26"/>
  <c r="G771" i="26"/>
  <c r="G770" i="26"/>
  <c r="G769" i="26"/>
  <c r="G768" i="26"/>
  <c r="G767" i="26"/>
  <c r="G766" i="26"/>
  <c r="G764" i="26"/>
  <c r="G763" i="26"/>
  <c r="G762" i="26"/>
  <c r="G760" i="26"/>
  <c r="G759" i="26"/>
  <c r="G758" i="26"/>
  <c r="G756" i="26"/>
  <c r="G754" i="26"/>
  <c r="G753" i="26"/>
  <c r="G752" i="26" s="1"/>
  <c r="G751" i="26" s="1"/>
  <c r="G750" i="26"/>
  <c r="G749" i="26"/>
  <c r="G747" i="26"/>
  <c r="G746" i="26"/>
  <c r="G745" i="26"/>
  <c r="G744" i="26"/>
  <c r="G742" i="26"/>
  <c r="G741" i="26"/>
  <c r="G740" i="26"/>
  <c r="G738" i="26"/>
  <c r="G737" i="26"/>
  <c r="G736" i="26"/>
  <c r="G735" i="26"/>
  <c r="G734" i="26"/>
  <c r="G733" i="26"/>
  <c r="G730" i="26"/>
  <c r="G729" i="26"/>
  <c r="G728" i="26"/>
  <c r="G727" i="26"/>
  <c r="G726" i="26"/>
  <c r="G725" i="26"/>
  <c r="G724" i="26"/>
  <c r="G722" i="26"/>
  <c r="G721" i="26"/>
  <c r="G719" i="26"/>
  <c r="G718" i="26"/>
  <c r="G716" i="26"/>
  <c r="G715" i="26"/>
  <c r="G714" i="26"/>
  <c r="G713" i="26"/>
  <c r="G711" i="26"/>
  <c r="G710" i="26"/>
  <c r="G709" i="26"/>
  <c r="G707" i="26"/>
  <c r="G706" i="26" s="1"/>
  <c r="G705" i="26" s="1"/>
  <c r="G704" i="26"/>
  <c r="G703" i="26"/>
  <c r="G702" i="26"/>
  <c r="G701" i="26"/>
  <c r="G700" i="26"/>
  <c r="G698" i="26"/>
  <c r="G697" i="26"/>
  <c r="G696" i="26"/>
  <c r="G695" i="26"/>
  <c r="G693" i="26"/>
  <c r="G692" i="26"/>
  <c r="G691" i="26"/>
  <c r="G690" i="26"/>
  <c r="G689" i="26"/>
  <c r="G688" i="26"/>
  <c r="G687" i="26"/>
  <c r="G686" i="26"/>
  <c r="G685" i="26"/>
  <c r="G683" i="26"/>
  <c r="G682" i="26"/>
  <c r="G680" i="26"/>
  <c r="G679" i="26" s="1"/>
  <c r="G678" i="26" s="1"/>
  <c r="G677" i="26"/>
  <c r="G676" i="26"/>
  <c r="G675" i="26"/>
  <c r="G674" i="26"/>
  <c r="G672" i="26"/>
  <c r="G671" i="26"/>
  <c r="G670" i="26"/>
  <c r="G669" i="26"/>
  <c r="G668" i="26"/>
  <c r="G667" i="26"/>
  <c r="G666" i="26"/>
  <c r="G665" i="26"/>
  <c r="G664" i="26"/>
  <c r="G663" i="26"/>
  <c r="G662" i="26"/>
  <c r="G661" i="26"/>
  <c r="G660" i="26"/>
  <c r="G659" i="26"/>
  <c r="G658" i="26"/>
  <c r="G657" i="26"/>
  <c r="G655" i="26"/>
  <c r="G654" i="26"/>
  <c r="G653" i="26"/>
  <c r="G651" i="26"/>
  <c r="G650" i="26"/>
  <c r="G649" i="26"/>
  <c r="G646" i="26"/>
  <c r="G645" i="26"/>
  <c r="G644" i="26"/>
  <c r="G642" i="26"/>
  <c r="G641" i="26"/>
  <c r="G640" i="26"/>
  <c r="G639" i="26"/>
  <c r="G638" i="26"/>
  <c r="G637" i="26"/>
  <c r="G636" i="26"/>
  <c r="G635" i="26"/>
  <c r="G633" i="26"/>
  <c r="G632" i="26"/>
  <c r="G631" i="26"/>
  <c r="G630" i="26"/>
  <c r="G628" i="26"/>
  <c r="G627" i="26"/>
  <c r="G626" i="26"/>
  <c r="G625" i="26"/>
  <c r="G624" i="26"/>
  <c r="G623" i="26"/>
  <c r="G622" i="26"/>
  <c r="G621" i="26"/>
  <c r="G619" i="26"/>
  <c r="G618" i="26" s="1"/>
  <c r="G617" i="26" s="1"/>
  <c r="G616" i="26"/>
  <c r="G615" i="26"/>
  <c r="G613" i="26"/>
  <c r="G612" i="26"/>
  <c r="G611" i="26"/>
  <c r="G610" i="26"/>
  <c r="G608" i="26"/>
  <c r="G607" i="26"/>
  <c r="G606" i="26"/>
  <c r="G605" i="26"/>
  <c r="G604" i="26"/>
  <c r="G603" i="26"/>
  <c r="G602" i="26"/>
  <c r="G600" i="26"/>
  <c r="G599" i="26"/>
  <c r="G598" i="26"/>
  <c r="G597" i="26"/>
  <c r="G596" i="26"/>
  <c r="G595" i="26"/>
  <c r="G594" i="26"/>
  <c r="G593" i="26"/>
  <c r="G592" i="26"/>
  <c r="G591" i="26" s="1"/>
  <c r="G590" i="26"/>
  <c r="G589" i="26"/>
  <c r="G588" i="26"/>
  <c r="G587" i="26"/>
  <c r="G586" i="26"/>
  <c r="G585" i="26"/>
  <c r="G584" i="26"/>
  <c r="G583" i="26"/>
  <c r="G582" i="26"/>
  <c r="G581" i="26"/>
  <c r="G579" i="26"/>
  <c r="G578" i="26"/>
  <c r="G576" i="26"/>
  <c r="G575" i="26"/>
  <c r="G574" i="26" s="1"/>
  <c r="G573" i="26"/>
  <c r="G572" i="26"/>
  <c r="G571" i="26"/>
  <c r="G569" i="26"/>
  <c r="G568" i="26"/>
  <c r="G567" i="26" s="1"/>
  <c r="G566" i="26"/>
  <c r="G565" i="26"/>
  <c r="G564" i="26"/>
  <c r="G563" i="26"/>
  <c r="G561" i="26"/>
  <c r="G560" i="26"/>
  <c r="G559" i="26"/>
  <c r="G558" i="26"/>
  <c r="G556" i="26"/>
  <c r="G555" i="26"/>
  <c r="G554" i="26"/>
  <c r="G553" i="26"/>
  <c r="G552" i="26"/>
  <c r="G550" i="26"/>
  <c r="G549" i="26"/>
  <c r="G548" i="26"/>
  <c r="G546" i="26"/>
  <c r="G545" i="26"/>
  <c r="G544" i="26"/>
  <c r="G542" i="26"/>
  <c r="G541" i="26"/>
  <c r="G539" i="26"/>
  <c r="G537" i="26" s="1"/>
  <c r="G536" i="26"/>
  <c r="G535" i="26"/>
  <c r="G534" i="26"/>
  <c r="G533" i="26"/>
  <c r="G531" i="26"/>
  <c r="G530" i="26"/>
  <c r="G529" i="26"/>
  <c r="G528" i="26"/>
  <c r="G527" i="26"/>
  <c r="G526" i="26"/>
  <c r="G525" i="26"/>
  <c r="G524" i="26"/>
  <c r="G523" i="26"/>
  <c r="G522" i="26"/>
  <c r="G521" i="26"/>
  <c r="G520" i="26"/>
  <c r="G519" i="26"/>
  <c r="G518" i="26"/>
  <c r="G516" i="26"/>
  <c r="G515" i="26"/>
  <c r="G513" i="26"/>
  <c r="G512" i="26"/>
  <c r="G511" i="26"/>
  <c r="G509" i="26"/>
  <c r="G508" i="26"/>
  <c r="G507" i="26"/>
  <c r="G504" i="26"/>
  <c r="G503" i="26"/>
  <c r="G502" i="26"/>
  <c r="G500" i="26"/>
  <c r="G498" i="26"/>
  <c r="G497" i="26"/>
  <c r="G496" i="26"/>
  <c r="G495" i="26"/>
  <c r="G494" i="26"/>
  <c r="G493" i="26"/>
  <c r="G492" i="26"/>
  <c r="G490" i="26"/>
  <c r="G489" i="26"/>
  <c r="G488" i="26"/>
  <c r="G487" i="26"/>
  <c r="G486" i="26"/>
  <c r="G483" i="26"/>
  <c r="G482" i="26"/>
  <c r="G481" i="26"/>
  <c r="G478" i="26"/>
  <c r="G476" i="26"/>
  <c r="G475" i="26"/>
  <c r="G474" i="26"/>
  <c r="G473" i="26"/>
  <c r="G471" i="26"/>
  <c r="G470" i="26"/>
  <c r="G469" i="26"/>
  <c r="G468" i="26"/>
  <c r="G466" i="26"/>
  <c r="G465" i="26"/>
  <c r="G464" i="26"/>
  <c r="G463" i="26"/>
  <c r="G462" i="26"/>
  <c r="G460" i="26"/>
  <c r="G459" i="26"/>
  <c r="G458" i="26"/>
  <c r="G456" i="26"/>
  <c r="G455" i="26"/>
  <c r="G454" i="26"/>
  <c r="G453" i="26"/>
  <c r="G451" i="26"/>
  <c r="G450" i="26"/>
  <c r="G449" i="26"/>
  <c r="G448" i="26"/>
  <c r="G446" i="26"/>
  <c r="G445" i="26"/>
  <c r="G444" i="26"/>
  <c r="G443" i="26" s="1"/>
  <c r="G442" i="26"/>
  <c r="G441" i="26"/>
  <c r="G440" i="26"/>
  <c r="G438" i="26"/>
  <c r="G437" i="26"/>
  <c r="G436" i="26"/>
  <c r="G435" i="26"/>
  <c r="G433" i="26"/>
  <c r="G432" i="26"/>
  <c r="G431" i="26" s="1"/>
  <c r="G430" i="26" s="1"/>
  <c r="G429" i="26"/>
  <c r="G428" i="26"/>
  <c r="G427" i="26"/>
  <c r="G425" i="26"/>
  <c r="G424" i="26"/>
  <c r="G423" i="26"/>
  <c r="G421" i="26"/>
  <c r="G420" i="26"/>
  <c r="G419" i="26"/>
  <c r="G418" i="26"/>
  <c r="G417" i="26"/>
  <c r="G416" i="26"/>
  <c r="G415" i="26"/>
  <c r="G414" i="26"/>
  <c r="G413" i="26"/>
  <c r="G412" i="26"/>
  <c r="G411" i="26"/>
  <c r="G410" i="26"/>
  <c r="G409" i="26"/>
  <c r="G408" i="26"/>
  <c r="G407" i="26"/>
  <c r="G406" i="26"/>
  <c r="G404" i="26"/>
  <c r="G403" i="26"/>
  <c r="G402" i="26"/>
  <c r="G401" i="26" s="1"/>
  <c r="G400" i="26" s="1"/>
  <c r="G399" i="26"/>
  <c r="G398" i="26"/>
  <c r="G397" i="26"/>
  <c r="G396" i="26"/>
  <c r="G394" i="26"/>
  <c r="G393" i="26"/>
  <c r="G392" i="26"/>
  <c r="G390" i="26"/>
  <c r="G389" i="26"/>
  <c r="G388" i="26"/>
  <c r="G387" i="26"/>
  <c r="G386" i="26"/>
  <c r="G384" i="26"/>
  <c r="G383" i="26"/>
  <c r="G381" i="26"/>
  <c r="G380" i="26"/>
  <c r="G379" i="26"/>
  <c r="G378" i="26"/>
  <c r="G377" i="26"/>
  <c r="G375" i="26"/>
  <c r="G374" i="26"/>
  <c r="G371" i="26"/>
  <c r="G370" i="26"/>
  <c r="G369" i="26"/>
  <c r="G367" i="26"/>
  <c r="G366" i="26" s="1"/>
  <c r="G365" i="26" s="1"/>
  <c r="G364" i="26"/>
  <c r="G363" i="26"/>
  <c r="G362" i="26"/>
  <c r="G360" i="26"/>
  <c r="G359" i="26"/>
  <c r="G358" i="26"/>
  <c r="G357" i="26"/>
  <c r="G355" i="26"/>
  <c r="G354" i="26"/>
  <c r="G353" i="26"/>
  <c r="G352" i="26"/>
  <c r="G350" i="26"/>
  <c r="G349" i="26"/>
  <c r="G348" i="26"/>
  <c r="G345" i="26"/>
  <c r="G344" i="26"/>
  <c r="G343" i="26"/>
  <c r="G340" i="26"/>
  <c r="G339" i="26"/>
  <c r="G338" i="26"/>
  <c r="G336" i="26"/>
  <c r="G334" i="26"/>
  <c r="G333" i="26"/>
  <c r="G332" i="26"/>
  <c r="G331" i="26"/>
  <c r="G330" i="26"/>
  <c r="G328" i="26"/>
  <c r="G327" i="26" s="1"/>
  <c r="G326" i="26" s="1"/>
  <c r="G325" i="26"/>
  <c r="G324" i="26"/>
  <c r="G323" i="26"/>
  <c r="G321" i="26"/>
  <c r="G320" i="26"/>
  <c r="G319" i="26"/>
  <c r="G318" i="26"/>
  <c r="G317" i="26"/>
  <c r="G316" i="26"/>
  <c r="G314" i="26"/>
  <c r="G312" i="26"/>
  <c r="G311" i="26"/>
  <c r="G310" i="26"/>
  <c r="G309" i="26"/>
  <c r="G308" i="26"/>
  <c r="G307" i="26"/>
  <c r="G306" i="26"/>
  <c r="G305" i="26"/>
  <c r="G303" i="26"/>
  <c r="G302" i="26"/>
  <c r="G301" i="26"/>
  <c r="G299" i="26"/>
  <c r="G298" i="26"/>
  <c r="G297" i="26"/>
  <c r="G295" i="26"/>
  <c r="G294" i="26"/>
  <c r="G293" i="26"/>
  <c r="G292" i="26"/>
  <c r="G291" i="26"/>
  <c r="G289" i="26"/>
  <c r="G288" i="26"/>
  <c r="G287" i="26"/>
  <c r="G286" i="26"/>
  <c r="G285" i="26"/>
  <c r="G283" i="26"/>
  <c r="G282" i="26" s="1"/>
  <c r="G281" i="26" s="1"/>
  <c r="G280" i="26"/>
  <c r="G279" i="26"/>
  <c r="G278" i="26"/>
  <c r="G277" i="26"/>
  <c r="G276" i="26"/>
  <c r="G274" i="26"/>
  <c r="G273" i="26"/>
  <c r="G272" i="26"/>
  <c r="G270" i="26"/>
  <c r="G269" i="26"/>
  <c r="G268" i="26"/>
  <c r="G267" i="26"/>
  <c r="G266" i="26"/>
  <c r="G265" i="26"/>
  <c r="G264" i="26"/>
  <c r="G263" i="26"/>
  <c r="G261" i="26"/>
  <c r="G260" i="26"/>
  <c r="G259" i="26"/>
  <c r="G258" i="26"/>
  <c r="G257" i="26"/>
  <c r="G256" i="26"/>
  <c r="G254" i="26"/>
  <c r="G253" i="26"/>
  <c r="G252" i="26"/>
  <c r="G251" i="26"/>
  <c r="G250" i="26"/>
  <c r="G249" i="26"/>
  <c r="G248" i="26"/>
  <c r="G245" i="26" s="1"/>
  <c r="G244" i="26" s="1"/>
  <c r="G247" i="26"/>
  <c r="G243" i="26"/>
  <c r="G242" i="26"/>
  <c r="G241" i="26"/>
  <c r="G240" i="26"/>
  <c r="G239" i="26"/>
  <c r="G238" i="26"/>
  <c r="G237" i="26"/>
  <c r="G235" i="26"/>
  <c r="G234" i="26"/>
  <c r="G233" i="26"/>
  <c r="G231" i="26"/>
  <c r="G230" i="26"/>
  <c r="G229" i="26"/>
  <c r="G228" i="26"/>
  <c r="G227" i="26"/>
  <c r="G226" i="26"/>
  <c r="G225" i="26"/>
  <c r="G224" i="26"/>
  <c r="G222" i="26"/>
  <c r="G221" i="26"/>
  <c r="G220" i="26"/>
  <c r="G219" i="26"/>
  <c r="G218" i="26"/>
  <c r="G216" i="26"/>
  <c r="G215" i="26"/>
  <c r="G214" i="26"/>
  <c r="G213" i="26"/>
  <c r="G211" i="26"/>
  <c r="G210" i="26"/>
  <c r="G209" i="26"/>
  <c r="G208" i="26"/>
  <c r="G206" i="26"/>
  <c r="G205" i="26"/>
  <c r="G204" i="26"/>
  <c r="G202" i="26"/>
  <c r="G201" i="26"/>
  <c r="G200" i="26"/>
  <c r="G199" i="26"/>
  <c r="G197" i="26"/>
  <c r="G196" i="26"/>
  <c r="G195" i="26"/>
  <c r="G194" i="26"/>
  <c r="G192" i="26"/>
  <c r="G191" i="26"/>
  <c r="G190" i="26"/>
  <c r="G189" i="26"/>
  <c r="G187" i="26"/>
  <c r="G186" i="26"/>
  <c r="G185" i="26"/>
  <c r="G183" i="26"/>
  <c r="G182" i="26"/>
  <c r="G181" i="26"/>
  <c r="G180" i="26"/>
  <c r="G179" i="26"/>
  <c r="G178" i="26"/>
  <c r="G177" i="26"/>
  <c r="G176" i="26"/>
  <c r="G175" i="26"/>
  <c r="G173" i="26"/>
  <c r="G172" i="26"/>
  <c r="G171" i="26"/>
  <c r="G170" i="26"/>
  <c r="G169" i="26"/>
  <c r="G167" i="26"/>
  <c r="G165" i="26"/>
  <c r="G164" i="26"/>
  <c r="G163" i="26" s="1"/>
  <c r="G162" i="26"/>
  <c r="G161" i="26"/>
  <c r="G160" i="26"/>
  <c r="G159" i="26"/>
  <c r="G157" i="26"/>
  <c r="G156" i="26"/>
  <c r="G155" i="26"/>
  <c r="G154" i="26"/>
  <c r="G152" i="26"/>
  <c r="G151" i="26"/>
  <c r="G150" i="26"/>
  <c r="G149" i="26"/>
  <c r="G148" i="26"/>
  <c r="G146" i="26"/>
  <c r="G145" i="26"/>
  <c r="G144" i="26"/>
  <c r="G143" i="26" s="1"/>
  <c r="G142" i="26"/>
  <c r="G141" i="26"/>
  <c r="G140" i="26"/>
  <c r="G139" i="26"/>
  <c r="G138" i="26"/>
  <c r="G136" i="26"/>
  <c r="G135" i="26"/>
  <c r="G134" i="26"/>
  <c r="G133" i="26"/>
  <c r="G131" i="26"/>
  <c r="G130" i="26"/>
  <c r="G128" i="26"/>
  <c r="G127" i="26"/>
  <c r="G126" i="26"/>
  <c r="G125" i="26"/>
  <c r="G123" i="26"/>
  <c r="G122" i="26" s="1"/>
  <c r="G121" i="26"/>
  <c r="G120" i="26"/>
  <c r="G119" i="26"/>
  <c r="G117" i="26"/>
  <c r="G116" i="26"/>
  <c r="G115" i="26"/>
  <c r="G113" i="26"/>
  <c r="G112" i="26"/>
  <c r="G110" i="26"/>
  <c r="G109" i="26"/>
  <c r="G108" i="26"/>
  <c r="G107" i="26"/>
  <c r="G106" i="26"/>
  <c r="G105" i="26"/>
  <c r="G104" i="26"/>
  <c r="G103" i="26"/>
  <c r="G102" i="26"/>
  <c r="G101" i="26"/>
  <c r="G99" i="26"/>
  <c r="G98" i="26"/>
  <c r="G97" i="26"/>
  <c r="G96" i="26"/>
  <c r="G95" i="26"/>
  <c r="G94" i="26"/>
  <c r="G93" i="26"/>
  <c r="G92" i="26"/>
  <c r="G90" i="26"/>
  <c r="G89" i="26"/>
  <c r="G87" i="26"/>
  <c r="G86" i="26"/>
  <c r="G83" i="26" s="1"/>
  <c r="G84" i="26"/>
  <c r="G82" i="26"/>
  <c r="G81" i="26"/>
  <c r="G80" i="26"/>
  <c r="G79" i="26"/>
  <c r="G78" i="26"/>
  <c r="G77" i="26"/>
  <c r="G76" i="26"/>
  <c r="G75" i="26"/>
  <c r="G74" i="26"/>
  <c r="G73" i="26"/>
  <c r="G70" i="26"/>
  <c r="G69" i="26"/>
  <c r="G68" i="26"/>
  <c r="G67" i="26"/>
  <c r="G66" i="26"/>
  <c r="G65" i="26"/>
  <c r="G64" i="26"/>
  <c r="G63" i="26"/>
  <c r="G61" i="26"/>
  <c r="G60" i="26" s="1"/>
  <c r="G59" i="26"/>
  <c r="G58" i="26"/>
  <c r="G57" i="26"/>
  <c r="G56" i="26"/>
  <c r="G55" i="26"/>
  <c r="G54" i="26"/>
  <c r="G53" i="26"/>
  <c r="G52" i="26"/>
  <c r="G51" i="26"/>
  <c r="G49" i="26"/>
  <c r="G48" i="26"/>
  <c r="G47" i="26"/>
  <c r="G46" i="26"/>
  <c r="G44" i="26"/>
  <c r="G43" i="26"/>
  <c r="G42" i="26"/>
  <c r="G40" i="26"/>
  <c r="G39" i="26"/>
  <c r="G38" i="26"/>
  <c r="G36" i="26"/>
  <c r="G35" i="26"/>
  <c r="G33" i="26"/>
  <c r="G32" i="26" s="1"/>
  <c r="G31" i="26"/>
  <c r="G30" i="26"/>
  <c r="G29" i="26" s="1"/>
  <c r="G28" i="26"/>
  <c r="G27" i="26"/>
  <c r="G26" i="26"/>
  <c r="G25" i="26"/>
  <c r="G24" i="26"/>
  <c r="G23" i="26"/>
  <c r="G21" i="26"/>
  <c r="G20" i="26"/>
  <c r="G19" i="26"/>
  <c r="G18" i="26" s="1"/>
  <c r="G17" i="26"/>
  <c r="G16" i="26"/>
  <c r="G15" i="26"/>
  <c r="G14" i="26"/>
  <c r="G13" i="26"/>
  <c r="G11" i="26"/>
  <c r="G10" i="26"/>
  <c r="G9" i="26"/>
  <c r="G8" i="26"/>
  <c r="G7" i="26"/>
  <c r="G5" i="26" s="1"/>
  <c r="G4" i="26" l="1"/>
  <c r="G886" i="26" s="1"/>
  <c r="G477" i="26"/>
  <c r="G885" i="25" l="1"/>
  <c r="G884" i="25"/>
  <c r="G883" i="25"/>
  <c r="G881" i="25"/>
  <c r="G880" i="25"/>
  <c r="G879" i="25"/>
  <c r="G878" i="25"/>
  <c r="G876" i="25"/>
  <c r="G875" i="25"/>
  <c r="G874" i="25"/>
  <c r="G873" i="25"/>
  <c r="G872" i="25"/>
  <c r="G871" i="25"/>
  <c r="G869" i="25"/>
  <c r="G868" i="25"/>
  <c r="G866" i="25"/>
  <c r="G865" i="25"/>
  <c r="G864" i="25"/>
  <c r="G863" i="25"/>
  <c r="G862" i="25"/>
  <c r="G861" i="25"/>
  <c r="G860" i="25"/>
  <c r="G859" i="25"/>
  <c r="G857" i="25"/>
  <c r="G856" i="25"/>
  <c r="G855" i="25"/>
  <c r="G854" i="25"/>
  <c r="G853" i="25"/>
  <c r="G852" i="25"/>
  <c r="G850" i="25"/>
  <c r="G849" i="25"/>
  <c r="G848" i="25"/>
  <c r="G847" i="25"/>
  <c r="G846" i="25"/>
  <c r="G845" i="25"/>
  <c r="G844" i="25"/>
  <c r="G843" i="25"/>
  <c r="G841" i="25"/>
  <c r="G840" i="25"/>
  <c r="G839" i="25"/>
  <c r="G838" i="25"/>
  <c r="G836" i="25"/>
  <c r="G835" i="25"/>
  <c r="G834" i="25"/>
  <c r="G833" i="25"/>
  <c r="G832" i="25" s="1"/>
  <c r="G831" i="25"/>
  <c r="G830" i="25"/>
  <c r="G829" i="25"/>
  <c r="G828" i="25"/>
  <c r="G826" i="25"/>
  <c r="G825" i="25"/>
  <c r="G824" i="25"/>
  <c r="G822" i="25"/>
  <c r="G821" i="25"/>
  <c r="G819" i="25"/>
  <c r="G818" i="25"/>
  <c r="G816" i="25"/>
  <c r="G815" i="25"/>
  <c r="G814" i="25"/>
  <c r="G813" i="25"/>
  <c r="G812" i="25"/>
  <c r="G810" i="25"/>
  <c r="G809" i="25" s="1"/>
  <c r="G808" i="25"/>
  <c r="G807" i="25"/>
  <c r="G806" i="25"/>
  <c r="G804" i="25"/>
  <c r="G802" i="25"/>
  <c r="G801" i="25"/>
  <c r="G800" i="25"/>
  <c r="G799" i="25"/>
  <c r="G798" i="25"/>
  <c r="G796" i="25"/>
  <c r="G795" i="25"/>
  <c r="G794" i="25"/>
  <c r="G792" i="25"/>
  <c r="G791" i="25"/>
  <c r="G790" i="25"/>
  <c r="G789" i="25"/>
  <c r="G788" i="25"/>
  <c r="G786" i="25"/>
  <c r="G785" i="25"/>
  <c r="G784" i="25"/>
  <c r="G783" i="25"/>
  <c r="G782" i="25"/>
  <c r="G780" i="25"/>
  <c r="G778" i="25" s="1"/>
  <c r="G779" i="25"/>
  <c r="G777" i="25"/>
  <c r="G776" i="25"/>
  <c r="G775" i="25"/>
  <c r="G774" i="25"/>
  <c r="G773" i="25"/>
  <c r="G772" i="25"/>
  <c r="G771" i="25"/>
  <c r="G770" i="25"/>
  <c r="G769" i="25"/>
  <c r="G768" i="25"/>
  <c r="G767" i="25"/>
  <c r="G766" i="25"/>
  <c r="G764" i="25"/>
  <c r="G763" i="25"/>
  <c r="G762" i="25"/>
  <c r="G760" i="25"/>
  <c r="G759" i="25"/>
  <c r="G758" i="25"/>
  <c r="G756" i="25"/>
  <c r="G754" i="25"/>
  <c r="G753" i="25"/>
  <c r="G752" i="25" s="1"/>
  <c r="G751" i="25" s="1"/>
  <c r="G750" i="25"/>
  <c r="G749" i="25"/>
  <c r="G747" i="25"/>
  <c r="G746" i="25"/>
  <c r="G745" i="25"/>
  <c r="G744" i="25"/>
  <c r="G742" i="25"/>
  <c r="G741" i="25"/>
  <c r="G740" i="25"/>
  <c r="G738" i="25"/>
  <c r="G737" i="25"/>
  <c r="G736" i="25"/>
  <c r="G735" i="25"/>
  <c r="G734" i="25"/>
  <c r="G733" i="25"/>
  <c r="G730" i="25"/>
  <c r="G729" i="25"/>
  <c r="G728" i="25"/>
  <c r="G727" i="25"/>
  <c r="G726" i="25"/>
  <c r="G725" i="25"/>
  <c r="G724" i="25"/>
  <c r="G722" i="25"/>
  <c r="G721" i="25"/>
  <c r="G719" i="25"/>
  <c r="G718" i="25"/>
  <c r="G716" i="25"/>
  <c r="G715" i="25"/>
  <c r="G714" i="25"/>
  <c r="G713" i="25"/>
  <c r="G711" i="25"/>
  <c r="G710" i="25"/>
  <c r="G709" i="25"/>
  <c r="G707" i="25"/>
  <c r="G706" i="25" s="1"/>
  <c r="G705" i="25" s="1"/>
  <c r="G704" i="25"/>
  <c r="G703" i="25"/>
  <c r="G702" i="25"/>
  <c r="G701" i="25"/>
  <c r="G700" i="25"/>
  <c r="G698" i="25"/>
  <c r="G697" i="25"/>
  <c r="G696" i="25"/>
  <c r="G695" i="25"/>
  <c r="G693" i="25"/>
  <c r="G692" i="25"/>
  <c r="G691" i="25"/>
  <c r="G690" i="25"/>
  <c r="G689" i="25"/>
  <c r="G688" i="25"/>
  <c r="G687" i="25"/>
  <c r="G686" i="25"/>
  <c r="G685" i="25"/>
  <c r="G683" i="25"/>
  <c r="G682" i="25"/>
  <c r="G680" i="25"/>
  <c r="G679" i="25" s="1"/>
  <c r="G678" i="25" s="1"/>
  <c r="G677" i="25"/>
  <c r="G676" i="25"/>
  <c r="G675" i="25"/>
  <c r="G674" i="25"/>
  <c r="G672" i="25"/>
  <c r="G671" i="25"/>
  <c r="G670" i="25"/>
  <c r="G669" i="25"/>
  <c r="G668" i="25"/>
  <c r="G667" i="25"/>
  <c r="G666" i="25"/>
  <c r="G665" i="25"/>
  <c r="G664" i="25"/>
  <c r="G663" i="25"/>
  <c r="G662" i="25"/>
  <c r="G661" i="25"/>
  <c r="G660" i="25"/>
  <c r="G659" i="25"/>
  <c r="G658" i="25"/>
  <c r="G657" i="25"/>
  <c r="G655" i="25"/>
  <c r="G654" i="25"/>
  <c r="G653" i="25"/>
  <c r="G651" i="25"/>
  <c r="G650" i="25"/>
  <c r="G649" i="25"/>
  <c r="G646" i="25"/>
  <c r="G645" i="25"/>
  <c r="G644" i="25"/>
  <c r="G642" i="25"/>
  <c r="G641" i="25"/>
  <c r="G640" i="25"/>
  <c r="G639" i="25"/>
  <c r="G638" i="25"/>
  <c r="G637" i="25"/>
  <c r="G636" i="25"/>
  <c r="G635" i="25"/>
  <c r="G633" i="25"/>
  <c r="G632" i="25"/>
  <c r="G631" i="25"/>
  <c r="G630" i="25"/>
  <c r="G628" i="25"/>
  <c r="G627" i="25"/>
  <c r="G626" i="25"/>
  <c r="G625" i="25"/>
  <c r="G624" i="25"/>
  <c r="G623" i="25"/>
  <c r="G622" i="25"/>
  <c r="G621" i="25"/>
  <c r="G619" i="25"/>
  <c r="G618" i="25" s="1"/>
  <c r="G617" i="25" s="1"/>
  <c r="G616" i="25"/>
  <c r="G615" i="25"/>
  <c r="G613" i="25"/>
  <c r="G612" i="25"/>
  <c r="G611" i="25"/>
  <c r="G610" i="25"/>
  <c r="G608" i="25"/>
  <c r="G607" i="25"/>
  <c r="G606" i="25"/>
  <c r="G605" i="25"/>
  <c r="G604" i="25"/>
  <c r="G603" i="25"/>
  <c r="G602" i="25"/>
  <c r="G600" i="25"/>
  <c r="G599" i="25"/>
  <c r="G598" i="25"/>
  <c r="G597" i="25"/>
  <c r="G596" i="25"/>
  <c r="G595" i="25"/>
  <c r="G594" i="25"/>
  <c r="G593" i="25"/>
  <c r="G592" i="25"/>
  <c r="G591" i="25" s="1"/>
  <c r="G590" i="25"/>
  <c r="G589" i="25"/>
  <c r="G588" i="25"/>
  <c r="G587" i="25"/>
  <c r="G586" i="25"/>
  <c r="G585" i="25"/>
  <c r="G584" i="25"/>
  <c r="G583" i="25"/>
  <c r="G582" i="25"/>
  <c r="G581" i="25"/>
  <c r="G579" i="25"/>
  <c r="G578" i="25"/>
  <c r="G576" i="25"/>
  <c r="G575" i="25"/>
  <c r="G574" i="25" s="1"/>
  <c r="G573" i="25"/>
  <c r="G572" i="25"/>
  <c r="G571" i="25"/>
  <c r="G569" i="25"/>
  <c r="G568" i="25"/>
  <c r="G567" i="25"/>
  <c r="G566" i="25"/>
  <c r="G565" i="25"/>
  <c r="G564" i="25"/>
  <c r="G563" i="25"/>
  <c r="G561" i="25"/>
  <c r="G560" i="25"/>
  <c r="G559" i="25"/>
  <c r="G558" i="25"/>
  <c r="G556" i="25"/>
  <c r="G555" i="25"/>
  <c r="G554" i="25"/>
  <c r="G553" i="25"/>
  <c r="G552" i="25"/>
  <c r="G550" i="25"/>
  <c r="G549" i="25"/>
  <c r="G548" i="25"/>
  <c r="G546" i="25"/>
  <c r="G545" i="25"/>
  <c r="G544" i="25"/>
  <c r="G542" i="25"/>
  <c r="G541" i="25"/>
  <c r="G539" i="25"/>
  <c r="G537" i="25" s="1"/>
  <c r="G536" i="25"/>
  <c r="G535" i="25"/>
  <c r="G534" i="25"/>
  <c r="G533" i="25"/>
  <c r="G531" i="25"/>
  <c r="G530" i="25"/>
  <c r="G529" i="25"/>
  <c r="G528" i="25"/>
  <c r="G527" i="25"/>
  <c r="G526" i="25"/>
  <c r="G525" i="25"/>
  <c r="G524" i="25"/>
  <c r="G523" i="25"/>
  <c r="G522" i="25"/>
  <c r="G521" i="25"/>
  <c r="G520" i="25"/>
  <c r="G519" i="25"/>
  <c r="G518" i="25"/>
  <c r="G516" i="25"/>
  <c r="G515" i="25"/>
  <c r="G513" i="25"/>
  <c r="G512" i="25"/>
  <c r="G511" i="25"/>
  <c r="G509" i="25"/>
  <c r="G508" i="25"/>
  <c r="G507" i="25"/>
  <c r="G504" i="25"/>
  <c r="G503" i="25"/>
  <c r="G502" i="25"/>
  <c r="G500" i="25"/>
  <c r="G498" i="25"/>
  <c r="G497" i="25"/>
  <c r="G496" i="25"/>
  <c r="G495" i="25"/>
  <c r="G494" i="25"/>
  <c r="G493" i="25"/>
  <c r="G492" i="25"/>
  <c r="G490" i="25"/>
  <c r="G489" i="25"/>
  <c r="G488" i="25"/>
  <c r="G487" i="25"/>
  <c r="G486" i="25"/>
  <c r="G483" i="25"/>
  <c r="G482" i="25"/>
  <c r="G481" i="25"/>
  <c r="G478" i="25"/>
  <c r="G476" i="25"/>
  <c r="G475" i="25"/>
  <c r="G474" i="25"/>
  <c r="G473" i="25"/>
  <c r="G471" i="25"/>
  <c r="G470" i="25"/>
  <c r="G469" i="25"/>
  <c r="G468" i="25"/>
  <c r="G466" i="25"/>
  <c r="G465" i="25"/>
  <c r="G464" i="25"/>
  <c r="G463" i="25"/>
  <c r="G462" i="25"/>
  <c r="G460" i="25"/>
  <c r="G459" i="25"/>
  <c r="G458" i="25"/>
  <c r="G456" i="25"/>
  <c r="G455" i="25"/>
  <c r="G454" i="25"/>
  <c r="G453" i="25"/>
  <c r="G451" i="25"/>
  <c r="G450" i="25"/>
  <c r="G449" i="25"/>
  <c r="G448" i="25"/>
  <c r="G446" i="25"/>
  <c r="G445" i="25"/>
  <c r="G444" i="25"/>
  <c r="G443" i="25" s="1"/>
  <c r="G442" i="25"/>
  <c r="G441" i="25"/>
  <c r="G440" i="25"/>
  <c r="G438" i="25"/>
  <c r="G437" i="25"/>
  <c r="G436" i="25"/>
  <c r="G435" i="25"/>
  <c r="G433" i="25"/>
  <c r="G432" i="25"/>
  <c r="G431" i="25" s="1"/>
  <c r="G430" i="25" s="1"/>
  <c r="G429" i="25"/>
  <c r="G428" i="25"/>
  <c r="G427" i="25"/>
  <c r="G425" i="25"/>
  <c r="G424" i="25"/>
  <c r="G423" i="25"/>
  <c r="G421" i="25"/>
  <c r="G420" i="25"/>
  <c r="G419" i="25"/>
  <c r="G418" i="25"/>
  <c r="G417" i="25"/>
  <c r="G416" i="25"/>
  <c r="G415" i="25"/>
  <c r="G414" i="25"/>
  <c r="G413" i="25"/>
  <c r="G412" i="25"/>
  <c r="G411" i="25"/>
  <c r="G410" i="25"/>
  <c r="G409" i="25"/>
  <c r="G408" i="25"/>
  <c r="G407" i="25"/>
  <c r="G406" i="25"/>
  <c r="G404" i="25"/>
  <c r="G403" i="25"/>
  <c r="G401" i="25" s="1"/>
  <c r="G400" i="25" s="1"/>
  <c r="G402" i="25"/>
  <c r="G399" i="25"/>
  <c r="G398" i="25"/>
  <c r="G397" i="25"/>
  <c r="G396" i="25"/>
  <c r="G394" i="25"/>
  <c r="G393" i="25"/>
  <c r="G392" i="25"/>
  <c r="G390" i="25"/>
  <c r="G389" i="25"/>
  <c r="G388" i="25"/>
  <c r="G387" i="25"/>
  <c r="G386" i="25"/>
  <c r="G384" i="25"/>
  <c r="G383" i="25"/>
  <c r="G381" i="25"/>
  <c r="G380" i="25"/>
  <c r="G379" i="25"/>
  <c r="G378" i="25"/>
  <c r="G377" i="25"/>
  <c r="G375" i="25"/>
  <c r="G374" i="25"/>
  <c r="G371" i="25"/>
  <c r="G370" i="25"/>
  <c r="G369" i="25"/>
  <c r="G367" i="25"/>
  <c r="G366" i="25" s="1"/>
  <c r="G365" i="25" s="1"/>
  <c r="G364" i="25"/>
  <c r="G363" i="25"/>
  <c r="G362" i="25"/>
  <c r="G360" i="25"/>
  <c r="G359" i="25"/>
  <c r="G358" i="25"/>
  <c r="G357" i="25"/>
  <c r="G355" i="25"/>
  <c r="G354" i="25"/>
  <c r="G353" i="25"/>
  <c r="G352" i="25"/>
  <c r="G350" i="25"/>
  <c r="G349" i="25"/>
  <c r="G348" i="25"/>
  <c r="G345" i="25"/>
  <c r="G344" i="25"/>
  <c r="G343" i="25"/>
  <c r="G340" i="25"/>
  <c r="G339" i="25"/>
  <c r="G338" i="25"/>
  <c r="G336" i="25"/>
  <c r="G334" i="25"/>
  <c r="G333" i="25"/>
  <c r="G332" i="25"/>
  <c r="G331" i="25"/>
  <c r="G330" i="25"/>
  <c r="G328" i="25"/>
  <c r="G327" i="25" s="1"/>
  <c r="G326" i="25" s="1"/>
  <c r="G325" i="25"/>
  <c r="G324" i="25"/>
  <c r="G323" i="25"/>
  <c r="G321" i="25"/>
  <c r="G320" i="25"/>
  <c r="G319" i="25"/>
  <c r="G318" i="25"/>
  <c r="G317" i="25"/>
  <c r="G316" i="25"/>
  <c r="G314" i="25"/>
  <c r="G312" i="25"/>
  <c r="G311" i="25"/>
  <c r="G310" i="25"/>
  <c r="G309" i="25"/>
  <c r="G308" i="25"/>
  <c r="G307" i="25"/>
  <c r="G306" i="25"/>
  <c r="G305" i="25"/>
  <c r="G303" i="25"/>
  <c r="G302" i="25"/>
  <c r="G301" i="25"/>
  <c r="G299" i="25"/>
  <c r="G298" i="25"/>
  <c r="G297" i="25"/>
  <c r="G295" i="25"/>
  <c r="G294" i="25"/>
  <c r="G293" i="25"/>
  <c r="G292" i="25"/>
  <c r="G291" i="25"/>
  <c r="G289" i="25"/>
  <c r="G288" i="25"/>
  <c r="G287" i="25"/>
  <c r="G286" i="25"/>
  <c r="G285" i="25"/>
  <c r="G283" i="25"/>
  <c r="G282" i="25" s="1"/>
  <c r="G281" i="25" s="1"/>
  <c r="G280" i="25"/>
  <c r="G279" i="25"/>
  <c r="G278" i="25"/>
  <c r="G277" i="25"/>
  <c r="G276" i="25"/>
  <c r="G274" i="25"/>
  <c r="G273" i="25"/>
  <c r="G272" i="25"/>
  <c r="G270" i="25"/>
  <c r="G269" i="25"/>
  <c r="G268" i="25"/>
  <c r="G267" i="25"/>
  <c r="G266" i="25"/>
  <c r="G265" i="25"/>
  <c r="G264" i="25"/>
  <c r="G263" i="25"/>
  <c r="G261" i="25"/>
  <c r="G260" i="25"/>
  <c r="G259" i="25"/>
  <c r="G258" i="25"/>
  <c r="G257" i="25"/>
  <c r="G256" i="25"/>
  <c r="G254" i="25"/>
  <c r="G253" i="25"/>
  <c r="G252" i="25"/>
  <c r="G251" i="25"/>
  <c r="G250" i="25"/>
  <c r="G249" i="25"/>
  <c r="G248" i="25"/>
  <c r="G247" i="25"/>
  <c r="G245" i="25" s="1"/>
  <c r="G244" i="25" s="1"/>
  <c r="G243" i="25"/>
  <c r="G242" i="25"/>
  <c r="G241" i="25"/>
  <c r="G240" i="25"/>
  <c r="G239" i="25"/>
  <c r="G238" i="25"/>
  <c r="G237" i="25"/>
  <c r="G235" i="25"/>
  <c r="G234" i="25"/>
  <c r="G233" i="25"/>
  <c r="G231" i="25"/>
  <c r="G230" i="25"/>
  <c r="G229" i="25"/>
  <c r="G228" i="25"/>
  <c r="G227" i="25"/>
  <c r="G226" i="25"/>
  <c r="G225" i="25"/>
  <c r="G224" i="25"/>
  <c r="G222" i="25"/>
  <c r="G221" i="25"/>
  <c r="G220" i="25"/>
  <c r="G219" i="25"/>
  <c r="G218" i="25"/>
  <c r="G216" i="25"/>
  <c r="G215" i="25"/>
  <c r="G214" i="25"/>
  <c r="G213" i="25"/>
  <c r="G211" i="25"/>
  <c r="G210" i="25"/>
  <c r="G209" i="25"/>
  <c r="G208" i="25"/>
  <c r="G206" i="25"/>
  <c r="G205" i="25"/>
  <c r="G204" i="25"/>
  <c r="G202" i="25"/>
  <c r="G201" i="25"/>
  <c r="G200" i="25"/>
  <c r="G199" i="25"/>
  <c r="G197" i="25"/>
  <c r="G196" i="25"/>
  <c r="G195" i="25"/>
  <c r="G194" i="25"/>
  <c r="G192" i="25"/>
  <c r="G191" i="25"/>
  <c r="G190" i="25"/>
  <c r="G189" i="25"/>
  <c r="G187" i="25"/>
  <c r="G186" i="25"/>
  <c r="G185" i="25"/>
  <c r="G183" i="25"/>
  <c r="G182" i="25"/>
  <c r="G181" i="25"/>
  <c r="G180" i="25"/>
  <c r="G179" i="25"/>
  <c r="G178" i="25"/>
  <c r="G177" i="25"/>
  <c r="G176" i="25"/>
  <c r="G175" i="25"/>
  <c r="G173" i="25"/>
  <c r="G172" i="25"/>
  <c r="G171" i="25"/>
  <c r="G170" i="25"/>
  <c r="G169" i="25"/>
  <c r="G167" i="25"/>
  <c r="G165" i="25"/>
  <c r="G164" i="25" s="1"/>
  <c r="G163" i="25" s="1"/>
  <c r="G162" i="25"/>
  <c r="G161" i="25"/>
  <c r="G160" i="25"/>
  <c r="G159" i="25"/>
  <c r="G157" i="25"/>
  <c r="G156" i="25"/>
  <c r="G155" i="25"/>
  <c r="G154" i="25"/>
  <c r="G152" i="25"/>
  <c r="G151" i="25"/>
  <c r="G150" i="25"/>
  <c r="G149" i="25"/>
  <c r="G148" i="25"/>
  <c r="G146" i="25"/>
  <c r="G145" i="25"/>
  <c r="G144" i="25"/>
  <c r="G143" i="25"/>
  <c r="G142" i="25"/>
  <c r="G141" i="25"/>
  <c r="G140" i="25"/>
  <c r="G139" i="25"/>
  <c r="G138" i="25"/>
  <c r="G136" i="25"/>
  <c r="G135" i="25"/>
  <c r="G134" i="25"/>
  <c r="G133" i="25"/>
  <c r="G131" i="25"/>
  <c r="G130" i="25"/>
  <c r="G128" i="25"/>
  <c r="G127" i="25"/>
  <c r="G126" i="25"/>
  <c r="G125" i="25"/>
  <c r="G123" i="25"/>
  <c r="G122" i="25" s="1"/>
  <c r="G121" i="25"/>
  <c r="G120" i="25"/>
  <c r="G119" i="25"/>
  <c r="G117" i="25"/>
  <c r="G116" i="25"/>
  <c r="G115" i="25"/>
  <c r="G113" i="25"/>
  <c r="G112" i="25"/>
  <c r="G110" i="25"/>
  <c r="G109" i="25"/>
  <c r="G108" i="25"/>
  <c r="G107" i="25"/>
  <c r="G106" i="25"/>
  <c r="G105" i="25"/>
  <c r="G104" i="25"/>
  <c r="G103" i="25"/>
  <c r="G102" i="25"/>
  <c r="G101" i="25"/>
  <c r="G99" i="25"/>
  <c r="G98" i="25"/>
  <c r="G97" i="25" s="1"/>
  <c r="G96" i="25"/>
  <c r="G95" i="25"/>
  <c r="G94" i="25"/>
  <c r="G93" i="25"/>
  <c r="G92" i="25"/>
  <c r="G90" i="25"/>
  <c r="G89" i="25"/>
  <c r="G87" i="25"/>
  <c r="G86" i="25"/>
  <c r="G84" i="25"/>
  <c r="G83" i="25" s="1"/>
  <c r="G82" i="25"/>
  <c r="G81" i="25"/>
  <c r="G80" i="25"/>
  <c r="G79" i="25"/>
  <c r="G78" i="25"/>
  <c r="G77" i="25"/>
  <c r="G76" i="25"/>
  <c r="G75" i="25"/>
  <c r="G74" i="25"/>
  <c r="G73" i="25"/>
  <c r="G70" i="25"/>
  <c r="G69" i="25"/>
  <c r="G68" i="25"/>
  <c r="G67" i="25"/>
  <c r="G66" i="25"/>
  <c r="G65" i="25"/>
  <c r="G64" i="25"/>
  <c r="G63" i="25"/>
  <c r="G61" i="25"/>
  <c r="G60" i="25" s="1"/>
  <c r="G59" i="25"/>
  <c r="G58" i="25"/>
  <c r="G57" i="25"/>
  <c r="G56" i="25"/>
  <c r="G55" i="25"/>
  <c r="G54" i="25"/>
  <c r="G53" i="25"/>
  <c r="G52" i="25"/>
  <c r="G51" i="25"/>
  <c r="G49" i="25"/>
  <c r="G48" i="25"/>
  <c r="G47" i="25"/>
  <c r="G46" i="25"/>
  <c r="G44" i="25"/>
  <c r="G43" i="25"/>
  <c r="G42" i="25"/>
  <c r="G40" i="25"/>
  <c r="G39" i="25"/>
  <c r="G38" i="25"/>
  <c r="G36" i="25"/>
  <c r="G35" i="25"/>
  <c r="G33" i="25"/>
  <c r="G32" i="25"/>
  <c r="G31" i="25"/>
  <c r="G30" i="25"/>
  <c r="G29" i="25" s="1"/>
  <c r="G28" i="25"/>
  <c r="G27" i="25"/>
  <c r="G26" i="25"/>
  <c r="G25" i="25"/>
  <c r="G24" i="25"/>
  <c r="G23" i="25"/>
  <c r="G21" i="25"/>
  <c r="G20" i="25"/>
  <c r="G19" i="25"/>
  <c r="G18" i="25" s="1"/>
  <c r="G17" i="25"/>
  <c r="G16" i="25"/>
  <c r="G15" i="25"/>
  <c r="G14" i="25"/>
  <c r="G13" i="25"/>
  <c r="G11" i="25"/>
  <c r="G10" i="25"/>
  <c r="G9" i="25"/>
  <c r="G8" i="25"/>
  <c r="G7" i="25"/>
  <c r="G5" i="25"/>
  <c r="G4" i="25" l="1"/>
  <c r="G477" i="25"/>
  <c r="G885" i="24"/>
  <c r="G884" i="24"/>
  <c r="G883" i="24"/>
  <c r="G881" i="24"/>
  <c r="G880" i="24"/>
  <c r="G879" i="24"/>
  <c r="G878" i="24"/>
  <c r="G876" i="24"/>
  <c r="G875" i="24"/>
  <c r="G874" i="24"/>
  <c r="G873" i="24"/>
  <c r="G872" i="24"/>
  <c r="G871" i="24"/>
  <c r="G869" i="24"/>
  <c r="G868" i="24"/>
  <c r="G866" i="24"/>
  <c r="G865" i="24"/>
  <c r="G864" i="24"/>
  <c r="G863" i="24"/>
  <c r="G862" i="24"/>
  <c r="G861" i="24"/>
  <c r="G860" i="24"/>
  <c r="G859" i="24"/>
  <c r="G857" i="24"/>
  <c r="G856" i="24"/>
  <c r="G855" i="24"/>
  <c r="G854" i="24"/>
  <c r="G853" i="24"/>
  <c r="G852" i="24"/>
  <c r="G850" i="24"/>
  <c r="G849" i="24"/>
  <c r="G848" i="24"/>
  <c r="G847" i="24"/>
  <c r="G846" i="24"/>
  <c r="G845" i="24"/>
  <c r="G844" i="24"/>
  <c r="G843" i="24"/>
  <c r="G841" i="24"/>
  <c r="G840" i="24"/>
  <c r="G839" i="24"/>
  <c r="G838" i="24"/>
  <c r="G836" i="24"/>
  <c r="G835" i="24"/>
  <c r="G834" i="24"/>
  <c r="G833" i="24"/>
  <c r="G832" i="24" s="1"/>
  <c r="G831" i="24"/>
  <c r="G830" i="24"/>
  <c r="G829" i="24"/>
  <c r="G828" i="24"/>
  <c r="G826" i="24"/>
  <c r="G825" i="24"/>
  <c r="G824" i="24"/>
  <c r="G822" i="24"/>
  <c r="G821" i="24"/>
  <c r="G819" i="24"/>
  <c r="G818" i="24"/>
  <c r="G816" i="24"/>
  <c r="G815" i="24"/>
  <c r="G814" i="24"/>
  <c r="G813" i="24"/>
  <c r="G810" i="24" s="1"/>
  <c r="G809" i="24" s="1"/>
  <c r="G812" i="24"/>
  <c r="G808" i="24"/>
  <c r="G807" i="24"/>
  <c r="G806" i="24"/>
  <c r="G804" i="24"/>
  <c r="G802" i="24"/>
  <c r="G801" i="24"/>
  <c r="G800" i="24"/>
  <c r="G799" i="24"/>
  <c r="G798" i="24"/>
  <c r="G796" i="24"/>
  <c r="G795" i="24"/>
  <c r="G794" i="24"/>
  <c r="G792" i="24"/>
  <c r="G791" i="24"/>
  <c r="G790" i="24"/>
  <c r="G789" i="24"/>
  <c r="G788" i="24"/>
  <c r="G786" i="24"/>
  <c r="G785" i="24"/>
  <c r="G784" i="24"/>
  <c r="G783" i="24"/>
  <c r="G782" i="24"/>
  <c r="G780" i="24"/>
  <c r="G779" i="24"/>
  <c r="G778" i="24"/>
  <c r="G777" i="24"/>
  <c r="G776" i="24"/>
  <c r="G775" i="24"/>
  <c r="G774" i="24"/>
  <c r="G773" i="24"/>
  <c r="G772" i="24"/>
  <c r="G771" i="24"/>
  <c r="G770" i="24"/>
  <c r="G769" i="24"/>
  <c r="G768" i="24"/>
  <c r="G767" i="24"/>
  <c r="G766" i="24"/>
  <c r="G764" i="24"/>
  <c r="G763" i="24"/>
  <c r="G762" i="24"/>
  <c r="G760" i="24"/>
  <c r="G759" i="24"/>
  <c r="G758" i="24"/>
  <c r="G756" i="24"/>
  <c r="G754" i="24"/>
  <c r="G752" i="24" s="1"/>
  <c r="G751" i="24" s="1"/>
  <c r="G753" i="24"/>
  <c r="G750" i="24"/>
  <c r="G749" i="24"/>
  <c r="G747" i="24"/>
  <c r="G746" i="24"/>
  <c r="G745" i="24"/>
  <c r="G744" i="24"/>
  <c r="G742" i="24"/>
  <c r="G741" i="24"/>
  <c r="G740" i="24"/>
  <c r="G738" i="24"/>
  <c r="G737" i="24"/>
  <c r="G736" i="24"/>
  <c r="G735" i="24"/>
  <c r="G734" i="24"/>
  <c r="G733" i="24"/>
  <c r="G730" i="24"/>
  <c r="G729" i="24"/>
  <c r="G728" i="24"/>
  <c r="G727" i="24"/>
  <c r="G726" i="24"/>
  <c r="G725" i="24"/>
  <c r="G724" i="24"/>
  <c r="G722" i="24"/>
  <c r="G721" i="24"/>
  <c r="G719" i="24"/>
  <c r="G718" i="24"/>
  <c r="G716" i="24"/>
  <c r="G715" i="24"/>
  <c r="G714" i="24"/>
  <c r="G713" i="24"/>
  <c r="G711" i="24"/>
  <c r="G710" i="24"/>
  <c r="G709" i="24"/>
  <c r="G707" i="24"/>
  <c r="G706" i="24" s="1"/>
  <c r="G705" i="24" s="1"/>
  <c r="G704" i="24"/>
  <c r="G703" i="24"/>
  <c r="G702" i="24"/>
  <c r="G701" i="24"/>
  <c r="G700" i="24"/>
  <c r="G698" i="24"/>
  <c r="G697" i="24"/>
  <c r="G696" i="24"/>
  <c r="G695" i="24"/>
  <c r="G693" i="24"/>
  <c r="G692" i="24"/>
  <c r="G691" i="24"/>
  <c r="G690" i="24"/>
  <c r="G689" i="24"/>
  <c r="G688" i="24"/>
  <c r="G687" i="24"/>
  <c r="G686" i="24"/>
  <c r="G685" i="24"/>
  <c r="G683" i="24"/>
  <c r="G682" i="24"/>
  <c r="G680" i="24"/>
  <c r="G679" i="24" s="1"/>
  <c r="G678" i="24" s="1"/>
  <c r="G677" i="24"/>
  <c r="G676" i="24"/>
  <c r="G675" i="24"/>
  <c r="G674" i="24"/>
  <c r="G672" i="24"/>
  <c r="G671" i="24"/>
  <c r="G670" i="24"/>
  <c r="G669" i="24"/>
  <c r="G668" i="24"/>
  <c r="G667" i="24"/>
  <c r="G666" i="24"/>
  <c r="G665" i="24"/>
  <c r="G664" i="24"/>
  <c r="G663" i="24"/>
  <c r="G662" i="24"/>
  <c r="G661" i="24"/>
  <c r="G660" i="24"/>
  <c r="G659" i="24"/>
  <c r="G658" i="24"/>
  <c r="G657" i="24"/>
  <c r="G655" i="24"/>
  <c r="G654" i="24"/>
  <c r="G653" i="24"/>
  <c r="G651" i="24"/>
  <c r="G650" i="24"/>
  <c r="G649" i="24"/>
  <c r="G646" i="24"/>
  <c r="G645" i="24"/>
  <c r="G644" i="24"/>
  <c r="G642" i="24"/>
  <c r="G641" i="24"/>
  <c r="G640" i="24"/>
  <c r="G639" i="24"/>
  <c r="G638" i="24"/>
  <c r="G637" i="24"/>
  <c r="G636" i="24"/>
  <c r="G635" i="24"/>
  <c r="G633" i="24"/>
  <c r="G632" i="24"/>
  <c r="G631" i="24"/>
  <c r="G630" i="24"/>
  <c r="G628" i="24"/>
  <c r="G627" i="24"/>
  <c r="G626" i="24"/>
  <c r="G625" i="24"/>
  <c r="G624" i="24"/>
  <c r="G623" i="24"/>
  <c r="G622" i="24"/>
  <c r="G621" i="24"/>
  <c r="G619" i="24"/>
  <c r="G618" i="24" s="1"/>
  <c r="G617" i="24" s="1"/>
  <c r="G616" i="24"/>
  <c r="G615" i="24"/>
  <c r="G613" i="24"/>
  <c r="G612" i="24"/>
  <c r="G611" i="24"/>
  <c r="G610" i="24"/>
  <c r="G608" i="24"/>
  <c r="G607" i="24"/>
  <c r="G606" i="24"/>
  <c r="G605" i="24"/>
  <c r="G604" i="24"/>
  <c r="G603" i="24"/>
  <c r="G602" i="24"/>
  <c r="G600" i="24"/>
  <c r="G599" i="24"/>
  <c r="G598" i="24"/>
  <c r="G597" i="24"/>
  <c r="G596" i="24"/>
  <c r="G595" i="24"/>
  <c r="G594" i="24"/>
  <c r="G593" i="24"/>
  <c r="G592" i="24"/>
  <c r="G591" i="24"/>
  <c r="G590" i="24"/>
  <c r="G589" i="24"/>
  <c r="G588" i="24"/>
  <c r="G587" i="24"/>
  <c r="G586" i="24"/>
  <c r="G585" i="24"/>
  <c r="G584" i="24"/>
  <c r="G583" i="24"/>
  <c r="G582" i="24"/>
  <c r="G581" i="24"/>
  <c r="G579" i="24"/>
  <c r="G578" i="24"/>
  <c r="G576" i="24"/>
  <c r="G575" i="24"/>
  <c r="G574" i="24" s="1"/>
  <c r="G573" i="24"/>
  <c r="G572" i="24"/>
  <c r="G571" i="24"/>
  <c r="G569" i="24"/>
  <c r="G568" i="24"/>
  <c r="G567" i="24" s="1"/>
  <c r="G566" i="24"/>
  <c r="G565" i="24"/>
  <c r="G564" i="24"/>
  <c r="G563" i="24"/>
  <c r="G561" i="24"/>
  <c r="G560" i="24"/>
  <c r="G559" i="24"/>
  <c r="G558" i="24"/>
  <c r="G556" i="24"/>
  <c r="G555" i="24"/>
  <c r="G554" i="24"/>
  <c r="G553" i="24"/>
  <c r="G552" i="24"/>
  <c r="G550" i="24"/>
  <c r="G549" i="24"/>
  <c r="G548" i="24"/>
  <c r="G546" i="24"/>
  <c r="G545" i="24"/>
  <c r="G544" i="24"/>
  <c r="G542" i="24"/>
  <c r="G541" i="24"/>
  <c r="G539" i="24"/>
  <c r="G537" i="24" s="1"/>
  <c r="G536" i="24"/>
  <c r="G535" i="24"/>
  <c r="G534" i="24"/>
  <c r="G533" i="24"/>
  <c r="G531" i="24"/>
  <c r="G530" i="24"/>
  <c r="G529" i="24"/>
  <c r="G528" i="24"/>
  <c r="G527" i="24"/>
  <c r="G526" i="24"/>
  <c r="G525" i="24"/>
  <c r="G524" i="24"/>
  <c r="G523" i="24"/>
  <c r="G522" i="24"/>
  <c r="G521" i="24"/>
  <c r="G520" i="24"/>
  <c r="G519" i="24"/>
  <c r="G518" i="24"/>
  <c r="G516" i="24"/>
  <c r="G515" i="24"/>
  <c r="G513" i="24"/>
  <c r="G512" i="24"/>
  <c r="G511" i="24"/>
  <c r="G509" i="24"/>
  <c r="G508" i="24"/>
  <c r="G507" i="24"/>
  <c r="G504" i="24"/>
  <c r="G503" i="24"/>
  <c r="G502" i="24"/>
  <c r="G500" i="24"/>
  <c r="G498" i="24"/>
  <c r="G497" i="24"/>
  <c r="G496" i="24"/>
  <c r="G495" i="24"/>
  <c r="G494" i="24"/>
  <c r="G493" i="24"/>
  <c r="G492" i="24"/>
  <c r="G490" i="24"/>
  <c r="G489" i="24"/>
  <c r="G488" i="24"/>
  <c r="G487" i="24"/>
  <c r="G486" i="24"/>
  <c r="G483" i="24"/>
  <c r="G482" i="24"/>
  <c r="G481" i="24"/>
  <c r="G478" i="24"/>
  <c r="G477" i="24" s="1"/>
  <c r="G476" i="24"/>
  <c r="G475" i="24"/>
  <c r="G474" i="24"/>
  <c r="G473" i="24"/>
  <c r="G471" i="24"/>
  <c r="G470" i="24"/>
  <c r="G469" i="24"/>
  <c r="G468" i="24"/>
  <c r="G466" i="24"/>
  <c r="G465" i="24"/>
  <c r="G464" i="24"/>
  <c r="G463" i="24"/>
  <c r="G462" i="24"/>
  <c r="G460" i="24"/>
  <c r="G459" i="24"/>
  <c r="G458" i="24"/>
  <c r="G456" i="24"/>
  <c r="G455" i="24"/>
  <c r="G454" i="24"/>
  <c r="G453" i="24"/>
  <c r="G451" i="24"/>
  <c r="G450" i="24"/>
  <c r="G449" i="24"/>
  <c r="G448" i="24"/>
  <c r="G446" i="24"/>
  <c r="G445" i="24"/>
  <c r="G444" i="24"/>
  <c r="G443" i="24" s="1"/>
  <c r="G442" i="24"/>
  <c r="G441" i="24"/>
  <c r="G440" i="24"/>
  <c r="G438" i="24"/>
  <c r="G437" i="24"/>
  <c r="G436" i="24"/>
  <c r="G435" i="24"/>
  <c r="G433" i="24"/>
  <c r="G432" i="24"/>
  <c r="G431" i="24" s="1"/>
  <c r="G430" i="24" s="1"/>
  <c r="G429" i="24"/>
  <c r="G428" i="24"/>
  <c r="G427" i="24"/>
  <c r="G425" i="24"/>
  <c r="G424" i="24"/>
  <c r="G423" i="24"/>
  <c r="G421" i="24"/>
  <c r="G420" i="24"/>
  <c r="G419" i="24"/>
  <c r="G418" i="24"/>
  <c r="G417" i="24"/>
  <c r="G416" i="24"/>
  <c r="G415" i="24"/>
  <c r="G414" i="24"/>
  <c r="G413" i="24"/>
  <c r="G412" i="24"/>
  <c r="G411" i="24"/>
  <c r="G410" i="24"/>
  <c r="G409" i="24"/>
  <c r="G408" i="24"/>
  <c r="G407" i="24"/>
  <c r="G406" i="24"/>
  <c r="G404" i="24"/>
  <c r="G403" i="24"/>
  <c r="G401" i="24" s="1"/>
  <c r="G400" i="24" s="1"/>
  <c r="G402" i="24"/>
  <c r="G399" i="24"/>
  <c r="G398" i="24"/>
  <c r="G397" i="24"/>
  <c r="G396" i="24"/>
  <c r="G394" i="24"/>
  <c r="G393" i="24"/>
  <c r="G392" i="24"/>
  <c r="G390" i="24"/>
  <c r="G389" i="24"/>
  <c r="G388" i="24"/>
  <c r="G387" i="24"/>
  <c r="G386" i="24"/>
  <c r="G384" i="24"/>
  <c r="G383" i="24"/>
  <c r="G381" i="24"/>
  <c r="G380" i="24"/>
  <c r="G379" i="24"/>
  <c r="G378" i="24"/>
  <c r="G377" i="24"/>
  <c r="G375" i="24"/>
  <c r="G374" i="24"/>
  <c r="G371" i="24"/>
  <c r="G370" i="24"/>
  <c r="G369" i="24"/>
  <c r="G367" i="24"/>
  <c r="G366" i="24" s="1"/>
  <c r="G365" i="24" s="1"/>
  <c r="G364" i="24"/>
  <c r="G363" i="24"/>
  <c r="G362" i="24"/>
  <c r="G360" i="24"/>
  <c r="G359" i="24"/>
  <c r="G358" i="24"/>
  <c r="G357" i="24"/>
  <c r="G355" i="24"/>
  <c r="G354" i="24"/>
  <c r="G353" i="24"/>
  <c r="G352" i="24"/>
  <c r="G350" i="24"/>
  <c r="G349" i="24"/>
  <c r="G348" i="24"/>
  <c r="G345" i="24"/>
  <c r="G344" i="24"/>
  <c r="G343" i="24"/>
  <c r="G340" i="24"/>
  <c r="G339" i="24"/>
  <c r="G338" i="24"/>
  <c r="G336" i="24"/>
  <c r="G334" i="24"/>
  <c r="G333" i="24"/>
  <c r="G332" i="24"/>
  <c r="G331" i="24"/>
  <c r="G330" i="24"/>
  <c r="G328" i="24"/>
  <c r="G327" i="24" s="1"/>
  <c r="G326" i="24" s="1"/>
  <c r="G325" i="24"/>
  <c r="G324" i="24"/>
  <c r="G323" i="24"/>
  <c r="G321" i="24"/>
  <c r="G320" i="24"/>
  <c r="G319" i="24"/>
  <c r="G318" i="24"/>
  <c r="G317" i="24"/>
  <c r="G316" i="24"/>
  <c r="G314" i="24"/>
  <c r="G312" i="24"/>
  <c r="G311" i="24"/>
  <c r="G310" i="24"/>
  <c r="G309" i="24"/>
  <c r="G308" i="24"/>
  <c r="G307" i="24"/>
  <c r="G306" i="24"/>
  <c r="G305" i="24"/>
  <c r="G303" i="24"/>
  <c r="G302" i="24"/>
  <c r="G301" i="24"/>
  <c r="G299" i="24"/>
  <c r="G298" i="24"/>
  <c r="G297" i="24"/>
  <c r="G295" i="24"/>
  <c r="G294" i="24"/>
  <c r="G293" i="24"/>
  <c r="G292" i="24"/>
  <c r="G291" i="24"/>
  <c r="G289" i="24"/>
  <c r="G288" i="24"/>
  <c r="G287" i="24"/>
  <c r="G286" i="24"/>
  <c r="G285" i="24"/>
  <c r="G283" i="24"/>
  <c r="G282" i="24" s="1"/>
  <c r="G281" i="24" s="1"/>
  <c r="G280" i="24"/>
  <c r="G279" i="24"/>
  <c r="G278" i="24"/>
  <c r="G277" i="24"/>
  <c r="G276" i="24"/>
  <c r="G274" i="24"/>
  <c r="G273" i="24"/>
  <c r="G272" i="24"/>
  <c r="G270" i="24"/>
  <c r="G269" i="24"/>
  <c r="G268" i="24"/>
  <c r="G267" i="24"/>
  <c r="G266" i="24"/>
  <c r="G265" i="24"/>
  <c r="G264" i="24"/>
  <c r="G263" i="24"/>
  <c r="G261" i="24"/>
  <c r="G260" i="24"/>
  <c r="G259" i="24"/>
  <c r="G258" i="24"/>
  <c r="G257" i="24"/>
  <c r="G256" i="24"/>
  <c r="G254" i="24"/>
  <c r="G253" i="24"/>
  <c r="G252" i="24"/>
  <c r="G251" i="24"/>
  <c r="G250" i="24"/>
  <c r="G249" i="24"/>
  <c r="G248" i="24"/>
  <c r="G245" i="24" s="1"/>
  <c r="G244" i="24" s="1"/>
  <c r="G247" i="24"/>
  <c r="G243" i="24"/>
  <c r="G242" i="24"/>
  <c r="G241" i="24"/>
  <c r="G240" i="24"/>
  <c r="G239" i="24"/>
  <c r="G238" i="24"/>
  <c r="G237" i="24"/>
  <c r="G235" i="24"/>
  <c r="G234" i="24"/>
  <c r="G233" i="24"/>
  <c r="G231" i="24"/>
  <c r="G230" i="24"/>
  <c r="G229" i="24"/>
  <c r="G228" i="24"/>
  <c r="G227" i="24"/>
  <c r="G226" i="24"/>
  <c r="G225" i="24"/>
  <c r="G224" i="24"/>
  <c r="G222" i="24"/>
  <c r="G221" i="24"/>
  <c r="G220" i="24"/>
  <c r="G219" i="24"/>
  <c r="G218" i="24"/>
  <c r="G216" i="24"/>
  <c r="G215" i="24"/>
  <c r="G214" i="24"/>
  <c r="G213" i="24"/>
  <c r="G211" i="24"/>
  <c r="G210" i="24"/>
  <c r="G209" i="24"/>
  <c r="G208" i="24"/>
  <c r="G206" i="24"/>
  <c r="G205" i="24"/>
  <c r="G204" i="24"/>
  <c r="G202" i="24"/>
  <c r="G201" i="24"/>
  <c r="G200" i="24"/>
  <c r="G199" i="24"/>
  <c r="G197" i="24"/>
  <c r="G196" i="24"/>
  <c r="G195" i="24"/>
  <c r="G194" i="24"/>
  <c r="G192" i="24"/>
  <c r="G191" i="24"/>
  <c r="G190" i="24"/>
  <c r="G189" i="24"/>
  <c r="G187" i="24"/>
  <c r="G186" i="24"/>
  <c r="G185" i="24"/>
  <c r="G183" i="24"/>
  <c r="G182" i="24"/>
  <c r="G181" i="24"/>
  <c r="G180" i="24"/>
  <c r="G179" i="24"/>
  <c r="G178" i="24"/>
  <c r="G177" i="24"/>
  <c r="G176" i="24"/>
  <c r="G175" i="24"/>
  <c r="G173" i="24"/>
  <c r="G172" i="24"/>
  <c r="G171" i="24"/>
  <c r="G170" i="24"/>
  <c r="G169" i="24"/>
  <c r="G167" i="24"/>
  <c r="G165" i="24"/>
  <c r="G164" i="24" s="1"/>
  <c r="G163" i="24" s="1"/>
  <c r="G162" i="24"/>
  <c r="G161" i="24"/>
  <c r="G160" i="24"/>
  <c r="G159" i="24"/>
  <c r="G157" i="24"/>
  <c r="G156" i="24"/>
  <c r="G155" i="24"/>
  <c r="G154" i="24"/>
  <c r="G152" i="24"/>
  <c r="G151" i="24"/>
  <c r="G150" i="24"/>
  <c r="G149" i="24"/>
  <c r="G148" i="24"/>
  <c r="G146" i="24"/>
  <c r="G145" i="24"/>
  <c r="G144" i="24"/>
  <c r="G143" i="24"/>
  <c r="G142" i="24"/>
  <c r="G141" i="24"/>
  <c r="G140" i="24"/>
  <c r="G139" i="24"/>
  <c r="G138" i="24"/>
  <c r="G136" i="24"/>
  <c r="G135" i="24"/>
  <c r="G134" i="24"/>
  <c r="G133" i="24"/>
  <c r="G131" i="24"/>
  <c r="G130" i="24"/>
  <c r="G128" i="24"/>
  <c r="G127" i="24"/>
  <c r="G126" i="24"/>
  <c r="G125" i="24"/>
  <c r="G123" i="24"/>
  <c r="G122" i="24" s="1"/>
  <c r="G121" i="24"/>
  <c r="G120" i="24"/>
  <c r="G119" i="24"/>
  <c r="G117" i="24"/>
  <c r="G116" i="24"/>
  <c r="G115" i="24"/>
  <c r="G113" i="24"/>
  <c r="G112" i="24"/>
  <c r="G110" i="24"/>
  <c r="G109" i="24"/>
  <c r="G108" i="24"/>
  <c r="G107" i="24"/>
  <c r="G106" i="24"/>
  <c r="G105" i="24"/>
  <c r="G104" i="24"/>
  <c r="G103" i="24"/>
  <c r="G102" i="24"/>
  <c r="G101" i="24"/>
  <c r="G99" i="24"/>
  <c r="G98" i="24"/>
  <c r="G97" i="24"/>
  <c r="G96" i="24"/>
  <c r="G95" i="24"/>
  <c r="G94" i="24"/>
  <c r="G93" i="24"/>
  <c r="G92" i="24"/>
  <c r="G90" i="24"/>
  <c r="G89" i="24"/>
  <c r="G87" i="24"/>
  <c r="G86" i="24"/>
  <c r="G83" i="24" s="1"/>
  <c r="G84" i="24"/>
  <c r="G82" i="24"/>
  <c r="G81" i="24"/>
  <c r="G80" i="24"/>
  <c r="G79" i="24"/>
  <c r="G78" i="24"/>
  <c r="G77" i="24"/>
  <c r="G76" i="24"/>
  <c r="G75" i="24"/>
  <c r="G74" i="24"/>
  <c r="G73" i="24"/>
  <c r="G70" i="24"/>
  <c r="G69" i="24"/>
  <c r="G68" i="24"/>
  <c r="G67" i="24"/>
  <c r="G66" i="24"/>
  <c r="G65" i="24"/>
  <c r="G64" i="24"/>
  <c r="G63" i="24"/>
  <c r="G61" i="24"/>
  <c r="G60" i="24" s="1"/>
  <c r="G59" i="24"/>
  <c r="G58" i="24"/>
  <c r="G57" i="24"/>
  <c r="G56" i="24"/>
  <c r="G55" i="24"/>
  <c r="G54" i="24"/>
  <c r="G53" i="24"/>
  <c r="G52" i="24"/>
  <c r="G51" i="24"/>
  <c r="G49" i="24"/>
  <c r="G48" i="24"/>
  <c r="G47" i="24"/>
  <c r="G46" i="24"/>
  <c r="G44" i="24"/>
  <c r="G43" i="24"/>
  <c r="G42" i="24"/>
  <c r="G40" i="24"/>
  <c r="G39" i="24"/>
  <c r="G38" i="24"/>
  <c r="G36" i="24"/>
  <c r="G35" i="24"/>
  <c r="G33" i="24"/>
  <c r="G32" i="24" s="1"/>
  <c r="G31" i="24"/>
  <c r="G30" i="24"/>
  <c r="G29" i="24" s="1"/>
  <c r="G28" i="24"/>
  <c r="G27" i="24"/>
  <c r="G26" i="24"/>
  <c r="G25" i="24"/>
  <c r="G24" i="24"/>
  <c r="G23" i="24"/>
  <c r="G21" i="24"/>
  <c r="G20" i="24"/>
  <c r="G19" i="24"/>
  <c r="G18" i="24" s="1"/>
  <c r="G17" i="24"/>
  <c r="G16" i="24"/>
  <c r="G15" i="24"/>
  <c r="G14" i="24"/>
  <c r="G13" i="24"/>
  <c r="G11" i="24"/>
  <c r="G10" i="24"/>
  <c r="G9" i="24"/>
  <c r="G8" i="24"/>
  <c r="G7" i="24"/>
  <c r="G5" i="24" s="1"/>
  <c r="G886" i="25" l="1"/>
  <c r="G4" i="24"/>
  <c r="G886" i="24" s="1"/>
  <c r="G885" i="23"/>
  <c r="G884" i="23"/>
  <c r="G883" i="23"/>
  <c r="G881" i="23"/>
  <c r="G880" i="23"/>
  <c r="G879" i="23"/>
  <c r="G878" i="23"/>
  <c r="G876" i="23"/>
  <c r="G875" i="23"/>
  <c r="G874" i="23"/>
  <c r="G873" i="23"/>
  <c r="G872" i="23"/>
  <c r="G871" i="23"/>
  <c r="G869" i="23"/>
  <c r="G868" i="23"/>
  <c r="G866" i="23"/>
  <c r="G865" i="23"/>
  <c r="G864" i="23"/>
  <c r="G863" i="23"/>
  <c r="G862" i="23"/>
  <c r="G861" i="23"/>
  <c r="G860" i="23"/>
  <c r="G859" i="23"/>
  <c r="G857" i="23"/>
  <c r="G856" i="23"/>
  <c r="G855" i="23"/>
  <c r="G854" i="23"/>
  <c r="G853" i="23"/>
  <c r="G852" i="23"/>
  <c r="G850" i="23"/>
  <c r="G849" i="23"/>
  <c r="G848" i="23"/>
  <c r="G847" i="23"/>
  <c r="G846" i="23"/>
  <c r="G845" i="23"/>
  <c r="G844" i="23"/>
  <c r="G843" i="23"/>
  <c r="G841" i="23"/>
  <c r="G840" i="23"/>
  <c r="G839" i="23"/>
  <c r="G838" i="23"/>
  <c r="G836" i="23"/>
  <c r="G835" i="23"/>
  <c r="G834" i="23"/>
  <c r="G833" i="23"/>
  <c r="G832" i="23" s="1"/>
  <c r="G831" i="23"/>
  <c r="G830" i="23"/>
  <c r="G829" i="23"/>
  <c r="G828" i="23"/>
  <c r="G826" i="23"/>
  <c r="G825" i="23"/>
  <c r="G824" i="23"/>
  <c r="G822" i="23"/>
  <c r="G821" i="23"/>
  <c r="G819" i="23"/>
  <c r="G818" i="23"/>
  <c r="G816" i="23"/>
  <c r="G815" i="23"/>
  <c r="G814" i="23"/>
  <c r="G813" i="23"/>
  <c r="G812" i="23"/>
  <c r="G810" i="23" s="1"/>
  <c r="G809" i="23" s="1"/>
  <c r="G808" i="23"/>
  <c r="G807" i="23"/>
  <c r="G806" i="23"/>
  <c r="G804" i="23"/>
  <c r="G802" i="23"/>
  <c r="G801" i="23"/>
  <c r="G800" i="23"/>
  <c r="G799" i="23"/>
  <c r="G798" i="23"/>
  <c r="G796" i="23"/>
  <c r="G795" i="23"/>
  <c r="G794" i="23"/>
  <c r="G792" i="23"/>
  <c r="G791" i="23"/>
  <c r="G790" i="23"/>
  <c r="G789" i="23"/>
  <c r="G788" i="23"/>
  <c r="G786" i="23"/>
  <c r="G785" i="23"/>
  <c r="G784" i="23"/>
  <c r="G783" i="23"/>
  <c r="G782" i="23"/>
  <c r="G780" i="23"/>
  <c r="G779" i="23"/>
  <c r="G778" i="23"/>
  <c r="G777" i="23"/>
  <c r="G776" i="23"/>
  <c r="G775" i="23"/>
  <c r="G774" i="23"/>
  <c r="G773" i="23"/>
  <c r="G772" i="23"/>
  <c r="G771" i="23"/>
  <c r="G770" i="23"/>
  <c r="G769" i="23"/>
  <c r="G768" i="23"/>
  <c r="G767" i="23"/>
  <c r="G766" i="23"/>
  <c r="G764" i="23"/>
  <c r="G763" i="23"/>
  <c r="G762" i="23"/>
  <c r="G760" i="23"/>
  <c r="G759" i="23"/>
  <c r="G758" i="23"/>
  <c r="G756" i="23"/>
  <c r="G754" i="23"/>
  <c r="G753" i="23"/>
  <c r="G752" i="23" s="1"/>
  <c r="G751" i="23" s="1"/>
  <c r="G750" i="23"/>
  <c r="G749" i="23"/>
  <c r="G747" i="23"/>
  <c r="G746" i="23"/>
  <c r="G745" i="23"/>
  <c r="G744" i="23"/>
  <c r="G742" i="23"/>
  <c r="G741" i="23"/>
  <c r="G740" i="23"/>
  <c r="G738" i="23"/>
  <c r="G737" i="23"/>
  <c r="G736" i="23"/>
  <c r="G735" i="23"/>
  <c r="G734" i="23"/>
  <c r="G733" i="23"/>
  <c r="G730" i="23"/>
  <c r="G729" i="23"/>
  <c r="G728" i="23"/>
  <c r="G727" i="23"/>
  <c r="G726" i="23"/>
  <c r="G725" i="23"/>
  <c r="G724" i="23"/>
  <c r="G722" i="23"/>
  <c r="G721" i="23"/>
  <c r="G719" i="23"/>
  <c r="G718" i="23"/>
  <c r="G716" i="23"/>
  <c r="G715" i="23"/>
  <c r="G714" i="23"/>
  <c r="G713" i="23"/>
  <c r="G711" i="23"/>
  <c r="G710" i="23"/>
  <c r="G709" i="23"/>
  <c r="G707" i="23"/>
  <c r="G706" i="23" s="1"/>
  <c r="G705" i="23" s="1"/>
  <c r="G704" i="23"/>
  <c r="G703" i="23"/>
  <c r="G702" i="23"/>
  <c r="G701" i="23"/>
  <c r="G700" i="23"/>
  <c r="G698" i="23"/>
  <c r="G697" i="23"/>
  <c r="G696" i="23"/>
  <c r="G695" i="23"/>
  <c r="G693" i="23"/>
  <c r="G692" i="23"/>
  <c r="G691" i="23"/>
  <c r="G690" i="23"/>
  <c r="G689" i="23"/>
  <c r="G688" i="23"/>
  <c r="G687" i="23"/>
  <c r="G686" i="23"/>
  <c r="G685" i="23"/>
  <c r="G683" i="23"/>
  <c r="G682" i="23"/>
  <c r="G680" i="23"/>
  <c r="G679" i="23" s="1"/>
  <c r="G678" i="23" s="1"/>
  <c r="G677" i="23"/>
  <c r="G676" i="23"/>
  <c r="G675" i="23"/>
  <c r="G674" i="23"/>
  <c r="G672" i="23"/>
  <c r="G671" i="23"/>
  <c r="G670" i="23"/>
  <c r="G669" i="23"/>
  <c r="G668" i="23"/>
  <c r="G667" i="23"/>
  <c r="G666" i="23"/>
  <c r="G665" i="23"/>
  <c r="G664" i="23"/>
  <c r="G663" i="23"/>
  <c r="G662" i="23"/>
  <c r="G661" i="23"/>
  <c r="G660" i="23"/>
  <c r="G659" i="23"/>
  <c r="G658" i="23"/>
  <c r="G657" i="23"/>
  <c r="G655" i="23"/>
  <c r="G654" i="23"/>
  <c r="G653" i="23"/>
  <c r="G651" i="23"/>
  <c r="G650" i="23"/>
  <c r="G649" i="23"/>
  <c r="G646" i="23"/>
  <c r="G645" i="23"/>
  <c r="G644" i="23"/>
  <c r="G642" i="23"/>
  <c r="G641" i="23"/>
  <c r="G640" i="23"/>
  <c r="G639" i="23"/>
  <c r="G638" i="23"/>
  <c r="G637" i="23"/>
  <c r="G636" i="23"/>
  <c r="G635" i="23"/>
  <c r="G633" i="23"/>
  <c r="G632" i="23"/>
  <c r="G631" i="23"/>
  <c r="G630" i="23"/>
  <c r="G628" i="23"/>
  <c r="G627" i="23"/>
  <c r="G626" i="23"/>
  <c r="G625" i="23"/>
  <c r="G624" i="23"/>
  <c r="G623" i="23"/>
  <c r="G622" i="23"/>
  <c r="G621" i="23"/>
  <c r="G619" i="23"/>
  <c r="G618" i="23" s="1"/>
  <c r="G617" i="23" s="1"/>
  <c r="G616" i="23"/>
  <c r="G615" i="23"/>
  <c r="G613" i="23"/>
  <c r="G612" i="23"/>
  <c r="G611" i="23"/>
  <c r="G610" i="23"/>
  <c r="G608" i="23"/>
  <c r="G607" i="23"/>
  <c r="G606" i="23"/>
  <c r="G605" i="23"/>
  <c r="G604" i="23"/>
  <c r="G603" i="23"/>
  <c r="G602" i="23"/>
  <c r="G600" i="23"/>
  <c r="G599" i="23"/>
  <c r="G598" i="23"/>
  <c r="G597" i="23"/>
  <c r="G596" i="23"/>
  <c r="G595" i="23"/>
  <c r="G594" i="23"/>
  <c r="G593" i="23"/>
  <c r="G592" i="23"/>
  <c r="G591" i="23" s="1"/>
  <c r="G590" i="23"/>
  <c r="G589" i="23"/>
  <c r="G588" i="23"/>
  <c r="G587" i="23"/>
  <c r="G586" i="23"/>
  <c r="G585" i="23"/>
  <c r="G584" i="23"/>
  <c r="G583" i="23"/>
  <c r="G582" i="23"/>
  <c r="G581" i="23"/>
  <c r="G579" i="23"/>
  <c r="G578" i="23"/>
  <c r="G576" i="23"/>
  <c r="G575" i="23"/>
  <c r="G574" i="23" s="1"/>
  <c r="G573" i="23"/>
  <c r="G572" i="23"/>
  <c r="G571" i="23"/>
  <c r="G569" i="23"/>
  <c r="G567" i="23" s="1"/>
  <c r="G568" i="23"/>
  <c r="G566" i="23"/>
  <c r="G565" i="23"/>
  <c r="G564" i="23"/>
  <c r="G563" i="23"/>
  <c r="G561" i="23"/>
  <c r="G560" i="23"/>
  <c r="G559" i="23"/>
  <c r="G558" i="23"/>
  <c r="G556" i="23"/>
  <c r="G555" i="23"/>
  <c r="G554" i="23"/>
  <c r="G553" i="23"/>
  <c r="G552" i="23"/>
  <c r="G550" i="23"/>
  <c r="G549" i="23"/>
  <c r="G548" i="23"/>
  <c r="G546" i="23"/>
  <c r="G545" i="23"/>
  <c r="G544" i="23"/>
  <c r="G542" i="23"/>
  <c r="G541" i="23"/>
  <c r="G539" i="23"/>
  <c r="G537" i="23" s="1"/>
  <c r="G536" i="23"/>
  <c r="G535" i="23"/>
  <c r="G534" i="23"/>
  <c r="G533" i="23"/>
  <c r="G531" i="23"/>
  <c r="G530" i="23"/>
  <c r="G529" i="23"/>
  <c r="G528" i="23"/>
  <c r="G527" i="23"/>
  <c r="G526" i="23"/>
  <c r="G525" i="23"/>
  <c r="G524" i="23"/>
  <c r="G523" i="23"/>
  <c r="G522" i="23"/>
  <c r="G521" i="23"/>
  <c r="G520" i="23"/>
  <c r="G519" i="23"/>
  <c r="G518" i="23"/>
  <c r="G516" i="23"/>
  <c r="G515" i="23"/>
  <c r="G513" i="23"/>
  <c r="G512" i="23"/>
  <c r="G511" i="23"/>
  <c r="G509" i="23"/>
  <c r="G508" i="23"/>
  <c r="G507" i="23"/>
  <c r="G504" i="23"/>
  <c r="G503" i="23"/>
  <c r="G502" i="23"/>
  <c r="G500" i="23"/>
  <c r="G498" i="23"/>
  <c r="G497" i="23"/>
  <c r="G496" i="23"/>
  <c r="G495" i="23"/>
  <c r="G494" i="23"/>
  <c r="G493" i="23"/>
  <c r="G492" i="23"/>
  <c r="G490" i="23"/>
  <c r="G489" i="23"/>
  <c r="G488" i="23"/>
  <c r="G487" i="23"/>
  <c r="G486" i="23"/>
  <c r="G483" i="23"/>
  <c r="G482" i="23"/>
  <c r="G481" i="23"/>
  <c r="G478" i="23"/>
  <c r="G476" i="23"/>
  <c r="G475" i="23"/>
  <c r="G474" i="23"/>
  <c r="G473" i="23"/>
  <c r="G471" i="23"/>
  <c r="G470" i="23"/>
  <c r="G469" i="23"/>
  <c r="G468" i="23"/>
  <c r="G466" i="23"/>
  <c r="G465" i="23"/>
  <c r="G464" i="23"/>
  <c r="G463" i="23"/>
  <c r="G462" i="23"/>
  <c r="G460" i="23"/>
  <c r="G459" i="23"/>
  <c r="G458" i="23"/>
  <c r="G456" i="23"/>
  <c r="G455" i="23"/>
  <c r="G454" i="23"/>
  <c r="G453" i="23"/>
  <c r="G451" i="23"/>
  <c r="G450" i="23"/>
  <c r="G449" i="23"/>
  <c r="G448" i="23"/>
  <c r="G446" i="23"/>
  <c r="G445" i="23"/>
  <c r="G444" i="23"/>
  <c r="G443" i="23" s="1"/>
  <c r="G442" i="23"/>
  <c r="G441" i="23"/>
  <c r="G440" i="23"/>
  <c r="G438" i="23"/>
  <c r="G437" i="23"/>
  <c r="G436" i="23"/>
  <c r="G435" i="23"/>
  <c r="G433" i="23"/>
  <c r="G432" i="23"/>
  <c r="G431" i="23" s="1"/>
  <c r="G430" i="23" s="1"/>
  <c r="G429" i="23"/>
  <c r="G428" i="23"/>
  <c r="G427" i="23"/>
  <c r="G425" i="23"/>
  <c r="G424" i="23"/>
  <c r="G423" i="23"/>
  <c r="G421" i="23"/>
  <c r="G420" i="23"/>
  <c r="G419" i="23"/>
  <c r="G418" i="23"/>
  <c r="G417" i="23"/>
  <c r="G416" i="23"/>
  <c r="G415" i="23"/>
  <c r="G414" i="23"/>
  <c r="G413" i="23"/>
  <c r="G412" i="23"/>
  <c r="G411" i="23"/>
  <c r="G410" i="23"/>
  <c r="G409" i="23"/>
  <c r="G408" i="23"/>
  <c r="G407" i="23"/>
  <c r="G406" i="23"/>
  <c r="G404" i="23"/>
  <c r="G403" i="23"/>
  <c r="G402" i="23"/>
  <c r="G401" i="23" s="1"/>
  <c r="G400" i="23" s="1"/>
  <c r="G399" i="23"/>
  <c r="G398" i="23"/>
  <c r="G397" i="23"/>
  <c r="G396" i="23"/>
  <c r="G394" i="23"/>
  <c r="G393" i="23"/>
  <c r="G392" i="23"/>
  <c r="G390" i="23"/>
  <c r="G389" i="23"/>
  <c r="G388" i="23"/>
  <c r="G387" i="23"/>
  <c r="G386" i="23"/>
  <c r="G384" i="23"/>
  <c r="G383" i="23"/>
  <c r="G381" i="23"/>
  <c r="G380" i="23"/>
  <c r="G379" i="23"/>
  <c r="G378" i="23"/>
  <c r="G377" i="23"/>
  <c r="G375" i="23"/>
  <c r="G374" i="23"/>
  <c r="G371" i="23"/>
  <c r="G370" i="23"/>
  <c r="G369" i="23"/>
  <c r="G367" i="23"/>
  <c r="G366" i="23" s="1"/>
  <c r="G365" i="23" s="1"/>
  <c r="G364" i="23"/>
  <c r="G363" i="23"/>
  <c r="G362" i="23"/>
  <c r="G360" i="23"/>
  <c r="G359" i="23"/>
  <c r="G358" i="23"/>
  <c r="G357" i="23"/>
  <c r="G355" i="23"/>
  <c r="G354" i="23"/>
  <c r="G353" i="23"/>
  <c r="G352" i="23"/>
  <c r="G350" i="23"/>
  <c r="G349" i="23"/>
  <c r="G348" i="23"/>
  <c r="G345" i="23"/>
  <c r="G344" i="23"/>
  <c r="G343" i="23"/>
  <c r="G340" i="23"/>
  <c r="G339" i="23"/>
  <c r="G338" i="23"/>
  <c r="G336" i="23"/>
  <c r="G334" i="23"/>
  <c r="G333" i="23"/>
  <c r="G332" i="23"/>
  <c r="G331" i="23"/>
  <c r="G330" i="23"/>
  <c r="G328" i="23"/>
  <c r="G327" i="23" s="1"/>
  <c r="G326" i="23" s="1"/>
  <c r="G325" i="23"/>
  <c r="G324" i="23"/>
  <c r="G323" i="23"/>
  <c r="G321" i="23"/>
  <c r="G320" i="23"/>
  <c r="G319" i="23"/>
  <c r="G318" i="23"/>
  <c r="G317" i="23"/>
  <c r="G316" i="23"/>
  <c r="G314" i="23"/>
  <c r="G312" i="23"/>
  <c r="G311" i="23"/>
  <c r="G310" i="23"/>
  <c r="G309" i="23"/>
  <c r="G308" i="23"/>
  <c r="G307" i="23"/>
  <c r="G306" i="23"/>
  <c r="G305" i="23"/>
  <c r="G303" i="23"/>
  <c r="G302" i="23"/>
  <c r="G301" i="23"/>
  <c r="G299" i="23"/>
  <c r="G298" i="23"/>
  <c r="G297" i="23"/>
  <c r="G295" i="23"/>
  <c r="G294" i="23"/>
  <c r="G293" i="23"/>
  <c r="G292" i="23"/>
  <c r="G291" i="23"/>
  <c r="G289" i="23"/>
  <c r="G288" i="23"/>
  <c r="G287" i="23"/>
  <c r="G286" i="23"/>
  <c r="G285" i="23"/>
  <c r="G283" i="23"/>
  <c r="G282" i="23" s="1"/>
  <c r="G281" i="23" s="1"/>
  <c r="G280" i="23"/>
  <c r="G279" i="23"/>
  <c r="G278" i="23"/>
  <c r="G277" i="23"/>
  <c r="G276" i="23"/>
  <c r="G274" i="23"/>
  <c r="G273" i="23"/>
  <c r="G272" i="23"/>
  <c r="G270" i="23"/>
  <c r="G269" i="23"/>
  <c r="G268" i="23"/>
  <c r="G267" i="23"/>
  <c r="G266" i="23"/>
  <c r="G265" i="23"/>
  <c r="G264" i="23"/>
  <c r="G263" i="23"/>
  <c r="G261" i="23"/>
  <c r="G260" i="23"/>
  <c r="G259" i="23"/>
  <c r="G258" i="23"/>
  <c r="G257" i="23"/>
  <c r="G256" i="23"/>
  <c r="G254" i="23"/>
  <c r="G253" i="23"/>
  <c r="G252" i="23"/>
  <c r="G251" i="23"/>
  <c r="G250" i="23"/>
  <c r="G249" i="23"/>
  <c r="G248" i="23"/>
  <c r="G247" i="23"/>
  <c r="G245" i="23" s="1"/>
  <c r="G244" i="23" s="1"/>
  <c r="G243" i="23"/>
  <c r="G242" i="23"/>
  <c r="G241" i="23"/>
  <c r="G240" i="23"/>
  <c r="G239" i="23"/>
  <c r="G238" i="23"/>
  <c r="G237" i="23"/>
  <c r="G235" i="23"/>
  <c r="G234" i="23"/>
  <c r="G233" i="23"/>
  <c r="G231" i="23"/>
  <c r="G230" i="23"/>
  <c r="G229" i="23"/>
  <c r="G228" i="23"/>
  <c r="G227" i="23"/>
  <c r="G226" i="23"/>
  <c r="G225" i="23"/>
  <c r="G224" i="23"/>
  <c r="G222" i="23"/>
  <c r="G221" i="23"/>
  <c r="G220" i="23"/>
  <c r="G219" i="23"/>
  <c r="G218" i="23"/>
  <c r="G216" i="23"/>
  <c r="G215" i="23"/>
  <c r="G214" i="23"/>
  <c r="G213" i="23"/>
  <c r="G211" i="23"/>
  <c r="G210" i="23"/>
  <c r="G209" i="23"/>
  <c r="G208" i="23"/>
  <c r="G206" i="23"/>
  <c r="G205" i="23"/>
  <c r="G204" i="23"/>
  <c r="G202" i="23"/>
  <c r="G201" i="23"/>
  <c r="G200" i="23"/>
  <c r="G199" i="23"/>
  <c r="G197" i="23"/>
  <c r="G196" i="23"/>
  <c r="G195" i="23"/>
  <c r="G194" i="23"/>
  <c r="G192" i="23"/>
  <c r="G191" i="23"/>
  <c r="G190" i="23"/>
  <c r="G189" i="23"/>
  <c r="G187" i="23"/>
  <c r="G186" i="23"/>
  <c r="G185" i="23"/>
  <c r="G183" i="23"/>
  <c r="G182" i="23"/>
  <c r="G181" i="23"/>
  <c r="G180" i="23"/>
  <c r="G179" i="23"/>
  <c r="G178" i="23"/>
  <c r="G177" i="23"/>
  <c r="G176" i="23"/>
  <c r="G175" i="23"/>
  <c r="G173" i="23"/>
  <c r="G172" i="23"/>
  <c r="G171" i="23"/>
  <c r="G170" i="23"/>
  <c r="G169" i="23"/>
  <c r="G167" i="23"/>
  <c r="G165" i="23"/>
  <c r="G164" i="23" s="1"/>
  <c r="G163" i="23" s="1"/>
  <c r="G162" i="23"/>
  <c r="G161" i="23"/>
  <c r="G160" i="23"/>
  <c r="G159" i="23"/>
  <c r="G157" i="23"/>
  <c r="G156" i="23"/>
  <c r="G155" i="23"/>
  <c r="G154" i="23"/>
  <c r="G152" i="23"/>
  <c r="G151" i="23"/>
  <c r="G150" i="23"/>
  <c r="G149" i="23"/>
  <c r="G148" i="23"/>
  <c r="G146" i="23"/>
  <c r="G145" i="23"/>
  <c r="G144" i="23"/>
  <c r="G143" i="23" s="1"/>
  <c r="G142" i="23"/>
  <c r="G141" i="23"/>
  <c r="G140" i="23"/>
  <c r="G139" i="23"/>
  <c r="G138" i="23"/>
  <c r="G136" i="23"/>
  <c r="G135" i="23"/>
  <c r="G134" i="23"/>
  <c r="G133" i="23"/>
  <c r="G131" i="23"/>
  <c r="G130" i="23"/>
  <c r="G128" i="23"/>
  <c r="G127" i="23"/>
  <c r="G126" i="23"/>
  <c r="G125" i="23"/>
  <c r="G122" i="23" s="1"/>
  <c r="G123" i="23"/>
  <c r="G121" i="23"/>
  <c r="G120" i="23"/>
  <c r="G119" i="23"/>
  <c r="G117" i="23"/>
  <c r="G116" i="23"/>
  <c r="G115" i="23"/>
  <c r="G113" i="23"/>
  <c r="G112" i="23"/>
  <c r="G110" i="23"/>
  <c r="G109" i="23"/>
  <c r="G108" i="23"/>
  <c r="G107" i="23"/>
  <c r="G106" i="23"/>
  <c r="G105" i="23"/>
  <c r="G104" i="23"/>
  <c r="G103" i="23"/>
  <c r="G102" i="23"/>
  <c r="G101" i="23"/>
  <c r="G99" i="23"/>
  <c r="G98" i="23"/>
  <c r="G97" i="23"/>
  <c r="G96" i="23"/>
  <c r="G95" i="23"/>
  <c r="G94" i="23"/>
  <c r="G93" i="23"/>
  <c r="G92" i="23"/>
  <c r="G90" i="23"/>
  <c r="G89" i="23"/>
  <c r="G87" i="23"/>
  <c r="G86" i="23"/>
  <c r="G84" i="23"/>
  <c r="G83" i="23" s="1"/>
  <c r="G82" i="23"/>
  <c r="G81" i="23"/>
  <c r="G80" i="23"/>
  <c r="G79" i="23"/>
  <c r="G78" i="23"/>
  <c r="G77" i="23"/>
  <c r="G76" i="23"/>
  <c r="G75" i="23"/>
  <c r="G74" i="23"/>
  <c r="G73" i="23"/>
  <c r="G70" i="23"/>
  <c r="G69" i="23"/>
  <c r="G68" i="23"/>
  <c r="G67" i="23"/>
  <c r="G66" i="23"/>
  <c r="G65" i="23"/>
  <c r="G64" i="23"/>
  <c r="G63" i="23"/>
  <c r="G61" i="23"/>
  <c r="G60" i="23" s="1"/>
  <c r="G59" i="23"/>
  <c r="G58" i="23"/>
  <c r="G57" i="23"/>
  <c r="G56" i="23"/>
  <c r="G55" i="23"/>
  <c r="G54" i="23"/>
  <c r="G53" i="23"/>
  <c r="G52" i="23"/>
  <c r="G51" i="23"/>
  <c r="G49" i="23"/>
  <c r="G48" i="23"/>
  <c r="G47" i="23"/>
  <c r="G46" i="23"/>
  <c r="G44" i="23"/>
  <c r="G43" i="23"/>
  <c r="G42" i="23"/>
  <c r="G40" i="23"/>
  <c r="G39" i="23"/>
  <c r="G38" i="23"/>
  <c r="G36" i="23"/>
  <c r="G35" i="23"/>
  <c r="G33" i="23"/>
  <c r="G32" i="23" s="1"/>
  <c r="G31" i="23"/>
  <c r="G30" i="23"/>
  <c r="G29" i="23" s="1"/>
  <c r="G28" i="23"/>
  <c r="G27" i="23"/>
  <c r="G26" i="23"/>
  <c r="G25" i="23"/>
  <c r="G24" i="23"/>
  <c r="G23" i="23"/>
  <c r="G21" i="23"/>
  <c r="G20" i="23"/>
  <c r="G19" i="23"/>
  <c r="G18" i="23" s="1"/>
  <c r="G17" i="23"/>
  <c r="G16" i="23"/>
  <c r="G15" i="23"/>
  <c r="G14" i="23"/>
  <c r="G13" i="23"/>
  <c r="G11" i="23"/>
  <c r="G10" i="23"/>
  <c r="G9" i="23"/>
  <c r="G8" i="23"/>
  <c r="G7" i="23"/>
  <c r="G5" i="23" s="1"/>
  <c r="G4" i="23" l="1"/>
  <c r="G886" i="23" s="1"/>
  <c r="G477" i="23"/>
  <c r="G885" i="22"/>
  <c r="G884" i="22"/>
  <c r="G883" i="22"/>
  <c r="G881" i="22"/>
  <c r="G880" i="22"/>
  <c r="G879" i="22"/>
  <c r="G878" i="22"/>
  <c r="G876" i="22"/>
  <c r="G875" i="22"/>
  <c r="G874" i="22"/>
  <c r="G873" i="22"/>
  <c r="G872" i="22"/>
  <c r="G871" i="22"/>
  <c r="G869" i="22"/>
  <c r="G868" i="22"/>
  <c r="G866" i="22"/>
  <c r="G865" i="22"/>
  <c r="G864" i="22"/>
  <c r="G863" i="22"/>
  <c r="G862" i="22"/>
  <c r="G861" i="22"/>
  <c r="G860" i="22"/>
  <c r="G859" i="22"/>
  <c r="G857" i="22"/>
  <c r="G856" i="22"/>
  <c r="G855" i="22"/>
  <c r="G854" i="22"/>
  <c r="G853" i="22"/>
  <c r="G852" i="22"/>
  <c r="G850" i="22"/>
  <c r="G849" i="22"/>
  <c r="G848" i="22"/>
  <c r="G847" i="22"/>
  <c r="G846" i="22"/>
  <c r="G845" i="22"/>
  <c r="G844" i="22"/>
  <c r="G843" i="22"/>
  <c r="G841" i="22"/>
  <c r="G840" i="22"/>
  <c r="G839" i="22"/>
  <c r="G838" i="22"/>
  <c r="G836" i="22"/>
  <c r="G835" i="22"/>
  <c r="G834" i="22"/>
  <c r="G833" i="22"/>
  <c r="G832" i="22" s="1"/>
  <c r="G831" i="22"/>
  <c r="G830" i="22"/>
  <c r="G829" i="22"/>
  <c r="G828" i="22"/>
  <c r="G826" i="22"/>
  <c r="G825" i="22"/>
  <c r="G824" i="22"/>
  <c r="G822" i="22"/>
  <c r="G821" i="22"/>
  <c r="G819" i="22"/>
  <c r="G818" i="22"/>
  <c r="G816" i="22"/>
  <c r="G815" i="22"/>
  <c r="G814" i="22"/>
  <c r="G813" i="22"/>
  <c r="G812" i="22"/>
  <c r="G810" i="22"/>
  <c r="G809" i="22" s="1"/>
  <c r="G808" i="22"/>
  <c r="G807" i="22"/>
  <c r="G806" i="22"/>
  <c r="G804" i="22"/>
  <c r="G802" i="22"/>
  <c r="G801" i="22"/>
  <c r="G800" i="22"/>
  <c r="G799" i="22"/>
  <c r="G798" i="22"/>
  <c r="G796" i="22"/>
  <c r="G795" i="22"/>
  <c r="G794" i="22"/>
  <c r="G792" i="22"/>
  <c r="G791" i="22"/>
  <c r="G790" i="22"/>
  <c r="G789" i="22"/>
  <c r="G788" i="22"/>
  <c r="G786" i="22"/>
  <c r="G785" i="22"/>
  <c r="G784" i="22"/>
  <c r="G783" i="22"/>
  <c r="G782" i="22"/>
  <c r="G780" i="22"/>
  <c r="G779" i="22"/>
  <c r="G778" i="22"/>
  <c r="G777" i="22"/>
  <c r="G776" i="22"/>
  <c r="G775" i="22"/>
  <c r="G774" i="22"/>
  <c r="G773" i="22"/>
  <c r="G772" i="22"/>
  <c r="G771" i="22"/>
  <c r="G770" i="22"/>
  <c r="G769" i="22"/>
  <c r="G768" i="22"/>
  <c r="G767" i="22"/>
  <c r="G766" i="22"/>
  <c r="G764" i="22"/>
  <c r="G763" i="22"/>
  <c r="G762" i="22"/>
  <c r="G760" i="22"/>
  <c r="G759" i="22"/>
  <c r="G758" i="22"/>
  <c r="G756" i="22"/>
  <c r="G754" i="22"/>
  <c r="G752" i="22" s="1"/>
  <c r="G751" i="22" s="1"/>
  <c r="G753" i="22"/>
  <c r="G750" i="22"/>
  <c r="G749" i="22"/>
  <c r="G747" i="22"/>
  <c r="G746" i="22"/>
  <c r="G745" i="22"/>
  <c r="G744" i="22"/>
  <c r="G742" i="22"/>
  <c r="G741" i="22"/>
  <c r="G740" i="22"/>
  <c r="G738" i="22"/>
  <c r="G737" i="22"/>
  <c r="G736" i="22"/>
  <c r="G735" i="22"/>
  <c r="G734" i="22"/>
  <c r="G733" i="22"/>
  <c r="G730" i="22"/>
  <c r="G729" i="22"/>
  <c r="G728" i="22"/>
  <c r="G727" i="22"/>
  <c r="G726" i="22"/>
  <c r="G725" i="22"/>
  <c r="G724" i="22"/>
  <c r="G722" i="22"/>
  <c r="G721" i="22"/>
  <c r="G719" i="22"/>
  <c r="G718" i="22"/>
  <c r="G716" i="22"/>
  <c r="G715" i="22"/>
  <c r="G714" i="22"/>
  <c r="G713" i="22"/>
  <c r="G711" i="22"/>
  <c r="G710" i="22"/>
  <c r="G709" i="22"/>
  <c r="G707" i="22"/>
  <c r="G706" i="22"/>
  <c r="G705" i="22" s="1"/>
  <c r="G704" i="22"/>
  <c r="G703" i="22"/>
  <c r="G702" i="22"/>
  <c r="G701" i="22"/>
  <c r="G700" i="22"/>
  <c r="G698" i="22"/>
  <c r="G697" i="22"/>
  <c r="G696" i="22"/>
  <c r="G695" i="22"/>
  <c r="G693" i="22"/>
  <c r="G692" i="22"/>
  <c r="G691" i="22"/>
  <c r="G690" i="22"/>
  <c r="G689" i="22"/>
  <c r="G688" i="22"/>
  <c r="G687" i="22"/>
  <c r="G686" i="22"/>
  <c r="G685" i="22"/>
  <c r="G683" i="22"/>
  <c r="G682" i="22"/>
  <c r="G680" i="22"/>
  <c r="G679" i="22" s="1"/>
  <c r="G678" i="22" s="1"/>
  <c r="G677" i="22"/>
  <c r="G676" i="22"/>
  <c r="G675" i="22"/>
  <c r="G674" i="22"/>
  <c r="G672" i="22"/>
  <c r="G671" i="22"/>
  <c r="G670" i="22"/>
  <c r="G669" i="22"/>
  <c r="G668" i="22"/>
  <c r="G667" i="22"/>
  <c r="G666" i="22"/>
  <c r="G665" i="22"/>
  <c r="G664" i="22"/>
  <c r="G663" i="22"/>
  <c r="G662" i="22"/>
  <c r="G661" i="22"/>
  <c r="G660" i="22"/>
  <c r="G659" i="22"/>
  <c r="G658" i="22"/>
  <c r="G657" i="22"/>
  <c r="G655" i="22"/>
  <c r="G654" i="22"/>
  <c r="G653" i="22"/>
  <c r="G651" i="22"/>
  <c r="G650" i="22"/>
  <c r="G649" i="22"/>
  <c r="G646" i="22"/>
  <c r="G645" i="22"/>
  <c r="G644" i="22"/>
  <c r="G642" i="22"/>
  <c r="G641" i="22"/>
  <c r="G640" i="22"/>
  <c r="G639" i="22"/>
  <c r="G638" i="22"/>
  <c r="G637" i="22"/>
  <c r="G636" i="22"/>
  <c r="G635" i="22"/>
  <c r="G633" i="22"/>
  <c r="G632" i="22"/>
  <c r="G631" i="22"/>
  <c r="G630" i="22"/>
  <c r="G628" i="22"/>
  <c r="G627" i="22"/>
  <c r="G626" i="22"/>
  <c r="G625" i="22"/>
  <c r="G624" i="22"/>
  <c r="G623" i="22"/>
  <c r="G622" i="22"/>
  <c r="G621" i="22"/>
  <c r="G619" i="22"/>
  <c r="G618" i="22" s="1"/>
  <c r="G617" i="22" s="1"/>
  <c r="G616" i="22"/>
  <c r="G615" i="22"/>
  <c r="G613" i="22"/>
  <c r="G612" i="22"/>
  <c r="G611" i="22"/>
  <c r="G610" i="22"/>
  <c r="G608" i="22"/>
  <c r="G607" i="22"/>
  <c r="G606" i="22"/>
  <c r="G605" i="22"/>
  <c r="G604" i="22"/>
  <c r="G603" i="22"/>
  <c r="G602" i="22"/>
  <c r="G600" i="22"/>
  <c r="G599" i="22"/>
  <c r="G598" i="22"/>
  <c r="G597" i="22"/>
  <c r="G596" i="22"/>
  <c r="G595" i="22"/>
  <c r="G594" i="22"/>
  <c r="G593" i="22"/>
  <c r="G592" i="22"/>
  <c r="G591" i="22" s="1"/>
  <c r="G590" i="22"/>
  <c r="G589" i="22"/>
  <c r="G588" i="22"/>
  <c r="G587" i="22"/>
  <c r="G586" i="22"/>
  <c r="G585" i="22"/>
  <c r="G584" i="22"/>
  <c r="G583" i="22"/>
  <c r="G582" i="22"/>
  <c r="G581" i="22"/>
  <c r="G579" i="22"/>
  <c r="G578" i="22"/>
  <c r="G576" i="22"/>
  <c r="G575" i="22"/>
  <c r="G574" i="22"/>
  <c r="G573" i="22"/>
  <c r="G572" i="22"/>
  <c r="G571" i="22"/>
  <c r="G569" i="22"/>
  <c r="G567" i="22" s="1"/>
  <c r="G568" i="22"/>
  <c r="G566" i="22"/>
  <c r="G565" i="22"/>
  <c r="G564" i="22"/>
  <c r="G563" i="22"/>
  <c r="G561" i="22"/>
  <c r="G560" i="22"/>
  <c r="G559" i="22"/>
  <c r="G558" i="22"/>
  <c r="G556" i="22"/>
  <c r="G555" i="22"/>
  <c r="G554" i="22"/>
  <c r="G553" i="22"/>
  <c r="G552" i="22"/>
  <c r="G550" i="22"/>
  <c r="G549" i="22"/>
  <c r="G548" i="22"/>
  <c r="G546" i="22"/>
  <c r="G545" i="22"/>
  <c r="G544" i="22"/>
  <c r="G542" i="22"/>
  <c r="G541" i="22"/>
  <c r="G539" i="22"/>
  <c r="G537" i="22" s="1"/>
  <c r="G536" i="22"/>
  <c r="G535" i="22"/>
  <c r="G534" i="22"/>
  <c r="G533" i="22"/>
  <c r="G531" i="22"/>
  <c r="G530" i="22"/>
  <c r="G529" i="22"/>
  <c r="G528" i="22"/>
  <c r="G527" i="22"/>
  <c r="G526" i="22"/>
  <c r="G525" i="22"/>
  <c r="G524" i="22"/>
  <c r="G523" i="22"/>
  <c r="G522" i="22"/>
  <c r="G521" i="22"/>
  <c r="G520" i="22"/>
  <c r="G519" i="22"/>
  <c r="G518" i="22"/>
  <c r="G516" i="22"/>
  <c r="G515" i="22"/>
  <c r="G513" i="22"/>
  <c r="G512" i="22"/>
  <c r="G511" i="22"/>
  <c r="G509" i="22"/>
  <c r="G508" i="22"/>
  <c r="G507" i="22"/>
  <c r="G504" i="22"/>
  <c r="G503" i="22"/>
  <c r="G502" i="22"/>
  <c r="G500" i="22"/>
  <c r="G498" i="22"/>
  <c r="G497" i="22"/>
  <c r="G496" i="22"/>
  <c r="G495" i="22"/>
  <c r="G494" i="22"/>
  <c r="G493" i="22"/>
  <c r="G492" i="22"/>
  <c r="G490" i="22"/>
  <c r="G489" i="22"/>
  <c r="G488" i="22"/>
  <c r="G487" i="22"/>
  <c r="G486" i="22"/>
  <c r="G483" i="22"/>
  <c r="G482" i="22"/>
  <c r="G481" i="22"/>
  <c r="G478" i="22" s="1"/>
  <c r="G477" i="22" s="1"/>
  <c r="G476" i="22"/>
  <c r="G475" i="22"/>
  <c r="G474" i="22"/>
  <c r="G473" i="22"/>
  <c r="G471" i="22"/>
  <c r="G470" i="22"/>
  <c r="G469" i="22"/>
  <c r="G468" i="22"/>
  <c r="G466" i="22"/>
  <c r="G465" i="22"/>
  <c r="G464" i="22"/>
  <c r="G463" i="22"/>
  <c r="G462" i="22"/>
  <c r="G460" i="22"/>
  <c r="G459" i="22"/>
  <c r="G458" i="22"/>
  <c r="G456" i="22"/>
  <c r="G455" i="22"/>
  <c r="G454" i="22"/>
  <c r="G453" i="22"/>
  <c r="G451" i="22"/>
  <c r="G450" i="22"/>
  <c r="G449" i="22"/>
  <c r="G448" i="22"/>
  <c r="G446" i="22"/>
  <c r="G445" i="22"/>
  <c r="G444" i="22" s="1"/>
  <c r="G443" i="22" s="1"/>
  <c r="G442" i="22"/>
  <c r="G441" i="22"/>
  <c r="G440" i="22"/>
  <c r="G438" i="22"/>
  <c r="G437" i="22"/>
  <c r="G436" i="22"/>
  <c r="G435" i="22"/>
  <c r="G433" i="22"/>
  <c r="G432" i="22"/>
  <c r="G431" i="22" s="1"/>
  <c r="G430" i="22" s="1"/>
  <c r="G429" i="22"/>
  <c r="G428" i="22"/>
  <c r="G427" i="22"/>
  <c r="G425" i="22"/>
  <c r="G424" i="22"/>
  <c r="G423" i="22"/>
  <c r="G421" i="22"/>
  <c r="G420" i="22"/>
  <c r="G419" i="22"/>
  <c r="G418" i="22"/>
  <c r="G417" i="22"/>
  <c r="G416" i="22"/>
  <c r="G415" i="22"/>
  <c r="G414" i="22"/>
  <c r="G413" i="22"/>
  <c r="G412" i="22"/>
  <c r="G411" i="22"/>
  <c r="G410" i="22"/>
  <c r="G409" i="22"/>
  <c r="G408" i="22"/>
  <c r="G407" i="22"/>
  <c r="G406" i="22"/>
  <c r="G404" i="22"/>
  <c r="G403" i="22"/>
  <c r="G402" i="22"/>
  <c r="G401" i="22" s="1"/>
  <c r="G400" i="22" s="1"/>
  <c r="G399" i="22"/>
  <c r="G398" i="22"/>
  <c r="G397" i="22"/>
  <c r="G396" i="22"/>
  <c r="G394" i="22"/>
  <c r="G393" i="22"/>
  <c r="G392" i="22"/>
  <c r="G390" i="22"/>
  <c r="G389" i="22"/>
  <c r="G388" i="22"/>
  <c r="G387" i="22"/>
  <c r="G386" i="22"/>
  <c r="G384" i="22"/>
  <c r="G383" i="22"/>
  <c r="G381" i="22"/>
  <c r="G380" i="22"/>
  <c r="G379" i="22"/>
  <c r="G378" i="22"/>
  <c r="G377" i="22"/>
  <c r="G375" i="22"/>
  <c r="G374" i="22"/>
  <c r="G371" i="22"/>
  <c r="G370" i="22"/>
  <c r="G369" i="22"/>
  <c r="G367" i="22"/>
  <c r="G366" i="22" s="1"/>
  <c r="G365" i="22" s="1"/>
  <c r="G364" i="22"/>
  <c r="G363" i="22"/>
  <c r="G362" i="22"/>
  <c r="G360" i="22"/>
  <c r="G359" i="22"/>
  <c r="G358" i="22"/>
  <c r="G357" i="22"/>
  <c r="G355" i="22"/>
  <c r="G354" i="22"/>
  <c r="G353" i="22"/>
  <c r="G352" i="22"/>
  <c r="G350" i="22"/>
  <c r="G349" i="22"/>
  <c r="G348" i="22"/>
  <c r="G345" i="22"/>
  <c r="G344" i="22"/>
  <c r="G343" i="22"/>
  <c r="G340" i="22"/>
  <c r="G339" i="22"/>
  <c r="G338" i="22"/>
  <c r="G336" i="22"/>
  <c r="G334" i="22"/>
  <c r="G333" i="22"/>
  <c r="G332" i="22"/>
  <c r="G331" i="22"/>
  <c r="G330" i="22"/>
  <c r="G328" i="22"/>
  <c r="G327" i="22" s="1"/>
  <c r="G326" i="22" s="1"/>
  <c r="G325" i="22"/>
  <c r="G324" i="22"/>
  <c r="G323" i="22"/>
  <c r="G321" i="22"/>
  <c r="G320" i="22"/>
  <c r="G319" i="22"/>
  <c r="G318" i="22"/>
  <c r="G317" i="22"/>
  <c r="G316" i="22"/>
  <c r="G314" i="22"/>
  <c r="G312" i="22"/>
  <c r="G311" i="22"/>
  <c r="G310" i="22"/>
  <c r="G309" i="22"/>
  <c r="G308" i="22"/>
  <c r="G307" i="22"/>
  <c r="G306" i="22"/>
  <c r="G305" i="22"/>
  <c r="G303" i="22"/>
  <c r="G302" i="22"/>
  <c r="G301" i="22"/>
  <c r="G299" i="22"/>
  <c r="G298" i="22"/>
  <c r="G297" i="22"/>
  <c r="G295" i="22"/>
  <c r="G294" i="22"/>
  <c r="G293" i="22"/>
  <c r="G292" i="22"/>
  <c r="G291" i="22"/>
  <c r="G289" i="22"/>
  <c r="G288" i="22"/>
  <c r="G287" i="22"/>
  <c r="G286" i="22"/>
  <c r="G285" i="22"/>
  <c r="G282" i="22" s="1"/>
  <c r="G281" i="22" s="1"/>
  <c r="G283" i="22"/>
  <c r="G280" i="22"/>
  <c r="G279" i="22"/>
  <c r="G278" i="22"/>
  <c r="G277" i="22"/>
  <c r="G276" i="22"/>
  <c r="G274" i="22"/>
  <c r="G273" i="22"/>
  <c r="G272" i="22"/>
  <c r="G270" i="22"/>
  <c r="G269" i="22"/>
  <c r="G268" i="22"/>
  <c r="G267" i="22"/>
  <c r="G266" i="22"/>
  <c r="G265" i="22"/>
  <c r="G264" i="22"/>
  <c r="G263" i="22"/>
  <c r="G261" i="22"/>
  <c r="G260" i="22"/>
  <c r="G259" i="22"/>
  <c r="G258" i="22"/>
  <c r="G257" i="22"/>
  <c r="G256" i="22"/>
  <c r="G254" i="22"/>
  <c r="G253" i="22"/>
  <c r="G252" i="22"/>
  <c r="G251" i="22"/>
  <c r="G250" i="22"/>
  <c r="G249" i="22"/>
  <c r="G248" i="22"/>
  <c r="G245" i="22" s="1"/>
  <c r="G244" i="22" s="1"/>
  <c r="G247" i="22"/>
  <c r="G243" i="22"/>
  <c r="G242" i="22"/>
  <c r="G241" i="22"/>
  <c r="G240" i="22"/>
  <c r="G239" i="22"/>
  <c r="G238" i="22"/>
  <c r="G237" i="22"/>
  <c r="G235" i="22"/>
  <c r="G234" i="22"/>
  <c r="G233" i="22"/>
  <c r="G231" i="22"/>
  <c r="G230" i="22"/>
  <c r="G229" i="22"/>
  <c r="G228" i="22"/>
  <c r="G227" i="22"/>
  <c r="G226" i="22"/>
  <c r="G225" i="22"/>
  <c r="G224" i="22"/>
  <c r="G222" i="22"/>
  <c r="G221" i="22"/>
  <c r="G220" i="22"/>
  <c r="G219" i="22"/>
  <c r="G218" i="22"/>
  <c r="G216" i="22"/>
  <c r="G215" i="22"/>
  <c r="G214" i="22"/>
  <c r="G213" i="22"/>
  <c r="G211" i="22"/>
  <c r="G210" i="22"/>
  <c r="G209" i="22"/>
  <c r="G208" i="22"/>
  <c r="G206" i="22"/>
  <c r="G205" i="22"/>
  <c r="G204" i="22"/>
  <c r="G202" i="22"/>
  <c r="G201" i="22"/>
  <c r="G200" i="22"/>
  <c r="G199" i="22"/>
  <c r="G197" i="22"/>
  <c r="G196" i="22"/>
  <c r="G195" i="22"/>
  <c r="G194" i="22"/>
  <c r="G192" i="22"/>
  <c r="G191" i="22"/>
  <c r="G190" i="22"/>
  <c r="G189" i="22"/>
  <c r="G187" i="22"/>
  <c r="G186" i="22"/>
  <c r="G185" i="22"/>
  <c r="G183" i="22"/>
  <c r="G182" i="22"/>
  <c r="G181" i="22"/>
  <c r="G180" i="22"/>
  <c r="G179" i="22"/>
  <c r="G178" i="22"/>
  <c r="G177" i="22"/>
  <c r="G176" i="22"/>
  <c r="G175" i="22"/>
  <c r="G173" i="22"/>
  <c r="G172" i="22"/>
  <c r="G171" i="22"/>
  <c r="G170" i="22"/>
  <c r="G169" i="22"/>
  <c r="G167" i="22"/>
  <c r="G165" i="22"/>
  <c r="G164" i="22" s="1"/>
  <c r="G163" i="22" s="1"/>
  <c r="G162" i="22"/>
  <c r="G161" i="22"/>
  <c r="G160" i="22"/>
  <c r="G159" i="22"/>
  <c r="G157" i="22"/>
  <c r="G156" i="22"/>
  <c r="G155" i="22"/>
  <c r="G154" i="22"/>
  <c r="G152" i="22"/>
  <c r="G151" i="22"/>
  <c r="G150" i="22"/>
  <c r="G149" i="22"/>
  <c r="G148" i="22"/>
  <c r="G146" i="22"/>
  <c r="G145" i="22"/>
  <c r="G144" i="22"/>
  <c r="G143" i="22" s="1"/>
  <c r="G142" i="22"/>
  <c r="G141" i="22"/>
  <c r="G140" i="22"/>
  <c r="G139" i="22"/>
  <c r="G138" i="22"/>
  <c r="G136" i="22"/>
  <c r="G135" i="22"/>
  <c r="G134" i="22"/>
  <c r="G133" i="22"/>
  <c r="G131" i="22"/>
  <c r="G130" i="22"/>
  <c r="G128" i="22"/>
  <c r="G127" i="22"/>
  <c r="G126" i="22"/>
  <c r="G125" i="22"/>
  <c r="G122" i="22" s="1"/>
  <c r="G123" i="22"/>
  <c r="G121" i="22"/>
  <c r="G120" i="22"/>
  <c r="G119" i="22"/>
  <c r="G117" i="22"/>
  <c r="G116" i="22"/>
  <c r="G115" i="22"/>
  <c r="G113" i="22"/>
  <c r="G112" i="22"/>
  <c r="G110" i="22"/>
  <c r="G109" i="22"/>
  <c r="G108" i="22"/>
  <c r="G107" i="22"/>
  <c r="G106" i="22"/>
  <c r="G105" i="22"/>
  <c r="G104" i="22"/>
  <c r="G103" i="22"/>
  <c r="G102" i="22"/>
  <c r="G101" i="22"/>
  <c r="G99" i="22"/>
  <c r="G98" i="22"/>
  <c r="G97" i="22" s="1"/>
  <c r="G96" i="22"/>
  <c r="G95" i="22"/>
  <c r="G94" i="22"/>
  <c r="G93" i="22"/>
  <c r="G92" i="22"/>
  <c r="G90" i="22"/>
  <c r="G89" i="22"/>
  <c r="G87" i="22"/>
  <c r="G86" i="22"/>
  <c r="G83" i="22" s="1"/>
  <c r="G84" i="22"/>
  <c r="G82" i="22"/>
  <c r="G81" i="22"/>
  <c r="G80" i="22"/>
  <c r="G79" i="22"/>
  <c r="G78" i="22"/>
  <c r="G77" i="22"/>
  <c r="G76" i="22"/>
  <c r="G75" i="22"/>
  <c r="G74" i="22"/>
  <c r="G73" i="22"/>
  <c r="G70" i="22"/>
  <c r="G69" i="22"/>
  <c r="G68" i="22"/>
  <c r="G67" i="22"/>
  <c r="G66" i="22"/>
  <c r="G65" i="22"/>
  <c r="G64" i="22"/>
  <c r="G63" i="22"/>
  <c r="G60" i="22" s="1"/>
  <c r="G61" i="22"/>
  <c r="G59" i="22"/>
  <c r="G58" i="22"/>
  <c r="G57" i="22"/>
  <c r="G56" i="22"/>
  <c r="G55" i="22"/>
  <c r="G54" i="22"/>
  <c r="G53" i="22"/>
  <c r="G52" i="22"/>
  <c r="G51" i="22"/>
  <c r="G49" i="22"/>
  <c r="G48" i="22"/>
  <c r="G47" i="22"/>
  <c r="G46" i="22"/>
  <c r="G44" i="22"/>
  <c r="G43" i="22"/>
  <c r="G42" i="22"/>
  <c r="G40" i="22"/>
  <c r="G39" i="22"/>
  <c r="G38" i="22"/>
  <c r="G36" i="22"/>
  <c r="G35" i="22"/>
  <c r="G33" i="22"/>
  <c r="G32" i="22" s="1"/>
  <c r="G31" i="22"/>
  <c r="G30" i="22"/>
  <c r="G29" i="22" s="1"/>
  <c r="G28" i="22"/>
  <c r="G27" i="22"/>
  <c r="G26" i="22"/>
  <c r="G25" i="22"/>
  <c r="G24" i="22"/>
  <c r="G23" i="22"/>
  <c r="G21" i="22"/>
  <c r="G20" i="22"/>
  <c r="G19" i="22"/>
  <c r="G18" i="22"/>
  <c r="G17" i="22"/>
  <c r="G16" i="22"/>
  <c r="G15" i="22"/>
  <c r="G14" i="22"/>
  <c r="G13" i="22"/>
  <c r="G11" i="22"/>
  <c r="G10" i="22"/>
  <c r="G9" i="22"/>
  <c r="G8" i="22"/>
  <c r="G7" i="22"/>
  <c r="G5" i="22" s="1"/>
  <c r="G4" i="22" s="1"/>
  <c r="G886" i="22" s="1"/>
  <c r="H887" i="21" l="1"/>
  <c r="H664" i="21" l="1"/>
  <c r="H665" i="21"/>
  <c r="H654" i="21"/>
  <c r="H653" i="21"/>
  <c r="H241" i="21"/>
  <c r="H730" i="21"/>
  <c r="H738" i="21"/>
  <c r="H737" i="21"/>
  <c r="H736" i="21"/>
  <c r="H735" i="21"/>
  <c r="H734" i="21"/>
  <c r="H733" i="21"/>
  <c r="H718" i="21"/>
  <c r="H707" i="21"/>
  <c r="H411" i="21"/>
  <c r="H148" i="21"/>
  <c r="H133" i="21"/>
  <c r="H318" i="21" l="1"/>
  <c r="H880" i="21"/>
  <c r="H879" i="21"/>
  <c r="H878" i="21"/>
  <c r="H885" i="21"/>
  <c r="H884" i="21"/>
  <c r="H883" i="21"/>
  <c r="H881" i="21"/>
  <c r="H876" i="21"/>
  <c r="H875" i="21"/>
  <c r="H874" i="21"/>
  <c r="H873" i="21"/>
  <c r="H872" i="21"/>
  <c r="H871" i="21"/>
  <c r="H869" i="21"/>
  <c r="H868" i="21"/>
  <c r="H866" i="21"/>
  <c r="H864" i="21"/>
  <c r="H863" i="21"/>
  <c r="H862" i="21"/>
  <c r="H861" i="21"/>
  <c r="H860" i="21"/>
  <c r="H859" i="21"/>
  <c r="H857" i="21"/>
  <c r="H856" i="21"/>
  <c r="H855" i="21"/>
  <c r="H854" i="21"/>
  <c r="H853" i="21"/>
  <c r="H852" i="21"/>
  <c r="H850" i="21"/>
  <c r="H849" i="21"/>
  <c r="H848" i="21"/>
  <c r="H847" i="21"/>
  <c r="H846" i="21"/>
  <c r="H845" i="21"/>
  <c r="H844" i="21"/>
  <c r="H843" i="21"/>
  <c r="H841" i="21"/>
  <c r="H840" i="21"/>
  <c r="H839" i="21"/>
  <c r="H838" i="21"/>
  <c r="H836" i="21"/>
  <c r="H835" i="21"/>
  <c r="H834" i="21"/>
  <c r="H830" i="21"/>
  <c r="H829" i="21"/>
  <c r="H828" i="21"/>
  <c r="H831" i="21"/>
  <c r="H826" i="21"/>
  <c r="H825" i="21"/>
  <c r="H824" i="21"/>
  <c r="H822" i="21"/>
  <c r="H821" i="21"/>
  <c r="H819" i="21"/>
  <c r="H818" i="21"/>
  <c r="H816" i="21"/>
  <c r="H804" i="21"/>
  <c r="H802" i="21"/>
  <c r="H808" i="21"/>
  <c r="H807" i="21"/>
  <c r="H806" i="21"/>
  <c r="H801" i="21"/>
  <c r="H800" i="21"/>
  <c r="H799" i="21"/>
  <c r="H798" i="21"/>
  <c r="H796" i="21"/>
  <c r="H795" i="21"/>
  <c r="H794" i="21"/>
  <c r="H792" i="21"/>
  <c r="H791" i="21"/>
  <c r="H790" i="21"/>
  <c r="H789" i="21"/>
  <c r="H788" i="21"/>
  <c r="H786" i="21"/>
  <c r="H785" i="21"/>
  <c r="H784" i="21"/>
  <c r="H783" i="21"/>
  <c r="H782" i="21"/>
  <c r="H780" i="21"/>
  <c r="H779" i="21"/>
  <c r="H777" i="21"/>
  <c r="H776" i="21"/>
  <c r="H775" i="21"/>
  <c r="H774" i="21"/>
  <c r="H773" i="21"/>
  <c r="H772" i="21"/>
  <c r="H771" i="21"/>
  <c r="H770" i="21"/>
  <c r="H769" i="21"/>
  <c r="H768" i="21"/>
  <c r="H767" i="21"/>
  <c r="H766" i="21"/>
  <c r="H764" i="21"/>
  <c r="H763" i="21"/>
  <c r="H762" i="21"/>
  <c r="H760" i="21"/>
  <c r="H759" i="21"/>
  <c r="H758" i="21"/>
  <c r="H756" i="21"/>
  <c r="H754" i="21"/>
  <c r="H753" i="21"/>
  <c r="H750" i="21"/>
  <c r="H749" i="21"/>
  <c r="H747" i="21"/>
  <c r="H746" i="21"/>
  <c r="H745" i="21"/>
  <c r="H744" i="21"/>
  <c r="H742" i="21"/>
  <c r="H741" i="21"/>
  <c r="H740" i="21"/>
  <c r="H729" i="21"/>
  <c r="H728" i="21"/>
  <c r="H727" i="21"/>
  <c r="H726" i="21"/>
  <c r="H725" i="21"/>
  <c r="H724" i="21"/>
  <c r="H722" i="21"/>
  <c r="H721" i="21"/>
  <c r="H719" i="21"/>
  <c r="H716" i="21"/>
  <c r="H715" i="21"/>
  <c r="H714" i="21"/>
  <c r="H713" i="21"/>
  <c r="H711" i="21"/>
  <c r="H710" i="21"/>
  <c r="H709" i="21"/>
  <c r="H702" i="21"/>
  <c r="H701" i="21"/>
  <c r="H700" i="21"/>
  <c r="H704" i="21"/>
  <c r="H703" i="21"/>
  <c r="H698" i="21"/>
  <c r="H697" i="21"/>
  <c r="H696" i="21"/>
  <c r="H695" i="21"/>
  <c r="H693" i="21"/>
  <c r="H692" i="21"/>
  <c r="H691" i="21"/>
  <c r="H690" i="21"/>
  <c r="H689" i="21"/>
  <c r="H688" i="21"/>
  <c r="H687" i="21"/>
  <c r="H686" i="21"/>
  <c r="H685" i="21"/>
  <c r="H683" i="21"/>
  <c r="H682" i="21"/>
  <c r="H680" i="21"/>
  <c r="H677" i="21"/>
  <c r="H676" i="21"/>
  <c r="H675" i="21"/>
  <c r="H674" i="21"/>
  <c r="H672" i="21"/>
  <c r="H671" i="21"/>
  <c r="H670" i="21"/>
  <c r="H669" i="21"/>
  <c r="H668" i="21"/>
  <c r="H667" i="21"/>
  <c r="H666" i="21"/>
  <c r="H663" i="21"/>
  <c r="H662" i="21"/>
  <c r="H658" i="21"/>
  <c r="H659" i="21"/>
  <c r="H660" i="21"/>
  <c r="H661" i="21"/>
  <c r="H657" i="21"/>
  <c r="H651" i="21"/>
  <c r="H650" i="21"/>
  <c r="H649" i="21"/>
  <c r="H646" i="21"/>
  <c r="H645" i="21"/>
  <c r="H644" i="21"/>
  <c r="H642" i="21"/>
  <c r="H641" i="21"/>
  <c r="H640" i="21"/>
  <c r="H639" i="21"/>
  <c r="H638" i="21"/>
  <c r="H637" i="21"/>
  <c r="H636" i="21"/>
  <c r="H635" i="21"/>
  <c r="H633" i="21"/>
  <c r="H632" i="21"/>
  <c r="H631" i="21"/>
  <c r="H630" i="21"/>
  <c r="H628" i="21"/>
  <c r="H627" i="21"/>
  <c r="H626" i="21"/>
  <c r="H625" i="21"/>
  <c r="H624" i="21"/>
  <c r="H623" i="21"/>
  <c r="H622" i="21"/>
  <c r="H621" i="21"/>
  <c r="H619" i="21"/>
  <c r="H616" i="21"/>
  <c r="H615" i="21"/>
  <c r="H613" i="21"/>
  <c r="H612" i="21"/>
  <c r="H611" i="21"/>
  <c r="H610" i="21"/>
  <c r="H608" i="21"/>
  <c r="H607" i="21"/>
  <c r="H603" i="21"/>
  <c r="H602" i="21"/>
  <c r="H606" i="21"/>
  <c r="H605" i="21"/>
  <c r="H604" i="21"/>
  <c r="H600" i="21"/>
  <c r="H599" i="21"/>
  <c r="H598" i="21"/>
  <c r="H597" i="21"/>
  <c r="H596" i="21"/>
  <c r="H595" i="21"/>
  <c r="H594" i="21"/>
  <c r="H593" i="21"/>
  <c r="H592" i="21"/>
  <c r="H590" i="21"/>
  <c r="H589" i="21"/>
  <c r="H588" i="21"/>
  <c r="H587" i="21"/>
  <c r="H586" i="21"/>
  <c r="H585" i="21"/>
  <c r="H584" i="21"/>
  <c r="H581" i="21"/>
  <c r="H583" i="21"/>
  <c r="H582" i="21"/>
  <c r="H579" i="21"/>
  <c r="H578" i="21"/>
  <c r="H576" i="21"/>
  <c r="H575" i="21"/>
  <c r="H573" i="21"/>
  <c r="H572" i="21"/>
  <c r="H571" i="21"/>
  <c r="H569" i="21"/>
  <c r="H568" i="21"/>
  <c r="H566" i="21"/>
  <c r="H565" i="21"/>
  <c r="H564" i="21"/>
  <c r="H563" i="21"/>
  <c r="H561" i="21"/>
  <c r="H560" i="21"/>
  <c r="H559" i="21"/>
  <c r="H558" i="21"/>
  <c r="H556" i="21"/>
  <c r="H555" i="21"/>
  <c r="H554" i="21"/>
  <c r="H553" i="21"/>
  <c r="H552" i="21"/>
  <c r="H550" i="21"/>
  <c r="H549" i="21"/>
  <c r="H548" i="21"/>
  <c r="H546" i="21"/>
  <c r="H545" i="21"/>
  <c r="H544" i="21"/>
  <c r="H542" i="21"/>
  <c r="H541" i="21"/>
  <c r="H539" i="21"/>
  <c r="H536" i="21"/>
  <c r="H530" i="21"/>
  <c r="H531" i="21"/>
  <c r="H529" i="21"/>
  <c r="H528" i="21"/>
  <c r="H527" i="21"/>
  <c r="H526" i="21"/>
  <c r="H525" i="21"/>
  <c r="H524" i="21"/>
  <c r="H523" i="21"/>
  <c r="H522" i="21"/>
  <c r="H521" i="21"/>
  <c r="H520" i="21"/>
  <c r="H519" i="21"/>
  <c r="H518" i="21"/>
  <c r="H516" i="21"/>
  <c r="H515" i="21"/>
  <c r="H513" i="21"/>
  <c r="H512" i="21"/>
  <c r="H511" i="21"/>
  <c r="H509" i="21"/>
  <c r="H508" i="21"/>
  <c r="H507" i="21"/>
  <c r="H504" i="21"/>
  <c r="H503" i="21"/>
  <c r="H502" i="21"/>
  <c r="H500" i="21"/>
  <c r="H498" i="21"/>
  <c r="H497" i="21"/>
  <c r="H496" i="21"/>
  <c r="H495" i="21"/>
  <c r="H494" i="21"/>
  <c r="H493" i="21"/>
  <c r="H492" i="21"/>
  <c r="H490" i="21"/>
  <c r="H489" i="21"/>
  <c r="H488" i="21"/>
  <c r="H487" i="21"/>
  <c r="H486" i="21"/>
  <c r="H483" i="21"/>
  <c r="H482" i="21"/>
  <c r="H481" i="21"/>
  <c r="H476" i="21"/>
  <c r="H475" i="21"/>
  <c r="H474" i="21"/>
  <c r="H473" i="21"/>
  <c r="H471" i="21"/>
  <c r="H470" i="21"/>
  <c r="H469" i="21"/>
  <c r="H468" i="21"/>
  <c r="H466" i="21"/>
  <c r="H465" i="21"/>
  <c r="H464" i="21"/>
  <c r="H463" i="21"/>
  <c r="H462" i="21"/>
  <c r="H460" i="21"/>
  <c r="H459" i="21"/>
  <c r="H458" i="21"/>
  <c r="H456" i="21"/>
  <c r="H455" i="21"/>
  <c r="H454" i="21"/>
  <c r="H453" i="21"/>
  <c r="H451" i="21"/>
  <c r="H450" i="21"/>
  <c r="H449" i="21"/>
  <c r="H448" i="21"/>
  <c r="H446" i="21"/>
  <c r="H445" i="21"/>
  <c r="H442" i="21"/>
  <c r="H441" i="21"/>
  <c r="H440" i="21"/>
  <c r="H438" i="21"/>
  <c r="H437" i="21"/>
  <c r="H436" i="21"/>
  <c r="H435" i="21"/>
  <c r="H433" i="21"/>
  <c r="H432" i="21"/>
  <c r="H428" i="21"/>
  <c r="H427" i="21"/>
  <c r="H429" i="21"/>
  <c r="H425" i="21"/>
  <c r="H424" i="21"/>
  <c r="H423" i="21"/>
  <c r="H421" i="21"/>
  <c r="H420" i="21"/>
  <c r="H419" i="21"/>
  <c r="H418" i="21"/>
  <c r="H417" i="21"/>
  <c r="H416" i="21"/>
  <c r="H415" i="21"/>
  <c r="H414" i="21"/>
  <c r="H413" i="21"/>
  <c r="H412" i="21"/>
  <c r="H410" i="21"/>
  <c r="H409" i="21"/>
  <c r="H408" i="21"/>
  <c r="H407" i="21"/>
  <c r="H406" i="21"/>
  <c r="H404" i="21"/>
  <c r="H403" i="21"/>
  <c r="H402" i="21"/>
  <c r="H399" i="21"/>
  <c r="H398" i="21"/>
  <c r="H397" i="21"/>
  <c r="H396" i="21"/>
  <c r="H394" i="21"/>
  <c r="H393" i="21"/>
  <c r="H392" i="21"/>
  <c r="H390" i="21"/>
  <c r="H389" i="21"/>
  <c r="H388" i="21"/>
  <c r="H387" i="21"/>
  <c r="H386" i="21"/>
  <c r="H384" i="21"/>
  <c r="H383" i="21"/>
  <c r="H381" i="21"/>
  <c r="H380" i="21"/>
  <c r="H379" i="21"/>
  <c r="H378" i="21"/>
  <c r="H377" i="21"/>
  <c r="H375" i="21"/>
  <c r="H374" i="21"/>
  <c r="H371" i="21"/>
  <c r="H370" i="21"/>
  <c r="H369" i="21"/>
  <c r="H367" i="21"/>
  <c r="H364" i="21"/>
  <c r="H363" i="21"/>
  <c r="H362" i="21"/>
  <c r="H360" i="21"/>
  <c r="H359" i="21"/>
  <c r="H358" i="21"/>
  <c r="H357" i="21"/>
  <c r="H355" i="21"/>
  <c r="H354" i="21"/>
  <c r="H353" i="21"/>
  <c r="H352" i="21"/>
  <c r="H350" i="21"/>
  <c r="H349" i="21"/>
  <c r="H348" i="21"/>
  <c r="H345" i="21"/>
  <c r="H344" i="21"/>
  <c r="H343" i="21"/>
  <c r="H340" i="21"/>
  <c r="H339" i="21"/>
  <c r="H338" i="21"/>
  <c r="H336" i="21"/>
  <c r="H334" i="21"/>
  <c r="H333" i="21"/>
  <c r="H332" i="21"/>
  <c r="H331" i="21"/>
  <c r="H330" i="21"/>
  <c r="H328" i="21"/>
  <c r="H325" i="21"/>
  <c r="H324" i="21"/>
  <c r="H323" i="21"/>
  <c r="H321" i="21"/>
  <c r="H320" i="21"/>
  <c r="H319" i="21"/>
  <c r="H317" i="21"/>
  <c r="H316" i="21"/>
  <c r="H314" i="21"/>
  <c r="H312" i="21"/>
  <c r="H311" i="21"/>
  <c r="H310" i="21"/>
  <c r="H309" i="21"/>
  <c r="H308" i="21"/>
  <c r="H307" i="21"/>
  <c r="H306" i="21"/>
  <c r="H305" i="21"/>
  <c r="H303" i="21"/>
  <c r="H302" i="21"/>
  <c r="H301" i="21"/>
  <c r="H299" i="21"/>
  <c r="H298" i="21"/>
  <c r="H297" i="21"/>
  <c r="H295" i="21"/>
  <c r="H294" i="21"/>
  <c r="H293" i="21"/>
  <c r="H292" i="21"/>
  <c r="H291" i="21"/>
  <c r="H289" i="21"/>
  <c r="H288" i="21"/>
  <c r="H287" i="21"/>
  <c r="H286" i="21"/>
  <c r="H285" i="21"/>
  <c r="H283" i="21"/>
  <c r="H280" i="21"/>
  <c r="H279" i="21"/>
  <c r="H278" i="21"/>
  <c r="H277" i="21"/>
  <c r="H276" i="21"/>
  <c r="H274" i="21"/>
  <c r="H273" i="21"/>
  <c r="H272" i="21"/>
  <c r="H270" i="21"/>
  <c r="H269" i="21"/>
  <c r="H268" i="21"/>
  <c r="H267" i="21"/>
  <c r="H266" i="21"/>
  <c r="H265" i="21"/>
  <c r="H264" i="21"/>
  <c r="H263" i="21"/>
  <c r="H261" i="21"/>
  <c r="H260" i="21"/>
  <c r="H259" i="21"/>
  <c r="H254" i="21"/>
  <c r="H253" i="21"/>
  <c r="H252" i="21"/>
  <c r="H251" i="21"/>
  <c r="H250" i="21"/>
  <c r="H249" i="21"/>
  <c r="H248" i="21"/>
  <c r="H247" i="21"/>
  <c r="H243" i="21"/>
  <c r="H242" i="21"/>
  <c r="H238" i="21"/>
  <c r="H239" i="21"/>
  <c r="H240" i="21"/>
  <c r="H237" i="21"/>
  <c r="H235" i="21"/>
  <c r="H234" i="21"/>
  <c r="H233" i="21"/>
  <c r="H231" i="21"/>
  <c r="H230" i="21"/>
  <c r="H229" i="21"/>
  <c r="H228" i="21"/>
  <c r="H227" i="21"/>
  <c r="H226" i="21"/>
  <c r="H225" i="21"/>
  <c r="H224" i="21"/>
  <c r="H222" i="21"/>
  <c r="H221" i="21"/>
  <c r="H220" i="21"/>
  <c r="H219" i="21"/>
  <c r="H218" i="21"/>
  <c r="H216" i="21"/>
  <c r="H215" i="21"/>
  <c r="H214" i="21"/>
  <c r="H213" i="21"/>
  <c r="H211" i="21"/>
  <c r="H210" i="21"/>
  <c r="H209" i="21"/>
  <c r="H208" i="21"/>
  <c r="H206" i="21"/>
  <c r="H205" i="21"/>
  <c r="H204" i="21"/>
  <c r="H202" i="21"/>
  <c r="H201" i="21"/>
  <c r="H200" i="21"/>
  <c r="H199" i="21"/>
  <c r="H196" i="21"/>
  <c r="H197" i="21"/>
  <c r="H195" i="21"/>
  <c r="H194" i="21"/>
  <c r="H192" i="21"/>
  <c r="H191" i="21"/>
  <c r="H190" i="21"/>
  <c r="H189" i="21"/>
  <c r="H187" i="21"/>
  <c r="H186" i="21"/>
  <c r="H185" i="21"/>
  <c r="H183" i="21"/>
  <c r="H176" i="21"/>
  <c r="H177" i="21"/>
  <c r="H178" i="21"/>
  <c r="H179" i="21"/>
  <c r="H180" i="21"/>
  <c r="H181" i="21"/>
  <c r="H182" i="21"/>
  <c r="H23" i="21"/>
  <c r="H24" i="21"/>
  <c r="H25" i="21"/>
  <c r="H42" i="21"/>
  <c r="H43" i="21"/>
  <c r="H44" i="21"/>
  <c r="H73" i="21"/>
  <c r="H74" i="21"/>
  <c r="H75" i="21"/>
  <c r="H86" i="21"/>
  <c r="H87" i="21"/>
  <c r="H89" i="21"/>
  <c r="H90" i="21"/>
  <c r="H92" i="21"/>
  <c r="H93" i="21"/>
  <c r="H94" i="21"/>
  <c r="H112" i="21"/>
  <c r="H113" i="21"/>
  <c r="H115" i="21"/>
  <c r="H116" i="21"/>
  <c r="H175" i="21"/>
  <c r="H173" i="21"/>
  <c r="H172" i="21"/>
  <c r="H171" i="21"/>
  <c r="H170" i="21"/>
  <c r="H169" i="21"/>
  <c r="H167" i="21"/>
  <c r="H165" i="21"/>
  <c r="H162" i="21"/>
  <c r="H161" i="21"/>
  <c r="H160" i="21"/>
  <c r="H159" i="21"/>
  <c r="H157" i="21"/>
  <c r="H156" i="21"/>
  <c r="H155" i="21"/>
  <c r="H154" i="21"/>
  <c r="H151" i="21"/>
  <c r="H150" i="21"/>
  <c r="H149" i="21"/>
  <c r="H152" i="21"/>
  <c r="H146" i="21"/>
  <c r="H145" i="21"/>
  <c r="H144" i="21"/>
  <c r="H142" i="21"/>
  <c r="H141" i="21"/>
  <c r="H140" i="21"/>
  <c r="H139" i="21"/>
  <c r="H138" i="21"/>
  <c r="H136" i="21"/>
  <c r="H135" i="21"/>
  <c r="H134" i="21"/>
  <c r="H131" i="21"/>
  <c r="H130" i="21"/>
  <c r="H128" i="21"/>
  <c r="H127" i="21"/>
  <c r="H126" i="21"/>
  <c r="H125" i="21"/>
  <c r="H123" i="21"/>
  <c r="H121" i="21"/>
  <c r="H120" i="21"/>
  <c r="H119" i="21"/>
  <c r="H117" i="21"/>
  <c r="H110" i="21"/>
  <c r="H109" i="21"/>
  <c r="H108" i="21"/>
  <c r="H107" i="21"/>
  <c r="H106" i="21"/>
  <c r="H105" i="21"/>
  <c r="H104" i="21"/>
  <c r="H103" i="21"/>
  <c r="H102" i="21"/>
  <c r="H101" i="21"/>
  <c r="H99" i="21"/>
  <c r="H98" i="21"/>
  <c r="H96" i="21"/>
  <c r="H95" i="21"/>
  <c r="H84" i="21"/>
  <c r="H82" i="21"/>
  <c r="H81" i="21"/>
  <c r="H80" i="21"/>
  <c r="H79" i="21"/>
  <c r="H78" i="21"/>
  <c r="H77" i="21"/>
  <c r="H76" i="21"/>
  <c r="H70" i="21"/>
  <c r="H69" i="21"/>
  <c r="H68" i="21"/>
  <c r="H67" i="21"/>
  <c r="H66" i="21"/>
  <c r="H65" i="21"/>
  <c r="H64" i="21"/>
  <c r="H63" i="21"/>
  <c r="H61" i="21"/>
  <c r="H59" i="21"/>
  <c r="H58" i="21"/>
  <c r="H57" i="21"/>
  <c r="H56" i="21"/>
  <c r="H55" i="21"/>
  <c r="H54" i="21"/>
  <c r="H53" i="21"/>
  <c r="H52" i="21"/>
  <c r="H51" i="21"/>
  <c r="H49" i="21"/>
  <c r="H48" i="21"/>
  <c r="H47" i="21"/>
  <c r="H46" i="21"/>
  <c r="H40" i="21"/>
  <c r="H39" i="21"/>
  <c r="H38" i="21"/>
  <c r="H36" i="21"/>
  <c r="H35" i="21"/>
  <c r="H33" i="21"/>
  <c r="H31" i="21"/>
  <c r="H30" i="21"/>
  <c r="H26" i="21"/>
  <c r="H27" i="21"/>
  <c r="H28" i="21"/>
  <c r="H21" i="21" l="1"/>
  <c r="H20" i="21"/>
  <c r="H19" i="21"/>
  <c r="H17" i="21"/>
  <c r="H16" i="21"/>
  <c r="H15" i="21"/>
  <c r="H14" i="21"/>
  <c r="H13" i="21"/>
  <c r="H8" i="21"/>
  <c r="H9" i="21"/>
  <c r="H10" i="21"/>
  <c r="H11" i="21"/>
  <c r="H7" i="21"/>
  <c r="H865" i="21" l="1"/>
  <c r="H833" i="21"/>
  <c r="H815" i="21"/>
  <c r="H814" i="21"/>
  <c r="H813" i="21"/>
  <c r="H810" i="21" s="1"/>
  <c r="H809" i="21" s="1"/>
  <c r="H812" i="21"/>
  <c r="H778" i="21"/>
  <c r="H752" i="21"/>
  <c r="H751" i="21" s="1"/>
  <c r="H706" i="21"/>
  <c r="H705" i="21" s="1"/>
  <c r="H679" i="21"/>
  <c r="H678" i="21" s="1"/>
  <c r="H655" i="21"/>
  <c r="H618" i="21" s="1"/>
  <c r="H617" i="21" s="1"/>
  <c r="H591" i="21"/>
  <c r="H574" i="21"/>
  <c r="H567" i="21"/>
  <c r="H537" i="21"/>
  <c r="H535" i="21"/>
  <c r="H534" i="21"/>
  <c r="H533" i="21"/>
  <c r="H478" i="21"/>
  <c r="H444" i="21"/>
  <c r="H443" i="21" s="1"/>
  <c r="H431" i="21"/>
  <c r="H430" i="21" s="1"/>
  <c r="H401" i="21"/>
  <c r="H400" i="21" s="1"/>
  <c r="H366" i="21"/>
  <c r="H365" i="21" s="1"/>
  <c r="H327" i="21"/>
  <c r="H326" i="21" s="1"/>
  <c r="H282" i="21"/>
  <c r="H281" i="21" s="1"/>
  <c r="H258" i="21"/>
  <c r="H257" i="21"/>
  <c r="H256" i="21"/>
  <c r="H245" i="21"/>
  <c r="H244" i="21" s="1"/>
  <c r="H164" i="21"/>
  <c r="H163" i="21" s="1"/>
  <c r="H143" i="21"/>
  <c r="H122" i="21"/>
  <c r="H97" i="21"/>
  <c r="H83" i="21"/>
  <c r="H60" i="21"/>
  <c r="H32" i="21"/>
  <c r="H29" i="21"/>
  <c r="H18" i="21"/>
  <c r="H5" i="21"/>
  <c r="H832" i="21" l="1"/>
  <c r="H4" i="21"/>
  <c r="H477" i="21"/>
  <c r="H886" i="21" l="1"/>
</calcChain>
</file>

<file path=xl/sharedStrings.xml><?xml version="1.0" encoding="utf-8"?>
<sst xmlns="http://schemas.openxmlformats.org/spreadsheetml/2006/main" count="43810" uniqueCount="1802">
  <si>
    <t xml:space="preserve">No. </t>
  </si>
  <si>
    <t>Aspek Pertanyaan</t>
  </si>
  <si>
    <t>Jawaban</t>
  </si>
  <si>
    <t>Keterangan</t>
  </si>
  <si>
    <t>BAB I dan II (Pendahuluan dan Manajemen Mutu)</t>
  </si>
  <si>
    <t>Visi, Misi, Nilai dan Budaya perusahaan</t>
  </si>
  <si>
    <t>1.1</t>
  </si>
  <si>
    <t>Apakah sarana produksi mempunyai (bila tidak, lanjut ke No. 1.2)</t>
  </si>
  <si>
    <t>YA</t>
  </si>
  <si>
    <t>1.1.1</t>
  </si>
  <si>
    <t>Visi dan misi</t>
  </si>
  <si>
    <t>1.1.2</t>
  </si>
  <si>
    <t>Nilai dan budaya perusahaan</t>
  </si>
  <si>
    <t>1.2</t>
  </si>
  <si>
    <t>Apakah dijabarkan lebih mendetail</t>
  </si>
  <si>
    <t>1.3</t>
  </si>
  <si>
    <t>Apakah hal-hal di atas mencakup komitmen perusahaan terhadap pemenuhan regulasi yang terkait dan berlaku</t>
  </si>
  <si>
    <t>1.4</t>
  </si>
  <si>
    <t>Apakah diinformasikan pada semua karyawan</t>
  </si>
  <si>
    <t>Bila ya, dalam bentuk apa? (Pilih "YA" pada salah satu dari berikut ini)</t>
  </si>
  <si>
    <t>1.4.1</t>
  </si>
  <si>
    <t>paling sederhana poster</t>
  </si>
  <si>
    <t>N/A</t>
  </si>
  <si>
    <t>1.4.2</t>
  </si>
  <si>
    <t>selembar dokumen dan ditandatangani oleh karyawan</t>
  </si>
  <si>
    <t>1.4.3</t>
  </si>
  <si>
    <t>sudah diterjemahkan detailnya dalam bentuk dokumen misal buku saku dan dibagikan</t>
  </si>
  <si>
    <t>1.4.4</t>
  </si>
  <si>
    <t>sudah diterjemahkan detailnya dalam bentuk dokumen misal buku saku, dibagikan dan disosialisasikan</t>
  </si>
  <si>
    <t>1.4.5</t>
  </si>
  <si>
    <t>buku saku disosialisasikan dan diterjemahkan dalam bentuk indikator kinerja</t>
  </si>
  <si>
    <t>Kebijakan Mutu</t>
  </si>
  <si>
    <t>2.1</t>
  </si>
  <si>
    <t xml:space="preserve">Apakah mempunyai kebijakan mutu </t>
  </si>
  <si>
    <t>2.2</t>
  </si>
  <si>
    <t>Apakah dikaitkan dengan visi, misi, nilai dan budaya perusahaan</t>
  </si>
  <si>
    <t>2.3</t>
  </si>
  <si>
    <t>Apakah dibuat dan ditandatangani oleh Manajemen Puncak</t>
  </si>
  <si>
    <t>2.4</t>
  </si>
  <si>
    <t>Apakah diinformasikan pada seluruh karyawan (Pilih "YA" pada salah satu dari berikut ini)</t>
  </si>
  <si>
    <t>2.4.1</t>
  </si>
  <si>
    <t>pabrik</t>
  </si>
  <si>
    <t>2.4.2</t>
  </si>
  <si>
    <t>pabrik dan pemasaran</t>
  </si>
  <si>
    <t>2.4.3</t>
  </si>
  <si>
    <r>
      <t>seluruh pemangku kepentingan (</t>
    </r>
    <r>
      <rPr>
        <i/>
        <sz val="11"/>
        <rFont val="Bookman Old Style"/>
        <family val="1"/>
      </rPr>
      <t>stake holder</t>
    </r>
    <r>
      <rPr>
        <sz val="11"/>
        <rFont val="Bookman Old Style"/>
        <family val="1"/>
      </rPr>
      <t>)</t>
    </r>
  </si>
  <si>
    <t>2.5</t>
  </si>
  <si>
    <t>Apakah kebijakan mutu  dilaksanakan oleh bagian Pemastian Mutu</t>
  </si>
  <si>
    <t>2.6</t>
  </si>
  <si>
    <t>Apakah kebijakan mutu dilaksanakan dan dipantau</t>
  </si>
  <si>
    <t>2.7</t>
  </si>
  <si>
    <t>Apakah pencapaian diukur secara berkala</t>
  </si>
  <si>
    <t xml:space="preserve">Sasaran Mutu </t>
  </si>
  <si>
    <t>3.1</t>
  </si>
  <si>
    <t>Apakah mempunyai sasaran mutu</t>
  </si>
  <si>
    <t>TIDAK</t>
  </si>
  <si>
    <t>3.2</t>
  </si>
  <si>
    <t>Apakah pencapaian sasaran mutu dilakukan evaluasi</t>
  </si>
  <si>
    <t xml:space="preserve">Sistem Mutu </t>
  </si>
  <si>
    <t>4.1</t>
  </si>
  <si>
    <t xml:space="preserve">Apakah memiliki Sistem Mutu </t>
  </si>
  <si>
    <t>4.2</t>
  </si>
  <si>
    <t>Pengkajian sistem mutu</t>
  </si>
  <si>
    <t>4.2.1</t>
  </si>
  <si>
    <t>Apakah dilakukan review secara periodik</t>
  </si>
  <si>
    <t>4.2.2</t>
  </si>
  <si>
    <t xml:space="preserve">Apakah ada prosedur </t>
  </si>
  <si>
    <t>4.2.3</t>
  </si>
  <si>
    <t>Apakah review mencakup kesesuaian dengan</t>
  </si>
  <si>
    <t>4.2.3.1</t>
  </si>
  <si>
    <t>CPOTB Aneks.2 CPBAOTB (Antara lain : Audit internal, CAPA, Keluhan, Penyimpangan)</t>
  </si>
  <si>
    <t>4.2.3.2</t>
  </si>
  <si>
    <t>Regulasi</t>
  </si>
  <si>
    <t>4.2.3.3</t>
  </si>
  <si>
    <t>Kompendia terkini</t>
  </si>
  <si>
    <t>4.2.4</t>
  </si>
  <si>
    <t>Apakah ada unit yang  melaksanakan dan mengendalikan (Pilih "YA" pada salah satu dari berikut ini)</t>
  </si>
  <si>
    <t>4.2.4.1</t>
  </si>
  <si>
    <t>dilaksanakan oleh masing-masing unit</t>
  </si>
  <si>
    <t>4.2.4.2</t>
  </si>
  <si>
    <t>dilaksanakan oleh bagian Pemastian Mutu</t>
  </si>
  <si>
    <t>4.2.4.3</t>
  </si>
  <si>
    <t>dilaksanakan oleh masing-masing unit dan dikendalikan oleh bagian Pemastian Mutu</t>
  </si>
  <si>
    <t>4.3</t>
  </si>
  <si>
    <t>Pelulusan bets</t>
  </si>
  <si>
    <t>4.3.1</t>
  </si>
  <si>
    <t>Apakah pelulusan bets dilakukan oleh Bagian Pemastian Mutu</t>
  </si>
  <si>
    <t>4.3.2</t>
  </si>
  <si>
    <t>4.3.3</t>
  </si>
  <si>
    <t xml:space="preserve">Apakah ada personil yang ditunjuk bila penanggung jawab pelulusan bets berhalangan </t>
  </si>
  <si>
    <t>4.3.4</t>
  </si>
  <si>
    <t>Apakah tercantum dalam prosedur</t>
  </si>
  <si>
    <t>4.3.5</t>
  </si>
  <si>
    <t>Dokumen apa saja yang dikaji sebelum produk diluluskan</t>
  </si>
  <si>
    <t>4.3.5.1</t>
  </si>
  <si>
    <t>Catatan penimbangan</t>
  </si>
  <si>
    <t>4.3.5.2</t>
  </si>
  <si>
    <t>Catatan pengolahan</t>
  </si>
  <si>
    <t>4.3.5.3</t>
  </si>
  <si>
    <t>Catatan pengemasan</t>
  </si>
  <si>
    <t>4.3.5.4</t>
  </si>
  <si>
    <t>Laporan penyimpangan</t>
  </si>
  <si>
    <t>4.3.5.5</t>
  </si>
  <si>
    <t>Pemantauan lingkungan</t>
  </si>
  <si>
    <t>4.3.5.6</t>
  </si>
  <si>
    <t>Catatan dan Laporan analisis</t>
  </si>
  <si>
    <t>4.3.5.7</t>
  </si>
  <si>
    <t>HULS</t>
  </si>
  <si>
    <t>4.3.5.8</t>
  </si>
  <si>
    <t>Data tren hasil nyata</t>
  </si>
  <si>
    <t>4.3.5.9</t>
  </si>
  <si>
    <t>Audit trail</t>
  </si>
  <si>
    <t>Manajemen Risiko Mutu</t>
  </si>
  <si>
    <t>5.1</t>
  </si>
  <si>
    <t xml:space="preserve">Apakah ada prosedur manajemen risiko mutu </t>
  </si>
  <si>
    <t>5.2</t>
  </si>
  <si>
    <t>Di mana saja manajemen risiko mutu diaplikasikan</t>
  </si>
  <si>
    <t>5.2.1</t>
  </si>
  <si>
    <t>hanya disebutkan dalam sistem mutu</t>
  </si>
  <si>
    <t>5.2.2</t>
  </si>
  <si>
    <t>pengembangan produk</t>
  </si>
  <si>
    <t>5.2.3</t>
  </si>
  <si>
    <t>bangunan, fasilitas dan peralatan</t>
  </si>
  <si>
    <t>5.2.4</t>
  </si>
  <si>
    <t>penanganan bahan awal dan kemas termasuk perubahan</t>
  </si>
  <si>
    <t>5.2.5</t>
  </si>
  <si>
    <t>produksi (pengolahan penandaan dan pengemasan)</t>
  </si>
  <si>
    <t>5.2.6</t>
  </si>
  <si>
    <t>pengawasan mutu</t>
  </si>
  <si>
    <t>5.2.7</t>
  </si>
  <si>
    <t>uji stabilitas</t>
  </si>
  <si>
    <t>5.2.8</t>
  </si>
  <si>
    <t>disebutkan dalam sistem mutu dan diaplikasikan pada seluruh aspek sistem mutu</t>
  </si>
  <si>
    <t>5.3</t>
  </si>
  <si>
    <t>Pelaksanaan Manajemen Risiko Mutu</t>
  </si>
  <si>
    <t>5.3.1</t>
  </si>
  <si>
    <t>Siapa yang melaksanakan proses manajemen risiko mutu (Pilih "YA" pada salah satu dari berikut ini)</t>
  </si>
  <si>
    <t>5.3.1.1</t>
  </si>
  <si>
    <t>5.3.1.2</t>
  </si>
  <si>
    <t>5.3.1.3</t>
  </si>
  <si>
    <t>dilaksanakan oleh masing-masing unit dikendalikan oleh bagian Pemastian Mutu</t>
  </si>
  <si>
    <t>5.3.2</t>
  </si>
  <si>
    <t>Apakah dilaksanakan menggunakan data yang sesuai</t>
  </si>
  <si>
    <t>5.4</t>
  </si>
  <si>
    <t>Apakah ada pelatihan tentang Manajemen Risiko Mutu</t>
  </si>
  <si>
    <t>5.5</t>
  </si>
  <si>
    <t>Apakah pelaksanaan Manajemen Risiko Mutu dikaitkan dengan CAPA</t>
  </si>
  <si>
    <t>5.6</t>
  </si>
  <si>
    <t>Apakah ada kaji ulang terhadap penilaian risiko setelah penerapan proses pengurangan risiko</t>
  </si>
  <si>
    <t>5.7</t>
  </si>
  <si>
    <t>Apakah  dilakukan pemantauan terhadap sisa risiko</t>
  </si>
  <si>
    <t>5.8</t>
  </si>
  <si>
    <t>Apakah proses Manajemen Risiko Mutu dikomunikasikan pada semua bagian terkait</t>
  </si>
  <si>
    <t>5.9</t>
  </si>
  <si>
    <t>Apakah dilakukan identifikasi risiko untuk semua proses yang ada di pabrik</t>
  </si>
  <si>
    <t>Pengkajian Mutu Produk (PMP)</t>
  </si>
  <si>
    <t>6.1</t>
  </si>
  <si>
    <t>Apakah memiliki prosedur PMP</t>
  </si>
  <si>
    <t>6.2</t>
  </si>
  <si>
    <t>Apakah cakupan (Pilih "YA" pada salah satu dari berikut ini)</t>
  </si>
  <si>
    <t>6.2.1</t>
  </si>
  <si>
    <t>kurang dari yang disebutkan dalam pedoman aneks 2 CPBAOTB</t>
  </si>
  <si>
    <t>6.2.2</t>
  </si>
  <si>
    <t>sesuai/lebih dengan yang disebut di Pedoman aneks 2 CPBAOTB</t>
  </si>
  <si>
    <t>6.3</t>
  </si>
  <si>
    <r>
      <t xml:space="preserve">Apakah dilakukan </t>
    </r>
    <r>
      <rPr>
        <i/>
        <sz val="11"/>
        <rFont val="Bookman Old Style"/>
        <family val="1"/>
      </rPr>
      <t>review  trending</t>
    </r>
    <r>
      <rPr>
        <sz val="11"/>
        <rFont val="Bookman Old Style"/>
        <family val="1"/>
      </rPr>
      <t xml:space="preserve"> (Pilih "YA" pada salah satu dari berikut ini)</t>
    </r>
  </si>
  <si>
    <t>6.3.1</t>
  </si>
  <si>
    <t>hanya disebutkan batas maksimum dan minimum</t>
  </si>
  <si>
    <t>6.3.2</t>
  </si>
  <si>
    <r>
      <t>dilakukan analisis OOT (</t>
    </r>
    <r>
      <rPr>
        <i/>
        <sz val="11"/>
        <rFont val="Bookman Old Style"/>
        <family val="1"/>
      </rPr>
      <t>out of trend</t>
    </r>
    <r>
      <rPr>
        <sz val="11"/>
        <rFont val="Bookman Old Style"/>
        <family val="1"/>
      </rPr>
      <t>)</t>
    </r>
  </si>
  <si>
    <t>6.4</t>
  </si>
  <si>
    <r>
      <t xml:space="preserve">Sebutkan periode </t>
    </r>
    <r>
      <rPr>
        <i/>
        <sz val="11"/>
        <rFont val="Bookman Old Style"/>
        <family val="1"/>
      </rPr>
      <t>review trending</t>
    </r>
    <r>
      <rPr>
        <sz val="11"/>
        <rFont val="Bookman Old Style"/>
        <family val="1"/>
      </rPr>
      <t xml:space="preserve"> (Pilih "YA" pada salah satu dari berikut ini)</t>
    </r>
  </si>
  <si>
    <t>6.4.1</t>
  </si>
  <si>
    <t>tiap tahun</t>
  </si>
  <si>
    <t>6.4.2</t>
  </si>
  <si>
    <t>tiap  1 - 3 bulan</t>
  </si>
  <si>
    <t>6.4.3</t>
  </si>
  <si>
    <t>tiap saat/dinamis</t>
  </si>
  <si>
    <t>6.5</t>
  </si>
  <si>
    <t>Apakah dibuat kesimpulan dan rekomendasi</t>
  </si>
  <si>
    <t>6.6</t>
  </si>
  <si>
    <t>Apakah dikaitkan dengan CAPA dan perbaikan berkesinambungan</t>
  </si>
  <si>
    <t>CAPA</t>
  </si>
  <si>
    <t>7.1</t>
  </si>
  <si>
    <t>Apakah ada prosedur</t>
  </si>
  <si>
    <t>7.2</t>
  </si>
  <si>
    <t>Apakah diberikan nomor unik untuk mampu telusur</t>
  </si>
  <si>
    <t>7.3</t>
  </si>
  <si>
    <t>Apakah prosedur mencakup keterkaitannya dengan</t>
  </si>
  <si>
    <t>7.3.1</t>
  </si>
  <si>
    <t>Penyimpangan,</t>
  </si>
  <si>
    <t>7.3.2</t>
  </si>
  <si>
    <t>PMP,</t>
  </si>
  <si>
    <t>7.3.3</t>
  </si>
  <si>
    <t>Keluhan,</t>
  </si>
  <si>
    <t>7.3.4</t>
  </si>
  <si>
    <t>Inspeksi internal maupun ekternal,</t>
  </si>
  <si>
    <t>7.3.5</t>
  </si>
  <si>
    <t>Usulan perubahan,</t>
  </si>
  <si>
    <t>7.3.6</t>
  </si>
  <si>
    <t>Analisis risiko</t>
  </si>
  <si>
    <t>7.4</t>
  </si>
  <si>
    <r>
      <t xml:space="preserve">Apakah pada CAPA ditetapkan </t>
    </r>
    <r>
      <rPr>
        <i/>
        <sz val="11"/>
        <rFont val="Bookman Old Style"/>
        <family val="1"/>
      </rPr>
      <t>person in charge</t>
    </r>
  </si>
  <si>
    <t>7.5</t>
  </si>
  <si>
    <t xml:space="preserve">Apakah efektifitas CAPA dievaluasi sesuai prosedur </t>
  </si>
  <si>
    <t>7.6</t>
  </si>
  <si>
    <t>Apakah prosedur dilaksanakan secara konsisten</t>
  </si>
  <si>
    <t>7.7</t>
  </si>
  <si>
    <t xml:space="preserve">Apakah ditetapkan tenggat/batas tanggal penyelesaian CAPA </t>
  </si>
  <si>
    <t>7.8</t>
  </si>
  <si>
    <t>Apakah batas penyelesaian CAPA berarti : (Pilih "YA" pada salah satu dari berikut ini)</t>
  </si>
  <si>
    <t>7.8.1</t>
  </si>
  <si>
    <t>selesai implementasi</t>
  </si>
  <si>
    <t>7.8.2</t>
  </si>
  <si>
    <t>setelah evaluasi efektivitas CAPA</t>
  </si>
  <si>
    <t>7.9</t>
  </si>
  <si>
    <t>Apakah logging sistem CAPA dilakukan (Pilih "YA" pada salah satu dari berikut ini)</t>
  </si>
  <si>
    <t>7.9.1</t>
  </si>
  <si>
    <t>seluruh CAPA yang ada</t>
  </si>
  <si>
    <t>7.9.2</t>
  </si>
  <si>
    <t>untuk masing2 aspek (misal Keluhan, Penyimpangan, Audit dll.)</t>
  </si>
  <si>
    <t>7.10</t>
  </si>
  <si>
    <t>Apakah dikendalikan</t>
  </si>
  <si>
    <t>7.11</t>
  </si>
  <si>
    <t>Bagian apa yang mengendalikan? (Pilih "YA" pada salah satu dari berikut ini)</t>
  </si>
  <si>
    <t>7.11.1</t>
  </si>
  <si>
    <t>7.11.2</t>
  </si>
  <si>
    <t>7.11.3</t>
  </si>
  <si>
    <t xml:space="preserve">Audit Internal </t>
  </si>
  <si>
    <t>8.1</t>
  </si>
  <si>
    <t>Apakah auditor audit internal dikualifikasi</t>
  </si>
  <si>
    <t>8.2</t>
  </si>
  <si>
    <t>Bagaimana cara kualifikasi (Pilih "YA" pada salah satu dari berikut ini) :</t>
  </si>
  <si>
    <t>8.2.1</t>
  </si>
  <si>
    <t>penunjukkan langsung oleh manajemen</t>
  </si>
  <si>
    <t>8.2.2</t>
  </si>
  <si>
    <t>pelatihan internal dan dievaluasi secara periodik</t>
  </si>
  <si>
    <t>8.2.3</t>
  </si>
  <si>
    <t>pelatihan tersertifikasi oleh lembaga yang berhak</t>
  </si>
  <si>
    <t>8.3</t>
  </si>
  <si>
    <t>Apakah ada program berkala audit internal</t>
  </si>
  <si>
    <t>8.4</t>
  </si>
  <si>
    <t>Apakah audit menggunakan (Pilih "YA" pada salah satu dari berikut ini)</t>
  </si>
  <si>
    <t>8.4.1</t>
  </si>
  <si>
    <t xml:space="preserve">checklist </t>
  </si>
  <si>
    <t>8.4.2</t>
  </si>
  <si>
    <t>aide memoire</t>
  </si>
  <si>
    <t>8.5</t>
  </si>
  <si>
    <t>Fokus audit internal berdasarkan (Pilih "YA" pada salah satu dari berikut ini):</t>
  </si>
  <si>
    <t>8.5.1</t>
  </si>
  <si>
    <t>rutin semua bagian meliputi semua aspek CPOTB (aneks 2 CPBAOTB)</t>
  </si>
  <si>
    <t>8.5.2</t>
  </si>
  <si>
    <t>hasil inspeksi sebelumnya</t>
  </si>
  <si>
    <t>8.5.3</t>
  </si>
  <si>
    <t>manajemen risiko mutu</t>
  </si>
  <si>
    <t>8.6</t>
  </si>
  <si>
    <t>Apakah pada temuan audit dilakukan investigasi untuk menemukan akar masalah</t>
  </si>
  <si>
    <t>8.7</t>
  </si>
  <si>
    <t>Apakah temuan audit, dievaluasi berdasarkan pengelompokan secara :</t>
  </si>
  <si>
    <t>8.7.1</t>
  </si>
  <si>
    <t>unit  kerja</t>
  </si>
  <si>
    <t>8.7.2</t>
  </si>
  <si>
    <t>aspek CPOTB (aneks 2 CPBAOTB)</t>
  </si>
  <si>
    <t>8.7.3</t>
  </si>
  <si>
    <t>risiko mutu</t>
  </si>
  <si>
    <t>8.8</t>
  </si>
  <si>
    <t>Apakah temuan audit juga dievaluasi berdasarkan pengelompokan akar masalah</t>
  </si>
  <si>
    <t>8.9</t>
  </si>
  <si>
    <t>Apakah temuan audit dikaitkan dengan CAPA dan ditindaklanjuti</t>
  </si>
  <si>
    <r>
      <t>Pengkajian oleh Managemen (</t>
    </r>
    <r>
      <rPr>
        <b/>
        <i/>
        <sz val="11"/>
        <rFont val="Bookman Old Style"/>
        <family val="1"/>
      </rPr>
      <t>Management Review</t>
    </r>
    <r>
      <rPr>
        <b/>
        <sz val="11"/>
        <rFont val="Bookman Old Style"/>
        <family val="1"/>
      </rPr>
      <t>)</t>
    </r>
  </si>
  <si>
    <t>9.1</t>
  </si>
  <si>
    <t>Apakah dilakukan Pangkajian oleh manajemen</t>
  </si>
  <si>
    <t>Bila ya, Apakah ada prosedur</t>
  </si>
  <si>
    <t>9.2</t>
  </si>
  <si>
    <t>Apakah dilakukan secara periodik</t>
  </si>
  <si>
    <t>9.3</t>
  </si>
  <si>
    <t>Sebutkan periode pelaksanaan (Pilih "YA" pada salah satu dari berikut ini)</t>
  </si>
  <si>
    <t>9.3.1</t>
  </si>
  <si>
    <t>9.3.2</t>
  </si>
  <si>
    <t>tiap semester</t>
  </si>
  <si>
    <t>9.3.3</t>
  </si>
  <si>
    <t>tiap triwulan</t>
  </si>
  <si>
    <t>9.3.4</t>
  </si>
  <si>
    <t>tiap bulan</t>
  </si>
  <si>
    <t>9.4</t>
  </si>
  <si>
    <t>Apakah pembahasan termasuk antara lain termasuk penilaian kinerja mutu produk dan proses</t>
  </si>
  <si>
    <t>9.5</t>
  </si>
  <si>
    <t>Siapa peserta (Pilih "YA" pada salah satu dari berikut ini)</t>
  </si>
  <si>
    <t>9.5.1</t>
  </si>
  <si>
    <t>semua pimpinan unit pabrik</t>
  </si>
  <si>
    <t>9.5.2</t>
  </si>
  <si>
    <t>semua pimpinan unit pabrik dan pemasaran</t>
  </si>
  <si>
    <t>9.5.3</t>
  </si>
  <si>
    <t>semua pimpinan unit dalam perusahaan</t>
  </si>
  <si>
    <t>9.6</t>
  </si>
  <si>
    <t>Apakah dipimpin oleh Manajemen Puncak</t>
  </si>
  <si>
    <t>9.7</t>
  </si>
  <si>
    <t>Jika ya, siapa Manajemen Puncak (Pilih "YA" pada salah satu dari berikut ini)</t>
  </si>
  <si>
    <t>9.7.1</t>
  </si>
  <si>
    <t>Kepala Bagian Pemastian Mutu</t>
  </si>
  <si>
    <t>9.7.2</t>
  </si>
  <si>
    <t>Kepala Pabrik</t>
  </si>
  <si>
    <t>9.7.3</t>
  </si>
  <si>
    <t>Dewan Direksi</t>
  </si>
  <si>
    <t>9.8</t>
  </si>
  <si>
    <t>Apakah hasil reviu terkait dengan tindak lanjut perbaikan yang berkesinambungan</t>
  </si>
  <si>
    <t>Bab III Personel</t>
  </si>
  <si>
    <t xml:space="preserve">Personalia </t>
  </si>
  <si>
    <t>10.1</t>
  </si>
  <si>
    <t xml:space="preserve">Apakah mempunyai persyaratan kualifikasi untuk semua personil kunci </t>
  </si>
  <si>
    <t>10.2</t>
  </si>
  <si>
    <t>Kepala bagian pemastian mutu yang sekarang menjabat, pada saat ditunjuk mempunyai pengalaman  (pilih "YA" pada salah satu 10.2.1 atau 10.2.2 atau 10.2.3)</t>
  </si>
  <si>
    <t>10.2.1</t>
  </si>
  <si>
    <t>Mempunyai pengalaman 0-1 tahun di bidang bahan alam</t>
  </si>
  <si>
    <t>10.2.2</t>
  </si>
  <si>
    <t>Mempunyai pengalaman 2-5 tahun, di bidang apa (Pilih "YA" pada salah satu dari berikut ini)</t>
  </si>
  <si>
    <t>10.2.2.1</t>
  </si>
  <si>
    <t>produksi dan/atau pengawasan mutu di bidang bahan alam</t>
  </si>
  <si>
    <t>10.2.2.2</t>
  </si>
  <si>
    <t>produksi dan/atau pemastian mutu di bidang bahan alam</t>
  </si>
  <si>
    <t>10.2.2.3</t>
  </si>
  <si>
    <t>pengawasan mutu dan pemastian mutu di bidang bahan alam</t>
  </si>
  <si>
    <t>10.2.2.4</t>
  </si>
  <si>
    <t>bagian lain</t>
  </si>
  <si>
    <t>10.2.2.5</t>
  </si>
  <si>
    <t>pemastian mutu di bidang bahan alam</t>
  </si>
  <si>
    <t>10.2.3</t>
  </si>
  <si>
    <t>Mempunyai pengalaman di atas 5 tahun, di bidang apa (Pilih "YA" pada salah satu dari berikut ini)</t>
  </si>
  <si>
    <t>10.2.3.1</t>
  </si>
  <si>
    <t>produksi di bidang bahan alam</t>
  </si>
  <si>
    <t>10.2.3.2</t>
  </si>
  <si>
    <t>pengawasan mutu di bidang bahan alam</t>
  </si>
  <si>
    <t>10.2.3.3</t>
  </si>
  <si>
    <t>produksi dan pengawasan mutu di bidang bahan alam</t>
  </si>
  <si>
    <t>10.2.3.4</t>
  </si>
  <si>
    <t>produksi dan pemastian mutu di bidang bahan alam</t>
  </si>
  <si>
    <t>10.2.3.5</t>
  </si>
  <si>
    <t>10.2.3.6</t>
  </si>
  <si>
    <t>10.2.3.7</t>
  </si>
  <si>
    <t>10.2.3.8</t>
  </si>
  <si>
    <t>produksi, pengawasan mutu dan pemastian mutu di bidang bahan alam</t>
  </si>
  <si>
    <t>10.3</t>
  </si>
  <si>
    <t xml:space="preserve">Apakah kualifikasi kepala bagian Pemastian Mutu termasuk kemampuan berpikir secara konseptual, misal dengan tes psikologi ? </t>
  </si>
  <si>
    <t>10.4</t>
  </si>
  <si>
    <t>Kepala bagian produksi saat ini mempunyai pengalaman :</t>
  </si>
  <si>
    <t>10.4.1</t>
  </si>
  <si>
    <t>0 - 1 tahun di bidang bahan alam</t>
  </si>
  <si>
    <t>10.4.2</t>
  </si>
  <si>
    <t>2 sampai 5 tahun di bidang bahan alam</t>
  </si>
  <si>
    <t>10.4.3</t>
  </si>
  <si>
    <t>di atas 5 tahun di bidang bahan alam</t>
  </si>
  <si>
    <t>10.5</t>
  </si>
  <si>
    <t>Kepala bagian pengawasan mutu saat ini mempunyai pengalaman :</t>
  </si>
  <si>
    <t>10.5.1</t>
  </si>
  <si>
    <t>10.5.2</t>
  </si>
  <si>
    <t>10.5.3</t>
  </si>
  <si>
    <t>10.6</t>
  </si>
  <si>
    <t>Apakah Manajemen Puncak ikut menentukan pemilihan personil kunci</t>
  </si>
  <si>
    <t>10.7</t>
  </si>
  <si>
    <t>Jika ya sebutkan siapa Manajemen Puncak ini (Pilih "YA" pada salah satu dari berikut ini)</t>
  </si>
  <si>
    <t>10.7.1</t>
  </si>
  <si>
    <t>Personalia</t>
  </si>
  <si>
    <t>10.7.2</t>
  </si>
  <si>
    <t>10.7.3</t>
  </si>
  <si>
    <t>10.7.4</t>
  </si>
  <si>
    <t>Pemilik perusahaan</t>
  </si>
  <si>
    <t>10.8</t>
  </si>
  <si>
    <t>Apakah perusahaan mempunyai matriks kompetensi untuk personil kunci yang meliputi</t>
  </si>
  <si>
    <t>10.8.1</t>
  </si>
  <si>
    <t xml:space="preserve">kemampuan teknis </t>
  </si>
  <si>
    <t>10.8.2</t>
  </si>
  <si>
    <t>kepemimpinan</t>
  </si>
  <si>
    <t>10.8.3</t>
  </si>
  <si>
    <t>manajerial</t>
  </si>
  <si>
    <t>10.8.4</t>
  </si>
  <si>
    <t>perilaku</t>
  </si>
  <si>
    <t>10.9</t>
  </si>
  <si>
    <t>Apakah matriks kompetensi manajerial berlaku untuk level :</t>
  </si>
  <si>
    <t>10.9.1</t>
  </si>
  <si>
    <t>manajer</t>
  </si>
  <si>
    <t>10.9.2</t>
  </si>
  <si>
    <t>supervisor</t>
  </si>
  <si>
    <t>10.9.3</t>
  </si>
  <si>
    <t xml:space="preserve">semua di atas </t>
  </si>
  <si>
    <t>10.10</t>
  </si>
  <si>
    <t>Apakah matriks kompetensi teknis berlaku untuk level :</t>
  </si>
  <si>
    <t>10.10.1</t>
  </si>
  <si>
    <t xml:space="preserve">operator </t>
  </si>
  <si>
    <t>10.10.2</t>
  </si>
  <si>
    <t xml:space="preserve">supervisor </t>
  </si>
  <si>
    <t>10.10.3</t>
  </si>
  <si>
    <t xml:space="preserve">manajer </t>
  </si>
  <si>
    <t>10.10.4</t>
  </si>
  <si>
    <t>10.11</t>
  </si>
  <si>
    <t xml:space="preserve">Apakah matriks perilaku berlaku untuk level : </t>
  </si>
  <si>
    <t>10.11.1</t>
  </si>
  <si>
    <t>10.11.2</t>
  </si>
  <si>
    <t>10.11.3</t>
  </si>
  <si>
    <t>10.11.4</t>
  </si>
  <si>
    <t>semua di atas</t>
  </si>
  <si>
    <t>10.12</t>
  </si>
  <si>
    <t>Apakah matriks kepemimpinan berlaku untuk level :</t>
  </si>
  <si>
    <t>10.12.1</t>
  </si>
  <si>
    <t>10.12.2</t>
  </si>
  <si>
    <t>10.12.3</t>
  </si>
  <si>
    <t>10.13</t>
  </si>
  <si>
    <r>
      <t xml:space="preserve">Apakah mempunyai program </t>
    </r>
    <r>
      <rPr>
        <i/>
        <sz val="11"/>
        <rFont val="Bookman Old Style"/>
        <family val="1"/>
      </rPr>
      <t>succession planning</t>
    </r>
  </si>
  <si>
    <t>10.14</t>
  </si>
  <si>
    <t>Bila ya, apakah program tersebut dikaitkan dengan program pelatihan untuk memersiapkan personil terkait</t>
  </si>
  <si>
    <t>10.15</t>
  </si>
  <si>
    <t>Pelatihan karyawan</t>
  </si>
  <si>
    <t>10.15.1</t>
  </si>
  <si>
    <t>apakah ada prosedur</t>
  </si>
  <si>
    <t>10.15.2</t>
  </si>
  <si>
    <t>apakah mempunyai matriks pelatihan untuk semua karyawan</t>
  </si>
  <si>
    <t>10.15.3</t>
  </si>
  <si>
    <t>termasuk karyawan kontrak</t>
  </si>
  <si>
    <t>10.15.4</t>
  </si>
  <si>
    <t>apakah mempunyai analisis kebutuhan pelatihan tiap karyawan</t>
  </si>
  <si>
    <t>10.15.5</t>
  </si>
  <si>
    <t>apakah mempunyai program pelatihan tahunan</t>
  </si>
  <si>
    <t>10.15.6</t>
  </si>
  <si>
    <t>apakah program termasuk pelatihan  eksternal</t>
  </si>
  <si>
    <t>10.15.7</t>
  </si>
  <si>
    <t>apakah mempunyai evaluasi pelatihan</t>
  </si>
  <si>
    <t>10.15.8</t>
  </si>
  <si>
    <t>bila ya, apakah evaluasi termasuk evaluasi penerapan sehari-hari</t>
  </si>
  <si>
    <t>10.16</t>
  </si>
  <si>
    <t>Apakah ada pengukuran dan penilaian kinerja karyawan</t>
  </si>
  <si>
    <t>10.16.1</t>
  </si>
  <si>
    <t>Terkait produktivitas</t>
  </si>
  <si>
    <t>10.16.2</t>
  </si>
  <si>
    <t xml:space="preserve">Terkait kinerja mutu </t>
  </si>
  <si>
    <t>10.17</t>
  </si>
  <si>
    <t>Apakah sudah dilakukan analisis beban kerja untuk kebutuhan karyawan</t>
  </si>
  <si>
    <t>10.18</t>
  </si>
  <si>
    <t>Bila ya, apakah analisis dilakukan pada bagian :</t>
  </si>
  <si>
    <t>10.18.1</t>
  </si>
  <si>
    <t>Produksi</t>
  </si>
  <si>
    <t>10.18.2</t>
  </si>
  <si>
    <t>Pengawasan mutu</t>
  </si>
  <si>
    <t>10.18.3</t>
  </si>
  <si>
    <t>Pemastian mutu</t>
  </si>
  <si>
    <t>10.18.4</t>
  </si>
  <si>
    <t>Teknik</t>
  </si>
  <si>
    <t>10.19</t>
  </si>
  <si>
    <t>10.19.1</t>
  </si>
  <si>
    <t>Apakah dilakukan kualifikasi terhadap konsultan tersebut (pendidikan, pelatihan, dan pengalaman)</t>
  </si>
  <si>
    <t>10.19.2</t>
  </si>
  <si>
    <t>Apakah Catatan kualifikasi dan jenis pelayanan dari konsultan tersebut disimpan</t>
  </si>
  <si>
    <t>Bab IV Bangunan dan Fasilitas</t>
  </si>
  <si>
    <t>Bangunan dan Fasilitas</t>
  </si>
  <si>
    <t>11.1</t>
  </si>
  <si>
    <t>Apakah terdapat area yang ditetapkan atau sistem pengendalian untuk kegiatan:</t>
  </si>
  <si>
    <t>11.1.1</t>
  </si>
  <si>
    <t>Penerimaan, identifikasi, pengambilan sampel dan karantina bahan yang datang, penundaan pelulusan atau penolakan</t>
  </si>
  <si>
    <t>11.1.2</t>
  </si>
  <si>
    <t>Karantina sebelum pelulusan atau penolakan produk antara atau BAOT</t>
  </si>
  <si>
    <t>11.1.3</t>
  </si>
  <si>
    <t>Pengambilan sampel produk antara dan BAOT</t>
  </si>
  <si>
    <t>11.1.4</t>
  </si>
  <si>
    <t>Penyimpanan bahan yang ditolak sebelum disposisi lebih lanjut (misal : pengembalian, pengolahan ulang atau pemusnahan)</t>
  </si>
  <si>
    <t>11.1.5</t>
  </si>
  <si>
    <t>Penyimpanan bahan yang diluluskan</t>
  </si>
  <si>
    <t>11.1.6</t>
  </si>
  <si>
    <t>Kegiatan Produksi</t>
  </si>
  <si>
    <t>11.1.7</t>
  </si>
  <si>
    <t>Kegiatan pengemasan dan pemberian label</t>
  </si>
  <si>
    <t>11.1.8</t>
  </si>
  <si>
    <t>Kegiatan Laboratorium</t>
  </si>
  <si>
    <t>11.2</t>
  </si>
  <si>
    <t>Apakah memiliki sarana penunjang yang dapat mempengaruhi mutu produk</t>
  </si>
  <si>
    <t>11.2.1</t>
  </si>
  <si>
    <t>Uap Panas</t>
  </si>
  <si>
    <t>11.2.2</t>
  </si>
  <si>
    <t>Gas</t>
  </si>
  <si>
    <t>11.2.3</t>
  </si>
  <si>
    <t>Udara Bertekanan</t>
  </si>
  <si>
    <t>11.2.4</t>
  </si>
  <si>
    <t>Sistem Tata Udara</t>
  </si>
  <si>
    <t>11.2.5</t>
  </si>
  <si>
    <t>Sistem Pengolahan Air</t>
  </si>
  <si>
    <t>11.3</t>
  </si>
  <si>
    <t>Apakah ada prosedur perawatan bangunan dan fasilitas</t>
  </si>
  <si>
    <t>11.4</t>
  </si>
  <si>
    <t>Apakah prosedur mencakup (Pilih "YA" pada salah satu dari berikut ini)</t>
  </si>
  <si>
    <t>11.4.1</t>
  </si>
  <si>
    <r>
      <t>perawatan pencegahan (</t>
    </r>
    <r>
      <rPr>
        <i/>
        <sz val="11"/>
        <rFont val="Bookman Old Style"/>
        <family val="1"/>
      </rPr>
      <t>preventive maintenance</t>
    </r>
    <r>
      <rPr>
        <sz val="11"/>
        <rFont val="Bookman Old Style"/>
        <family val="1"/>
      </rPr>
      <t>)</t>
    </r>
  </si>
  <si>
    <t>11.4.2</t>
  </si>
  <si>
    <t>perbaikan pada kerusakan</t>
  </si>
  <si>
    <t>11.4.3</t>
  </si>
  <si>
    <t>kedua di atas</t>
  </si>
  <si>
    <t>11.5</t>
  </si>
  <si>
    <r>
      <t xml:space="preserve">Apakah air yang digunakan untuk proses pembuatan BAOT minimal memenuhi persyaratan </t>
    </r>
    <r>
      <rPr>
        <i/>
        <sz val="11"/>
        <rFont val="Bookman Old Style"/>
        <family val="1"/>
      </rPr>
      <t>World Health Organization</t>
    </r>
    <r>
      <rPr>
        <sz val="11"/>
        <rFont val="Bookman Old Style"/>
        <family val="1"/>
      </rPr>
      <t xml:space="preserve"> (WHO) untuk mutu air minum</t>
    </r>
  </si>
  <si>
    <t>11.6</t>
  </si>
  <si>
    <t>Apakah ada program perawatan pencegahan berkala (bangunan dan fasilitas)</t>
  </si>
  <si>
    <t>11.7</t>
  </si>
  <si>
    <t>Apakah mempunyai daftar periksa untuk perawatan pencegahan</t>
  </si>
  <si>
    <t>11.8</t>
  </si>
  <si>
    <t>Apakah untuk tiap jenis area / bangunan / sarana penunjang</t>
  </si>
  <si>
    <t>11.9</t>
  </si>
  <si>
    <t>Apakah ada pemantauan pelaksanaan atas program dan tindaklanjutnya (misal diganti)</t>
  </si>
  <si>
    <t>11.10</t>
  </si>
  <si>
    <t>Anggaran perawatan</t>
  </si>
  <si>
    <t>11.10.1</t>
  </si>
  <si>
    <t xml:space="preserve">Apakah ada rencana anggaran untuk perawatan </t>
  </si>
  <si>
    <t>11.10.2</t>
  </si>
  <si>
    <t>Apakah rencana anggaran diajukan oleh bagian teknik dan/atau bagian lain berdasar program perawatan tahunan</t>
  </si>
  <si>
    <t>11.10.3</t>
  </si>
  <si>
    <t>Dialokasikan oleh Manajemen Puncak</t>
  </si>
  <si>
    <t>11.11</t>
  </si>
  <si>
    <t>Pengendalian hama</t>
  </si>
  <si>
    <t>11.11.1</t>
  </si>
  <si>
    <t>apakah ada program</t>
  </si>
  <si>
    <t>11.11.2</t>
  </si>
  <si>
    <t>11.11.3</t>
  </si>
  <si>
    <t>apakah ada pemetaan lokasi penempatan peralatan pengendalian</t>
  </si>
  <si>
    <t>11.11.4</t>
  </si>
  <si>
    <t>apakah dilakukan survei  terhadap potensi hama</t>
  </si>
  <si>
    <t>11.11.5</t>
  </si>
  <si>
    <t>apakah ada laporan, evaluasi dan tindaklanjutnya</t>
  </si>
  <si>
    <t>Bab V Peralatan Proses</t>
  </si>
  <si>
    <t>Peralatan Proses</t>
  </si>
  <si>
    <t>12.1</t>
  </si>
  <si>
    <t>Apakah ada prosedur perawatan peralatan yang mencakup pada ketentuan CPOTB (Aneks 2 CPBAOTB)</t>
  </si>
  <si>
    <t>12.2</t>
  </si>
  <si>
    <t>12.2.1</t>
  </si>
  <si>
    <t>12.2.2</t>
  </si>
  <si>
    <t>12.2.3</t>
  </si>
  <si>
    <t>12.3</t>
  </si>
  <si>
    <t>Apakah ada program perawatan pencegahan berkala</t>
  </si>
  <si>
    <t>12.4</t>
  </si>
  <si>
    <t>12.5</t>
  </si>
  <si>
    <t>Apakah untuk (Pilih "YA" pada salah satu dari berikut ini)</t>
  </si>
  <si>
    <t>12.5.1</t>
  </si>
  <si>
    <t>Tiap jenis alat</t>
  </si>
  <si>
    <t>12.5.2</t>
  </si>
  <si>
    <t>Tiap alat/ tipe yang sama</t>
  </si>
  <si>
    <t>12.6</t>
  </si>
  <si>
    <t>12.7</t>
  </si>
  <si>
    <t>Apakah punya daftar komponen kritis dari tiap alat dan fasilitas penunjang</t>
  </si>
  <si>
    <t>12.8</t>
  </si>
  <si>
    <t>Apakah  penggantian komponen kritis dikaitkan dengan program rekualifikasi</t>
  </si>
  <si>
    <t>12.9</t>
  </si>
  <si>
    <t>Consumable part</t>
  </si>
  <si>
    <t>12.9.1</t>
  </si>
  <si>
    <t>apakah punya daftar</t>
  </si>
  <si>
    <t>12.9.2</t>
  </si>
  <si>
    <t>Apakah ada strategi/ analisis risiko untuk menentukan stok</t>
  </si>
  <si>
    <t>12.9.3</t>
  </si>
  <si>
    <r>
      <t xml:space="preserve">Apakah ada penentuan </t>
    </r>
    <r>
      <rPr>
        <i/>
        <sz val="11"/>
        <rFont val="Bookman Old Style"/>
        <family val="1"/>
      </rPr>
      <t>reorder point</t>
    </r>
  </si>
  <si>
    <t>12.10</t>
  </si>
  <si>
    <t>Kalibrasi</t>
  </si>
  <si>
    <t>12.10.1</t>
  </si>
  <si>
    <t xml:space="preserve">Apakah mempunyai database dari semua alat ukur yang ada di pabrik </t>
  </si>
  <si>
    <t>12.10.2</t>
  </si>
  <si>
    <t>Apakah termasuk alat ukur yang merupakan bagian dari mesin/ peralatan</t>
  </si>
  <si>
    <t>12.10.3</t>
  </si>
  <si>
    <t xml:space="preserve">Apakah ada prosedur penanganan program kalibrasi </t>
  </si>
  <si>
    <t>12.10.4</t>
  </si>
  <si>
    <t>Bila ada apakah mencakup</t>
  </si>
  <si>
    <t>12.10.4.1</t>
  </si>
  <si>
    <t>interval waktu kalibrasi untuk tiap jenis alat ukur</t>
  </si>
  <si>
    <t>12.10.4.2</t>
  </si>
  <si>
    <t xml:space="preserve">persyaratan fasilitas untuk melakukan kalibrasi internal </t>
  </si>
  <si>
    <t>12.10.4.3</t>
  </si>
  <si>
    <t>persyaratan fasilitas untuk menyimpan kalibrator internal</t>
  </si>
  <si>
    <t>12.10.5</t>
  </si>
  <si>
    <t>Apakah ada personil yang bertanggung jawab untuk mengendalikan program kalibrasi</t>
  </si>
  <si>
    <t>12.10.6</t>
  </si>
  <si>
    <t>Apakah ada sistem untuk mengingatkan saat kalibrasi ulang telah tiba</t>
  </si>
  <si>
    <t>12.10.7</t>
  </si>
  <si>
    <t>Bila dilakukan kalibrasi internal, apakah ada teknisi yang terlatih dan tersertifikasi sesuai lingkupnya</t>
  </si>
  <si>
    <t>12.10.8</t>
  </si>
  <si>
    <t>Apakah standard untuk kalibrasi (kalibrator) terkalibrasi terhadap standard nasional dan tertelusur ke standard internasional</t>
  </si>
  <si>
    <t>12.10.9</t>
  </si>
  <si>
    <t>Bila dilakukan kalibrasi eksternal, apakah ada seleksi dan evaluasi terhadap laboratorium pihak ketiga</t>
  </si>
  <si>
    <t>12.11</t>
  </si>
  <si>
    <t>Sistem Komputerisasi</t>
  </si>
  <si>
    <t>12.11.1</t>
  </si>
  <si>
    <t>apakah memiliki daftar yang mencakup sistem komputerisasi yang berkaitan dengan CPBAOTB yang harus dilakukan validasi</t>
  </si>
  <si>
    <t>12.11.2</t>
  </si>
  <si>
    <t>Sistem Komputerisasi yang berkaitan dengan CPBAOTB :</t>
  </si>
  <si>
    <t>12.11.2.1</t>
  </si>
  <si>
    <t>tidak dilakukan validasi sistem komputerisasi</t>
  </si>
  <si>
    <t>12.11.2.2</t>
  </si>
  <si>
    <t>sebagian sudah dilakukan validasi sistem komputerisasi</t>
  </si>
  <si>
    <t>12.11.2.3</t>
  </si>
  <si>
    <t>seluruhnya sudah dilakukan validasi sistem komputerisasi</t>
  </si>
  <si>
    <t>12.11.3</t>
  </si>
  <si>
    <t>Apakah memiliki prosedur tertulis untuk pengoperasian dan perawatan sistem komputerisasi</t>
  </si>
  <si>
    <t>12.11.4</t>
  </si>
  <si>
    <t>Apakah sistem komputerisasi yang digunakan berkaitan dengan mutu / CPBAOTB memiliki fungsi pengendalian yang memadai untuk mencegah akses yang tidak diotorisasi atau perubahan terhadap data</t>
  </si>
  <si>
    <t>12.11.5</t>
  </si>
  <si>
    <r>
      <t xml:space="preserve">Apakah memiliki sistem </t>
    </r>
    <r>
      <rPr>
        <i/>
        <sz val="11"/>
        <rFont val="Bookman Old Style"/>
        <family val="1"/>
      </rPr>
      <t>Back-up</t>
    </r>
    <r>
      <rPr>
        <sz val="11"/>
        <rFont val="Bookman Old Style"/>
        <family val="1"/>
      </rPr>
      <t xml:space="preserve"> data</t>
    </r>
  </si>
  <si>
    <t>12.12</t>
  </si>
  <si>
    <t>12.12.1</t>
  </si>
  <si>
    <t>12.12.2</t>
  </si>
  <si>
    <t>12.12.3</t>
  </si>
  <si>
    <t>Bab VI Dokumentasi dan Catatan</t>
  </si>
  <si>
    <t>Dokumentasi dan Catatan</t>
  </si>
  <si>
    <t>13.1</t>
  </si>
  <si>
    <t>Apakah ada prosedur penanganan dan pengendalian dokumen</t>
  </si>
  <si>
    <t>13.2</t>
  </si>
  <si>
    <t>Apakah prosedur tersebut mencakup:</t>
  </si>
  <si>
    <t>13.2.1</t>
  </si>
  <si>
    <t xml:space="preserve">Penyusunan/pembuatan prosedur dan penomoran dokumen </t>
  </si>
  <si>
    <t>13.2.2</t>
  </si>
  <si>
    <t>Bagaimana melakukan pencatatan yang benar</t>
  </si>
  <si>
    <t>13.2.3</t>
  </si>
  <si>
    <t>Melakukan kajian prosedur / kajian dokumen</t>
  </si>
  <si>
    <t>13.2.4</t>
  </si>
  <si>
    <t>Sosialisasi (pelatihan) implementasi dokumen terhadap pengguna</t>
  </si>
  <si>
    <t>13.2.5</t>
  </si>
  <si>
    <t>Mengendalikan dokumen (distribusi, menyimpan catatan, menggandakan)</t>
  </si>
  <si>
    <t>13.3</t>
  </si>
  <si>
    <t>Dokumen bets</t>
  </si>
  <si>
    <t>13.3.1</t>
  </si>
  <si>
    <t>Apakah sistem penyimpanan dokumen bets mudah dicari saat dibutuhkan</t>
  </si>
  <si>
    <t>13.3.2</t>
  </si>
  <si>
    <t>Bila ada data dalam catatan mutu (catatan bets, hasil uji, hasil pemantauan) yang kosong/belum terisi, apa yang dilakukan (Pilih "YA" pada salah satu dari berikut ini)</t>
  </si>
  <si>
    <t>13.3.3.1</t>
  </si>
  <si>
    <t>Dikembalikan untuk langsung diisi</t>
  </si>
  <si>
    <t>13.3.3.2</t>
  </si>
  <si>
    <r>
      <t xml:space="preserve">Punya sistem diberi tanda permanen dan </t>
    </r>
    <r>
      <rPr>
        <i/>
        <sz val="11"/>
        <rFont val="Bookman Old Style"/>
        <family val="1"/>
      </rPr>
      <t>logging</t>
    </r>
  </si>
  <si>
    <t>13.3.3.3</t>
  </si>
  <si>
    <t>Dibuat trending penyimpangan, informasi dan perbaikan</t>
  </si>
  <si>
    <t>Dokumen laboratorium:</t>
  </si>
  <si>
    <t>Apakah data mentah analisis (Pilih "YA" pada salah satu dari berikut ini)</t>
  </si>
  <si>
    <t>13.3.1.1</t>
  </si>
  <si>
    <t xml:space="preserve">disatukan dengan laporan hasil analisis </t>
  </si>
  <si>
    <t>13.3.1.2</t>
  </si>
  <si>
    <t>terpisah, tetapi tidak mampu telusur</t>
  </si>
  <si>
    <t>13.3.1.3</t>
  </si>
  <si>
    <t>terpisah dan mampu telusur</t>
  </si>
  <si>
    <t>13.4</t>
  </si>
  <si>
    <t>Dokumen peralatan dan instrumen:</t>
  </si>
  <si>
    <t>13.4.1</t>
  </si>
  <si>
    <r>
      <t xml:space="preserve">Siapa yang mempunyai </t>
    </r>
    <r>
      <rPr>
        <i/>
        <sz val="11"/>
        <rFont val="Bookman Old Style"/>
        <family val="1"/>
      </rPr>
      <t>password</t>
    </r>
    <r>
      <rPr>
        <sz val="11"/>
        <rFont val="Bookman Old Style"/>
        <family val="1"/>
      </rPr>
      <t>untuk instrument yang digunakan?</t>
    </r>
  </si>
  <si>
    <t>14.5.1.1</t>
  </si>
  <si>
    <r>
      <t xml:space="preserve">Masing-masing personil memiliki </t>
    </r>
    <r>
      <rPr>
        <i/>
        <sz val="11"/>
        <rFont val="Bookman Old Style"/>
        <family val="1"/>
      </rPr>
      <t>password</t>
    </r>
  </si>
  <si>
    <t>14.5.1.2</t>
  </si>
  <si>
    <t>Password digunakan bersama-sama</t>
  </si>
  <si>
    <t>14.5.1.3</t>
  </si>
  <si>
    <r>
      <t xml:space="preserve">Tidak ada </t>
    </r>
    <r>
      <rPr>
        <i/>
        <sz val="11"/>
        <rFont val="Bookman Old Style"/>
        <family val="1"/>
      </rPr>
      <t>password</t>
    </r>
  </si>
  <si>
    <t>13.4.2</t>
  </si>
  <si>
    <t>Apakah kewenangan untuk melakukan penyesuaian/editing data di dalam peralatan diberikan pada: (Pilih "YA" pada salah satu dari berikut ini)</t>
  </si>
  <si>
    <t>13.4.2.1</t>
  </si>
  <si>
    <t>semua personil</t>
  </si>
  <si>
    <t>13.4.2.2</t>
  </si>
  <si>
    <t>hanya pada personil yang ditunjuk</t>
  </si>
  <si>
    <t>13.4.2.3</t>
  </si>
  <si>
    <t>hanya pada personil yang ditunjuk dengan memberikan justifikasi tentang perubahan</t>
  </si>
  <si>
    <t>13.4.3</t>
  </si>
  <si>
    <r>
      <t>Apakah log historis/</t>
    </r>
    <r>
      <rPr>
        <i/>
        <sz val="11"/>
        <rFont val="Bookman Old Style"/>
        <family val="1"/>
      </rPr>
      <t>audit trail</t>
    </r>
    <r>
      <rPr>
        <sz val="11"/>
        <rFont val="Bookman Old Style"/>
        <family val="1"/>
      </rPr>
      <t xml:space="preserve"> tiap instrument dikaji</t>
    </r>
  </si>
  <si>
    <t>13.4.4</t>
  </si>
  <si>
    <t>Bila ya, apakah pengkajian dilakukan (Pilih "YA" pada salah satu dari berikut ini)</t>
  </si>
  <si>
    <t>13.4.4.1</t>
  </si>
  <si>
    <t>secara periodik dan didokumentasikan</t>
  </si>
  <si>
    <t>13.4.4.2</t>
  </si>
  <si>
    <t>saat pelulusan bets</t>
  </si>
  <si>
    <t>13.4.5</t>
  </si>
  <si>
    <r>
      <t xml:space="preserve">Apakah dilakukan </t>
    </r>
    <r>
      <rPr>
        <i/>
        <sz val="11"/>
        <rFont val="Bookman Old Style"/>
        <family val="1"/>
      </rPr>
      <t>back-up</t>
    </r>
    <r>
      <rPr>
        <sz val="11"/>
        <rFont val="Bookman Old Style"/>
        <family val="1"/>
      </rPr>
      <t xml:space="preserve"> data instrumen</t>
    </r>
  </si>
  <si>
    <t>13.4.6</t>
  </si>
  <si>
    <t>Apakah ada prosedur untuk back-up semua data instrumen</t>
  </si>
  <si>
    <t>13.4.7</t>
  </si>
  <si>
    <r>
      <rPr>
        <i/>
        <sz val="11"/>
        <rFont val="Bookman Old Style"/>
        <family val="1"/>
      </rPr>
      <t>Back up</t>
    </r>
    <r>
      <rPr>
        <sz val="11"/>
        <rFont val="Bookman Old Style"/>
        <family val="1"/>
      </rPr>
      <t xml:space="preserve"> data disimpan di mana (Pilih "YA" pada salah satu dari berikut ini)</t>
    </r>
  </si>
  <si>
    <t>13.4.7.1</t>
  </si>
  <si>
    <t>instrumen terkait</t>
  </si>
  <si>
    <t>13.4.7.2</t>
  </si>
  <si>
    <t>media lain misal CD, USB dll., disimpan di laboratorium</t>
  </si>
  <si>
    <t>13.4.7.3</t>
  </si>
  <si>
    <t>media lain misal CD, USB dll., disimpan di luar laboratorium dan terlindung dari kerusakan</t>
  </si>
  <si>
    <t>Bab VII Pengelolaan Bahan</t>
  </si>
  <si>
    <t>Pengelolaan Bahan</t>
  </si>
  <si>
    <t>14.1</t>
  </si>
  <si>
    <t>Apakah memiliki prosedur tertulis yang menjelaskan penerimaan, identifikasi, karantina, penyimpanan, penanganan, pengambilan sampel, pengujian dan pelulusan atau penolakan bahan awal</t>
  </si>
  <si>
    <t>14.2</t>
  </si>
  <si>
    <t xml:space="preserve">Prosedur seleksi dan evaluasi pemasok </t>
  </si>
  <si>
    <t>14.2.1</t>
  </si>
  <si>
    <t xml:space="preserve">Tersedia SOP  </t>
  </si>
  <si>
    <t>14.2.2</t>
  </si>
  <si>
    <t xml:space="preserve">Mencakup cara penentuan pemasok yang disetujui </t>
  </si>
  <si>
    <t>14.2.3</t>
  </si>
  <si>
    <t>Pemutahiran berkala</t>
  </si>
  <si>
    <t>14.3</t>
  </si>
  <si>
    <t>Cakupan  prosedur seleksi  :</t>
  </si>
  <si>
    <t>14.3.1</t>
  </si>
  <si>
    <t>Pemasok bahan awal</t>
  </si>
  <si>
    <t>14.3.1.1</t>
  </si>
  <si>
    <t>pabrik bahan awal</t>
  </si>
  <si>
    <t>14.3.1.2</t>
  </si>
  <si>
    <t>PBF bahan awal</t>
  </si>
  <si>
    <t>14.3.2</t>
  </si>
  <si>
    <t>Pemasok bahan mentah obat tradisional</t>
  </si>
  <si>
    <t>Lokasi</t>
  </si>
  <si>
    <t>Cara Panen</t>
  </si>
  <si>
    <t>14.3.1.3</t>
  </si>
  <si>
    <t>Pestisida atau pupuk yang digunakan</t>
  </si>
  <si>
    <t>14.3.1.4</t>
  </si>
  <si>
    <t xml:space="preserve">Pengolahan pasca panen </t>
  </si>
  <si>
    <t>14.3.3</t>
  </si>
  <si>
    <t>Pemasok bahan pengemas</t>
  </si>
  <si>
    <t>14.4</t>
  </si>
  <si>
    <t>Kriteria untuk masuk dalam Daftar Pemasok yang disetujui mencakup :</t>
  </si>
  <si>
    <t>14.4.1</t>
  </si>
  <si>
    <t>Data administratif, misal perijinan</t>
  </si>
  <si>
    <t>14.4.2</t>
  </si>
  <si>
    <r>
      <t>Sertifikasi mutu sesuai persyaratan regulasi, mis. sertifikat GMP,</t>
    </r>
    <r>
      <rPr>
        <sz val="11"/>
        <color theme="1"/>
        <rFont val="Bookman Old Style"/>
        <family val="1"/>
      </rPr>
      <t xml:space="preserve"> masuk dalam daftar KAN</t>
    </r>
    <r>
      <rPr>
        <sz val="11"/>
        <rFont val="Bookman Old Style"/>
        <family val="1"/>
      </rPr>
      <t>, sertifikat ISO, sertifikat GDP</t>
    </r>
  </si>
  <si>
    <t>14.4.3</t>
  </si>
  <si>
    <t>Dokumen mutu bahan (Pilih "YA" pada salah satu dari berikut ini)</t>
  </si>
  <si>
    <t>14.4.3.1</t>
  </si>
  <si>
    <t>Certificate of Analysis</t>
  </si>
  <si>
    <t>14.4.3.2</t>
  </si>
  <si>
    <r>
      <t>Dokumen Induk bahan (</t>
    </r>
    <r>
      <rPr>
        <i/>
        <sz val="11"/>
        <rFont val="Bookman Old Style"/>
        <family val="1"/>
      </rPr>
      <t>Drug Master File</t>
    </r>
    <r>
      <rPr>
        <sz val="11"/>
        <rFont val="Bookman Old Style"/>
        <family val="1"/>
      </rPr>
      <t>) / Dokumen teknis</t>
    </r>
  </si>
  <si>
    <t>14.4.4</t>
  </si>
  <si>
    <t>List referensi pelanggan</t>
  </si>
  <si>
    <t>14.4.5</t>
  </si>
  <si>
    <t>Cakupan pasar</t>
  </si>
  <si>
    <t>14.4.6</t>
  </si>
  <si>
    <t>Reputasi perusahaan</t>
  </si>
  <si>
    <t>14.4.7</t>
  </si>
  <si>
    <t>Audit fasilitas</t>
  </si>
  <si>
    <t>14.4.7.1</t>
  </si>
  <si>
    <r>
      <rPr>
        <i/>
        <sz val="11"/>
        <rFont val="Bookman Old Style"/>
        <family val="1"/>
      </rPr>
      <t>Desk audit</t>
    </r>
    <r>
      <rPr>
        <sz val="11"/>
        <rFont val="Bookman Old Style"/>
        <family val="1"/>
      </rPr>
      <t xml:space="preserve"> (kuesioner)</t>
    </r>
  </si>
  <si>
    <t>14.4.7.2</t>
  </si>
  <si>
    <t>14.5</t>
  </si>
  <si>
    <t>Apakah mempunyai prosedur untuk melakukan penilaian (evaluasi) pemasok secara periodik</t>
  </si>
  <si>
    <t>14.6</t>
  </si>
  <si>
    <t>Penilaian mencakup :</t>
  </si>
  <si>
    <t>14.6.1</t>
  </si>
  <si>
    <t>aspek kualitas</t>
  </si>
  <si>
    <t>14.6.2</t>
  </si>
  <si>
    <t>aspek ketepatan pengiriman</t>
  </si>
  <si>
    <t>14.6.3</t>
  </si>
  <si>
    <t xml:space="preserve">aspek biaya  </t>
  </si>
  <si>
    <t>14.6.4</t>
  </si>
  <si>
    <t>ada sanksi</t>
  </si>
  <si>
    <t>Bab VIII Produksi dan Pengawasan Selama Proses</t>
  </si>
  <si>
    <t>15.1</t>
  </si>
  <si>
    <t>Apakah mempunyai prosedur yang menjelaskan penomoran bets/lot produk</t>
  </si>
  <si>
    <t>15.2</t>
  </si>
  <si>
    <t>Apakah  nomor bets yang diberikan menjamin bahwa nomor bets/lot yang sama tidak dipakai secara berulang</t>
  </si>
  <si>
    <t>15.3</t>
  </si>
  <si>
    <t>Apakah pada prosedur pengolahan bets mencantumkan atribut mutu kritis dan parameter proses yang kritis</t>
  </si>
  <si>
    <t>15.4</t>
  </si>
  <si>
    <t>Apakah pada fasilitas multiproduk, mempunyai pengendalian untuk menghindarkan</t>
  </si>
  <si>
    <t>15.4.1</t>
  </si>
  <si>
    <t xml:space="preserve">kontaminasi dan kontaminasi silang </t>
  </si>
  <si>
    <t>15.4.1.1</t>
  </si>
  <si>
    <t>HVAC</t>
  </si>
  <si>
    <t>15.4.1.2</t>
  </si>
  <si>
    <t>15.4.1.3</t>
  </si>
  <si>
    <t>dust collecor</t>
  </si>
  <si>
    <t>15.4.1.4</t>
  </si>
  <si>
    <t>baju perlindungan tambahan (penutup rambut, masker, sarung tangan)</t>
  </si>
  <si>
    <t>15.4.1.5</t>
  </si>
  <si>
    <r>
      <rPr>
        <i/>
        <sz val="11"/>
        <rFont val="Bookman Old Style"/>
        <family val="1"/>
      </rPr>
      <t xml:space="preserve">buffer room </t>
    </r>
    <r>
      <rPr>
        <sz val="11"/>
        <rFont val="Bookman Old Style"/>
        <family val="1"/>
      </rPr>
      <t xml:space="preserve">tambahan </t>
    </r>
  </si>
  <si>
    <t>15.4.2</t>
  </si>
  <si>
    <t>ketercampurbauran, bila ya sebutkan caranya</t>
  </si>
  <si>
    <t>15.4.2.1</t>
  </si>
  <si>
    <t>penandaan pada setiap tahapan dan kemasan</t>
  </si>
  <si>
    <t>15.4.2.2</t>
  </si>
  <si>
    <t>pembersihan jalur proses produksi/pengemasan</t>
  </si>
  <si>
    <t>15.4.2.3</t>
  </si>
  <si>
    <t>rekonsiliasi</t>
  </si>
  <si>
    <t>15.4.2.4</t>
  </si>
  <si>
    <t>serah terima antar bagian dan terdokumentasi</t>
  </si>
  <si>
    <t>15.4.2.5</t>
  </si>
  <si>
    <t>bar coding</t>
  </si>
  <si>
    <t>15.5</t>
  </si>
  <si>
    <t>Apakah ada perhitungan hasil nyata/rekonsiliasi  (bila tidak, lanjut ke bab IX)</t>
  </si>
  <si>
    <t>15.5.1</t>
  </si>
  <si>
    <t>pada proses pengolahan</t>
  </si>
  <si>
    <t>15.5.2</t>
  </si>
  <si>
    <t>pada proses pengemasan</t>
  </si>
  <si>
    <t>15.5.3</t>
  </si>
  <si>
    <t>ditentukan batas penerimaan (bila tidak, lanjut ke No. 15.5.4)</t>
  </si>
  <si>
    <t>Bila ya, apakah :</t>
  </si>
  <si>
    <t>18.5.3.1</t>
  </si>
  <si>
    <t>apakah dilakukan investigasi bila melampaui batas</t>
  </si>
  <si>
    <t>18.5.3.2</t>
  </si>
  <si>
    <t>apakah dilakukan investigasi bila kurang</t>
  </si>
  <si>
    <t>18.5.3.3</t>
  </si>
  <si>
    <t>apakah ada keterkaitan dengan sistem penyimpangan</t>
  </si>
  <si>
    <t>15.5.4</t>
  </si>
  <si>
    <t>Apakah ditentukan tingkatan penanggungjawabnya (Pilih "YA" pada salah satu dari berikut ini)</t>
  </si>
  <si>
    <t>15.5.4.1</t>
  </si>
  <si>
    <t>operator</t>
  </si>
  <si>
    <t>15.5.4.2</t>
  </si>
  <si>
    <t>15.5.5</t>
  </si>
  <si>
    <r>
      <t xml:space="preserve">Apakah dilakukan </t>
    </r>
    <r>
      <rPr>
        <i/>
        <sz val="11"/>
        <rFont val="Bookman Old Style"/>
        <family val="1"/>
      </rPr>
      <t>trending</t>
    </r>
    <r>
      <rPr>
        <sz val="11"/>
        <rFont val="Bookman Old Style"/>
        <family val="1"/>
      </rPr>
      <t xml:space="preserve"> terhadap hasil nyata</t>
    </r>
  </si>
  <si>
    <t>Bab IX Pengemasan dan Pemberian Penandaan BAOT dan Produk Antara</t>
  </si>
  <si>
    <t>Pengeluaran dan Pengendalian Label</t>
  </si>
  <si>
    <t>16.1</t>
  </si>
  <si>
    <t>Apakah terdapat prosedur tertulis yang menjelaskan penerimaan, identifikasi, pengkarantinaan, pengambilan sampel, pemeriksaan dan/atau pengujian dan pelulusan serta penanganan bahan pengemas dan penandaan</t>
  </si>
  <si>
    <t>16.2</t>
  </si>
  <si>
    <t>Apakah terdapat prosedur akses kedalam area penyimpanan label dibatasi pada personel yang diberi wewenang</t>
  </si>
  <si>
    <t>16.3</t>
  </si>
  <si>
    <t>Apakah prosedur pengeluaran dan pengendalian label mecakup :</t>
  </si>
  <si>
    <t>16.3.1</t>
  </si>
  <si>
    <t>rekonsiliasi jumlah label yang dikeluarkan, digunakan dan dikembalikan serta evaluasi perbedaan yang ditemukan antara jumlah wadah yang diberi label dan jumlah label yang dikeluarkan</t>
  </si>
  <si>
    <t>16.3.2</t>
  </si>
  <si>
    <t>tindak lanjut pemusnahan seluruh kelebihan label yang sudah diberi nomor bets atau pencetakan lain yang berhubungan dengan bets</t>
  </si>
  <si>
    <t>16.3.3</t>
  </si>
  <si>
    <t>pemeriksaan terhadap label terkodifikasi yang dikeluarkan terhadap kesesuaiannya dengan identitas dan spesifikasi</t>
  </si>
  <si>
    <t>16.4</t>
  </si>
  <si>
    <t>Apakah ada prosedur yang dirancang untuk memastikan bahwa bahan pengemas dan label yang benar yang digunakan</t>
  </si>
  <si>
    <t>16.5</t>
  </si>
  <si>
    <t>Apakah terdapat prosedur yang mengatur antara lain :</t>
  </si>
  <si>
    <t>16.5.1</t>
  </si>
  <si>
    <t>Label yang digunakan pada wadah produk antara atau BAOT menunjukkan nama atau kode identifikasi, nomor bets produk, dan kondisi penyimpanan</t>
  </si>
  <si>
    <t>16.5.2</t>
  </si>
  <si>
    <t>Apabila produk antara atau BAOT dipindahkan diluar pengendalian sistem manajemen bahan pembuat, maka nama dan alamat pembuat, jumlah isi dan kondisi pengangkutan khusus juga dicakup pada label serta tanggal kedaluwarsa ata tanggal isi ulang dicantumkan pada label dan sertifikat analisis</t>
  </si>
  <si>
    <t>16.5.3</t>
  </si>
  <si>
    <t>Wadah produk antara atau BAOT yang diangkut diluar kendali pembuat dilakukan segel sedemikian rupa, sehingga jika segel rusak atau hilang, penerima akan menyadari.</t>
  </si>
  <si>
    <t>Bab X. Penyimpanan dan Distribusi</t>
  </si>
  <si>
    <t>Penyimpanan dan Distribusi</t>
  </si>
  <si>
    <t>17.1</t>
  </si>
  <si>
    <t>Apakah tersedia fasilitas penyimpanan untuk seluruh bahan pada kondisi yang sesuai spesifikasi suhu dan kelembaban</t>
  </si>
  <si>
    <t>17.2</t>
  </si>
  <si>
    <t>Apakah dilakukan pemetaan suhu dan kelembaban pada fasilitas penyimpanan bahan awal, produk antara atau BAOT</t>
  </si>
  <si>
    <t>17.3</t>
  </si>
  <si>
    <t>Apakah tersedia pemisahan area untuk penyimpanan :</t>
  </si>
  <si>
    <t>17.3.1</t>
  </si>
  <si>
    <t>Bahan - Bahan yang dikarantina</t>
  </si>
  <si>
    <t>17.3.2</t>
  </si>
  <si>
    <t>Bahan - Bahan yang ditolak / dikembalikan / ditarik kembali</t>
  </si>
  <si>
    <t>17.3.3</t>
  </si>
  <si>
    <t>Bahan - Bahan yang akan dimusnahkan</t>
  </si>
  <si>
    <t>17.3.4</t>
  </si>
  <si>
    <t>Bahan - Bahan yang diluluskan</t>
  </si>
  <si>
    <t>17.4</t>
  </si>
  <si>
    <t>Kriteria untuk masuk dalam Daftar Distributor yang disetujui mencakup :</t>
  </si>
  <si>
    <t>17.4.1</t>
  </si>
  <si>
    <t>Data administratif , misal perijinan</t>
  </si>
  <si>
    <t>17.4.2</t>
  </si>
  <si>
    <t>17.4.3</t>
  </si>
  <si>
    <t>17.5</t>
  </si>
  <si>
    <t>Apakah mempunyai prosedur untuk melakukan penilaian (evaluasi) distributor secara periodik</t>
  </si>
  <si>
    <t>17.6</t>
  </si>
  <si>
    <t>Apakah penilaian mencakup:</t>
  </si>
  <si>
    <t>17.6.1</t>
  </si>
  <si>
    <t>ketertelusuran bets</t>
  </si>
  <si>
    <t>17.6.2</t>
  </si>
  <si>
    <t xml:space="preserve">kondisi pengiriman sesuai dengan persyaratan </t>
  </si>
  <si>
    <t>17.6.3</t>
  </si>
  <si>
    <t>kecepatan pengiriman pada pelanggan</t>
  </si>
  <si>
    <t>17.7</t>
  </si>
  <si>
    <t>Kriteria untuk masuk dalam Daftar Perusahaan Jasa Pengangkutan yang disetujui mencakup :</t>
  </si>
  <si>
    <t>17.7.1</t>
  </si>
  <si>
    <t>17.7.2</t>
  </si>
  <si>
    <t>17.7.3</t>
  </si>
  <si>
    <t>Audit fasilitas dan kendaraan pengangkut</t>
  </si>
  <si>
    <t>17.7.4</t>
  </si>
  <si>
    <t>Audit fasilitas gudang transit (hub transportasi)</t>
  </si>
  <si>
    <t>17.8</t>
  </si>
  <si>
    <t>Apakah dibuat kontrak tertulis  (bila tidak, lanjutkan ke no 17.10 )</t>
  </si>
  <si>
    <t>17.9</t>
  </si>
  <si>
    <t xml:space="preserve">Bila ya, apakah mencakup </t>
  </si>
  <si>
    <t>17.9.1</t>
  </si>
  <si>
    <t>bila dilakukan subkontrak harus atas persetujuan sarana produksi</t>
  </si>
  <si>
    <t>17.9.2</t>
  </si>
  <si>
    <t>mencantumkan ketentuan tentang penggunaaan kendaraan dan perlengkapan tersendiri</t>
  </si>
  <si>
    <t>17.9.3</t>
  </si>
  <si>
    <t>tindakan pengamanan untuk mencegah pencurian dan/atau penggelapan</t>
  </si>
  <si>
    <t>17.10</t>
  </si>
  <si>
    <t>Apakah mempunyai prosedur untuk melakukan penilaian (evaluasi) perusahaan jasa angkutan secara periodik</t>
  </si>
  <si>
    <t>17.11</t>
  </si>
  <si>
    <t>17.11.1</t>
  </si>
  <si>
    <t xml:space="preserve">sarana angkutan memenuhi persyaratan verifikasi transportasi </t>
  </si>
  <si>
    <t>17.11.2</t>
  </si>
  <si>
    <t>aspek kepatuhan pada kontrak</t>
  </si>
  <si>
    <t>17.11.3</t>
  </si>
  <si>
    <t>ketepatan pengiriman pada pelanggan</t>
  </si>
  <si>
    <t>17.11.4</t>
  </si>
  <si>
    <t>kemudahan akses dokumen saat dibutuhkan</t>
  </si>
  <si>
    <t>Bab XI. Pengawasan Mutu</t>
  </si>
  <si>
    <t>Pengawasan Mutu</t>
  </si>
  <si>
    <t>18.1</t>
  </si>
  <si>
    <t>Baku Pembanding kimia</t>
  </si>
  <si>
    <t>18.1.1</t>
  </si>
  <si>
    <t xml:space="preserve">Apakah baku pembanding primer berasal dari </t>
  </si>
  <si>
    <t>18.1.1.1</t>
  </si>
  <si>
    <t>kompendia resmi (USP, BP, FI)</t>
  </si>
  <si>
    <t>18.1.1.2</t>
  </si>
  <si>
    <t>sumber resmi lain</t>
  </si>
  <si>
    <t>18.1.1.3</t>
  </si>
  <si>
    <t>bahan awal yang diterima</t>
  </si>
  <si>
    <t>18.1.2</t>
  </si>
  <si>
    <t>Apakah ada prosedur penanganan baku pembanding primer</t>
  </si>
  <si>
    <t>Apakah prosedur mencakup :</t>
  </si>
  <si>
    <t>18.1.2.1</t>
  </si>
  <si>
    <t>adanya sertifikat dari baku pembanding</t>
  </si>
  <si>
    <t>18.1.2.2</t>
  </si>
  <si>
    <t>dokumentasi pemakaian</t>
  </si>
  <si>
    <t>18.1.2.3</t>
  </si>
  <si>
    <t>kondisi penyimpanan yang sesuai</t>
  </si>
  <si>
    <t>18.1.2.4</t>
  </si>
  <si>
    <t>penanggung jawab</t>
  </si>
  <si>
    <t>18.1.3</t>
  </si>
  <si>
    <t>Apakah ada prosedur pembuatan baku pembanding kerja</t>
  </si>
  <si>
    <t>18.1.3.1</t>
  </si>
  <si>
    <t>riwayat pembuatan</t>
  </si>
  <si>
    <t>18.1.3.2</t>
  </si>
  <si>
    <t>standarisasi</t>
  </si>
  <si>
    <t>18.1.3.3</t>
  </si>
  <si>
    <t xml:space="preserve">periode restandarisasi </t>
  </si>
  <si>
    <t>18.1.3.4</t>
  </si>
  <si>
    <t>verifikasi mutu baku pembanding</t>
  </si>
  <si>
    <t>18.1.3.5</t>
  </si>
  <si>
    <t>18.1.3.6</t>
  </si>
  <si>
    <t>18.1.3.7</t>
  </si>
  <si>
    <t>18.2</t>
  </si>
  <si>
    <r>
      <t>Baku pembanding mikroba (</t>
    </r>
    <r>
      <rPr>
        <i/>
        <sz val="11"/>
        <rFont val="Bookman Old Style"/>
        <family val="1"/>
      </rPr>
      <t>reference cultures)</t>
    </r>
  </si>
  <si>
    <t>18.2.1</t>
  </si>
  <si>
    <t>apakah ada prosedur untuk penanganan baku pembanding mikroba</t>
  </si>
  <si>
    <t>18.2.2</t>
  </si>
  <si>
    <t>baku pembanding mikroba dapat diturunkan hingga pasase ke (Pilih "YA" pada salah satu ini)</t>
  </si>
  <si>
    <t>18.2.2.1</t>
  </si>
  <si>
    <t>2-5</t>
  </si>
  <si>
    <t>18.2.2.2</t>
  </si>
  <si>
    <t>6-10</t>
  </si>
  <si>
    <t>18.2.2.3</t>
  </si>
  <si>
    <t>&gt; 10</t>
  </si>
  <si>
    <t>18.3</t>
  </si>
  <si>
    <t>Pengujian</t>
  </si>
  <si>
    <t>18.3.1</t>
  </si>
  <si>
    <t>Apakah terhadap persyaratan tersebut dibawah ini (bila tercantum dalam kompendia) telah dilakukan uji yang sesuai?</t>
  </si>
  <si>
    <t>18.3.1.1</t>
  </si>
  <si>
    <r>
      <t xml:space="preserve">cemaran kimia mencakup </t>
    </r>
    <r>
      <rPr>
        <i/>
        <sz val="11"/>
        <rFont val="Bookman Old Style"/>
        <family val="1"/>
      </rPr>
      <t>related substance</t>
    </r>
    <r>
      <rPr>
        <sz val="11"/>
        <rFont val="Bookman Old Style"/>
        <family val="1"/>
      </rPr>
      <t>?</t>
    </r>
  </si>
  <si>
    <t>18.3.1.2</t>
  </si>
  <si>
    <t>residue solvent</t>
  </si>
  <si>
    <t>18.3.1.3</t>
  </si>
  <si>
    <t>cemaran mikroba</t>
  </si>
  <si>
    <t>18.3.2</t>
  </si>
  <si>
    <t>Apakah uji laboratorium dilakukan tiap bets produk</t>
  </si>
  <si>
    <t>18.3.2.1</t>
  </si>
  <si>
    <t>18.3.2.2</t>
  </si>
  <si>
    <t>18.3.2.3</t>
  </si>
  <si>
    <t>18.3.3</t>
  </si>
  <si>
    <t>Apakah ada catatan pembuatan larutan pereaksi</t>
  </si>
  <si>
    <t>18.3.3.1</t>
  </si>
  <si>
    <t>terdokumentasi</t>
  </si>
  <si>
    <t>18.3.3.2</t>
  </si>
  <si>
    <t>mampu telusur</t>
  </si>
  <si>
    <t>18.3.4</t>
  </si>
  <si>
    <t>Apakah ada pencatatan pembuatan media perbenihan</t>
  </si>
  <si>
    <t>18.3.4.1</t>
  </si>
  <si>
    <t>verifikasi kinerja sebelum digunakan (GPT)</t>
  </si>
  <si>
    <t>18.3.4.2</t>
  </si>
  <si>
    <t>18.3.4.3</t>
  </si>
  <si>
    <t>18.4</t>
  </si>
  <si>
    <r>
      <t xml:space="preserve">Apakah penanganan mikroba patogen dilakukan di dalam </t>
    </r>
    <r>
      <rPr>
        <i/>
        <sz val="11"/>
        <rFont val="Bookman Old Style"/>
        <family val="1"/>
      </rPr>
      <t>biological safety cabinet</t>
    </r>
    <r>
      <rPr>
        <sz val="11"/>
        <rFont val="Bookman Old Style"/>
        <family val="1"/>
      </rPr>
      <t>?</t>
    </r>
  </si>
  <si>
    <t>18.5</t>
  </si>
  <si>
    <r>
      <t xml:space="preserve">Apakah mempunyai daftar </t>
    </r>
    <r>
      <rPr>
        <i/>
        <sz val="11"/>
        <rFont val="Bookman Old Style"/>
        <family val="1"/>
      </rPr>
      <t>consummable parts</t>
    </r>
    <r>
      <rPr>
        <sz val="11"/>
        <rFont val="Bookman Old Style"/>
        <family val="1"/>
      </rPr>
      <t>dari tiap peralatan laboratorium?</t>
    </r>
  </si>
  <si>
    <t>18.5.1</t>
  </si>
  <si>
    <t>apakah ada strategi untuk menentukan cadangan</t>
  </si>
  <si>
    <t>18.5.2</t>
  </si>
  <si>
    <t>apakah ada jumlah cadangan untuk menentukan kapan order lagi</t>
  </si>
  <si>
    <t>18.6</t>
  </si>
  <si>
    <t>Apakah dilakukan pengujian untuk bahan awal</t>
  </si>
  <si>
    <t>18.6.1</t>
  </si>
  <si>
    <t>apakah ada prosedurnya</t>
  </si>
  <si>
    <t>18.6.2</t>
  </si>
  <si>
    <t>apakah  parameter uji berdasar pada literature</t>
  </si>
  <si>
    <t>18.6.3</t>
  </si>
  <si>
    <t>apakah dilakukan pengurangan parameter uji, bila YA lanjutkan pertanyaan dibawah ini, bila TIDAK lanjutkan ke pertanyaan 18.7</t>
  </si>
  <si>
    <t>18.6.3.1</t>
  </si>
  <si>
    <t>data trend dari 20 bets yang berbeda</t>
  </si>
  <si>
    <t>18.6.3.2</t>
  </si>
  <si>
    <t xml:space="preserve">dapat dipastikan pabrik pembuatnya/CoA dari pabrik pembuat </t>
  </si>
  <si>
    <t>18.6.3.3</t>
  </si>
  <si>
    <t>dilakukan audit pada pabrik pembuat bahan awal</t>
  </si>
  <si>
    <t>18.6.4</t>
  </si>
  <si>
    <t>parameter apa saja yang dapat dikurangi (Pilih "YA" pada salah satu ini)</t>
  </si>
  <si>
    <t>18.6.4.1</t>
  </si>
  <si>
    <t>pemerian, identifikasi, susut pengeringan, kadar</t>
  </si>
  <si>
    <t>18.6.4.2</t>
  </si>
  <si>
    <r>
      <t xml:space="preserve">cemaran kimia (logam, </t>
    </r>
    <r>
      <rPr>
        <i/>
        <sz val="11"/>
        <rFont val="Bookman Old Style"/>
        <family val="1"/>
      </rPr>
      <t>residue solvent</t>
    </r>
    <r>
      <rPr>
        <sz val="11"/>
        <rFont val="Bookman Old Style"/>
        <family val="1"/>
      </rPr>
      <t xml:space="preserve">, </t>
    </r>
    <r>
      <rPr>
        <i/>
        <sz val="11"/>
        <rFont val="Bookman Old Style"/>
        <family val="1"/>
      </rPr>
      <t>related substance</t>
    </r>
    <r>
      <rPr>
        <sz val="11"/>
        <rFont val="Bookman Old Style"/>
        <family val="1"/>
      </rPr>
      <t>)</t>
    </r>
  </si>
  <si>
    <t>18.6.4.3</t>
  </si>
  <si>
    <t>cemaran mikrobiologi (bila relevan)</t>
  </si>
  <si>
    <t>18.7</t>
  </si>
  <si>
    <t>18.7.1</t>
  </si>
  <si>
    <t>Apaka tiap bets produk antara atau BAOT memiliki sertifikat analisis hasil uji</t>
  </si>
  <si>
    <t>Uji Stabilitas</t>
  </si>
  <si>
    <t>19.1</t>
  </si>
  <si>
    <t>Pengembangan produk</t>
  </si>
  <si>
    <t>19.1.1</t>
  </si>
  <si>
    <t>Apakah dilakukan studi stabilitas BAOT</t>
  </si>
  <si>
    <t>19.1.2</t>
  </si>
  <si>
    <t>Apakah dilakukan pada skala bets (Pilih "YA" pada salah satu dari berikut ini)</t>
  </si>
  <si>
    <t>19.1.2.1</t>
  </si>
  <si>
    <t>laboratorium</t>
  </si>
  <si>
    <t>19.1.2.2</t>
  </si>
  <si>
    <t>pilot</t>
  </si>
  <si>
    <t>19.1.3</t>
  </si>
  <si>
    <t>Apakah studi termasuk :</t>
  </si>
  <si>
    <t>19.1.3.1</t>
  </si>
  <si>
    <t>Dipercepat</t>
  </si>
  <si>
    <t>19.1.3.2</t>
  </si>
  <si>
    <t>Real time/jangka panjang</t>
  </si>
  <si>
    <t>19.1.4</t>
  </si>
  <si>
    <t>Apakah penentuan masa edar mencakup evaluasi semua atribut mutu kritis</t>
  </si>
  <si>
    <t>19.2</t>
  </si>
  <si>
    <r>
      <t xml:space="preserve">Uji Stabilitas </t>
    </r>
    <r>
      <rPr>
        <i/>
        <sz val="11"/>
        <rFont val="Bookman Old Style"/>
        <family val="1"/>
      </rPr>
      <t>on-going</t>
    </r>
  </si>
  <si>
    <t>19.2.1</t>
  </si>
  <si>
    <t>Apakah ada prosedur/program</t>
  </si>
  <si>
    <t>19.2.2</t>
  </si>
  <si>
    <t>Apakah ada protokol</t>
  </si>
  <si>
    <t>19.2.3</t>
  </si>
  <si>
    <t>apakah dilakukan pada minimal 1 bets per tahun</t>
  </si>
  <si>
    <t>19.2.4</t>
  </si>
  <si>
    <t>Apakah penyimpanan dilakukan pada ruang :</t>
  </si>
  <si>
    <t>19.2.4.1</t>
  </si>
  <si>
    <t xml:space="preserve">kondisi yang tertera pada kemasan </t>
  </si>
  <si>
    <t>19.2.4.2</t>
  </si>
  <si>
    <t>kondisi uji stabilitas jangka panjang</t>
  </si>
  <si>
    <t>19.2.5</t>
  </si>
  <si>
    <r>
      <t>Apakah ruang penyimpanan kondisi jangka panjang 30</t>
    </r>
    <r>
      <rPr>
        <vertAlign val="superscript"/>
        <sz val="11"/>
        <rFont val="Bookman Old Style"/>
        <family val="1"/>
      </rPr>
      <t>0</t>
    </r>
    <r>
      <rPr>
        <sz val="11"/>
        <rFont val="Bookman Old Style"/>
        <family val="1"/>
      </rPr>
      <t>C, 75%RH dikendalikan dan dipantau</t>
    </r>
  </si>
  <si>
    <t>19.2.6</t>
  </si>
  <si>
    <t>Apakah ada prosedur bila terjadi kerusakan pada alat pengendali suhu dan kelembaban</t>
  </si>
  <si>
    <t>19.2.7</t>
  </si>
  <si>
    <t>Apakah dilakukan terhadap produk yang diolah ulang</t>
  </si>
  <si>
    <t>19.2.8</t>
  </si>
  <si>
    <t>Bila ditemukan HULS, apakah (Pilih "YA" pada salah satu dari berikut ini)</t>
  </si>
  <si>
    <t>19.2.8.1</t>
  </si>
  <si>
    <t>dilanjutkan penyimpanan dan dilakukan uji lagi pada saat uji berikutnya</t>
  </si>
  <si>
    <t>19.2.8.2</t>
  </si>
  <si>
    <t>diinvestigasi</t>
  </si>
  <si>
    <t>19.2.9</t>
  </si>
  <si>
    <t>Apakah HULS link dengan sistem CAPA</t>
  </si>
  <si>
    <t>19.2.10</t>
  </si>
  <si>
    <t>Apakah dilakukan trending pada hasil uji (bila tidak, lanjut ke No. 19.2.12)</t>
  </si>
  <si>
    <t>19.2.11</t>
  </si>
  <si>
    <r>
      <t xml:space="preserve">Bila ditemukan </t>
    </r>
    <r>
      <rPr>
        <b/>
        <sz val="11"/>
        <rFont val="Bookman Old Style"/>
        <family val="1"/>
      </rPr>
      <t>HULT</t>
    </r>
    <r>
      <rPr>
        <sz val="11"/>
        <rFont val="Bookman Old Style"/>
        <family val="1"/>
      </rPr>
      <t xml:space="preserve"> </t>
    </r>
    <r>
      <rPr>
        <b/>
        <sz val="11"/>
        <rFont val="Bookman Old Style"/>
        <family val="1"/>
      </rPr>
      <t>(Hasil Uji di Luar Tren)</t>
    </r>
    <r>
      <rPr>
        <sz val="11"/>
        <rFont val="Bookman Old Style"/>
        <family val="1"/>
      </rPr>
      <t>, apakah :</t>
    </r>
  </si>
  <si>
    <t>19.2.11.1</t>
  </si>
  <si>
    <t>19.2.11.2</t>
  </si>
  <si>
    <t>link dengan CAPA</t>
  </si>
  <si>
    <t>19.2.12</t>
  </si>
  <si>
    <t>sampel uji stabilitas on going berbeda dengan sampel pertinggal</t>
  </si>
  <si>
    <t>19.2.13</t>
  </si>
  <si>
    <t>Apakah dilakukan penarikan kembali produk bila tidak memenuhi syarat spesifikasi</t>
  </si>
  <si>
    <t>Sampel Pertinggal</t>
  </si>
  <si>
    <t>20.1</t>
  </si>
  <si>
    <t>Apakah ada prosedur yang mengatur jumlah sampel pertinggal</t>
  </si>
  <si>
    <t>20.2</t>
  </si>
  <si>
    <t>Sampel pertinggal diidentifikasi secara tepat dari masing-masing bets</t>
  </si>
  <si>
    <t>20.2.1</t>
  </si>
  <si>
    <t>waktu penyimpanan, pilih salah atau atau keduanya :</t>
  </si>
  <si>
    <t>20.2.1.1</t>
  </si>
  <si>
    <t>satu tahun setelah bets kedaluwarsa</t>
  </si>
  <si>
    <t>tiga tahun setelah distribusi bets</t>
  </si>
  <si>
    <t>jumlah yang memadai untuk melakukan minimal dua analisis lengkap sesuai kompendia / standar</t>
  </si>
  <si>
    <t>Penyimpangan</t>
  </si>
  <si>
    <t>21.1</t>
  </si>
  <si>
    <t xml:space="preserve">Apakah ada prosedur penanganan Penyimpangan </t>
  </si>
  <si>
    <t>21.2</t>
  </si>
  <si>
    <t xml:space="preserve">Apakah ada logging penyimpangan </t>
  </si>
  <si>
    <t>21.3</t>
  </si>
  <si>
    <t>Apakah penyimpangan ditangani oleh (Pilih "YA" pada salah satu dari berikut ini)</t>
  </si>
  <si>
    <t>21.3.1</t>
  </si>
  <si>
    <t>Masing-masing unit</t>
  </si>
  <si>
    <t>21.3.2</t>
  </si>
  <si>
    <t>Tim</t>
  </si>
  <si>
    <t>21.4</t>
  </si>
  <si>
    <t>Siapa yang mengendalikan (Pilih "YA" pada salah satu dari berikut ini)</t>
  </si>
  <si>
    <t>21.4.1</t>
  </si>
  <si>
    <t>21.4.2</t>
  </si>
  <si>
    <t>Bagian Pemastian Mutu</t>
  </si>
  <si>
    <t>21.4.3</t>
  </si>
  <si>
    <t>Dilaksanakan/diselesaikan oleh masing-masing unit dan dikendalikan oleh bagian Pemastian Mutu</t>
  </si>
  <si>
    <t>21.5</t>
  </si>
  <si>
    <t>Apakah diberikan penomoran khusus untuk mencatat penyimpangan, agar mampu telusur</t>
  </si>
  <si>
    <t>21.6</t>
  </si>
  <si>
    <t>Apakah dilakukan kajian risiko terhadap penyimpangan</t>
  </si>
  <si>
    <t>21.7</t>
  </si>
  <si>
    <t>Apakah penyimpangan dikelompokkan berdasarkan tingkat kekritisan dari kajian risiko</t>
  </si>
  <si>
    <t>21.8</t>
  </si>
  <si>
    <t>Apakah penyimpangan dikelompokkan juga berdasarkan jenis penyebab (misal : kesalahan manusia, peralatan, proses)</t>
  </si>
  <si>
    <t>21.9</t>
  </si>
  <si>
    <t>Apakah dilakukan investigasi terhadap penyimpangan yang dilaporkan</t>
  </si>
  <si>
    <t>21.10</t>
  </si>
  <si>
    <t>Apakah investigasi dilakukan sampai ditemukan akar masalah</t>
  </si>
  <si>
    <t>21.11</t>
  </si>
  <si>
    <t>Apakah dilanjutkan dengan CAPA</t>
  </si>
  <si>
    <t>22.1</t>
  </si>
  <si>
    <t xml:space="preserve">Apakah ada prosedur penanganan HULS </t>
  </si>
  <si>
    <t>22.2</t>
  </si>
  <si>
    <t xml:space="preserve">Apakah prosedur menjelaskan penanganan secara bertahap </t>
  </si>
  <si>
    <t>22.3</t>
  </si>
  <si>
    <t>Bila tidak ditemukan kesalahan di laboratorium apakah dilanjutkan dengan investigasi manufaktur</t>
  </si>
  <si>
    <t>22.4</t>
  </si>
  <si>
    <t>Apakah HULS dicatat</t>
  </si>
  <si>
    <t>22.5</t>
  </si>
  <si>
    <t>Apakah diberikan penomoran khusus untuk mencatat HULS</t>
  </si>
  <si>
    <t>22.6</t>
  </si>
  <si>
    <t>Apakah dilakukan investigasi untuk mencari akar penyebab HULS</t>
  </si>
  <si>
    <t>22.7</t>
  </si>
  <si>
    <t>Jika terjadi HULS, apakah otomatis dilakukan uji ulang</t>
  </si>
  <si>
    <t>22.8</t>
  </si>
  <si>
    <t>Bila tidak, apakah ada persyaratan untuk melakukan uji ulang</t>
  </si>
  <si>
    <t>22.9</t>
  </si>
  <si>
    <t>Apakah ditetapkan berapa maksimum uji ulang</t>
  </si>
  <si>
    <t>22.10</t>
  </si>
  <si>
    <t>Apakah uji ulang dilakukan oleh (Pilih "YA" pada salah satu dari berikut ini)</t>
  </si>
  <si>
    <t>22.10.1</t>
  </si>
  <si>
    <t>Analis yang sama</t>
  </si>
  <si>
    <t>22.10.2</t>
  </si>
  <si>
    <t>Analis yang berbeda</t>
  </si>
  <si>
    <t>22.10.2.1</t>
  </si>
  <si>
    <t>Apakah ditentukan kualifikasi analis yang berbeda tersebut</t>
  </si>
  <si>
    <t>22.10.2.2</t>
  </si>
  <si>
    <t>Apakah kualifikasi kedua analis yang melakukan uji minimal harus sama</t>
  </si>
  <si>
    <t xml:space="preserve"> </t>
  </si>
  <si>
    <t>22.10.2.3</t>
  </si>
  <si>
    <t>Apakah pengalaman analis yang melakukan uji harus sama</t>
  </si>
  <si>
    <t>22.11</t>
  </si>
  <si>
    <t>Apakah otomatis dilakukan resampling (bila tidak, lanjut ke nomor 22.13)</t>
  </si>
  <si>
    <t>22.12</t>
  </si>
  <si>
    <t>Apakah ditetapkan kriteria khusus yang memperbolehkan re-sampling</t>
  </si>
  <si>
    <t>22.13</t>
  </si>
  <si>
    <t>Apakah hasil uji yang dipakai : (Pilih "YA" pada salah satu dari berikut ini)</t>
  </si>
  <si>
    <t>22.13.1</t>
  </si>
  <si>
    <t>hanya yang memenui persyaratan</t>
  </si>
  <si>
    <t>22.13.2</t>
  </si>
  <si>
    <t>semua hasil di rata-rata</t>
  </si>
  <si>
    <t>22.14</t>
  </si>
  <si>
    <t>Apakah semua hasil uji yang di rata-rata termasuk HULS</t>
  </si>
  <si>
    <t>22.15</t>
  </si>
  <si>
    <r>
      <t xml:space="preserve">Apakah dalam prosedur mencakup prosedur menentukan </t>
    </r>
    <r>
      <rPr>
        <i/>
        <sz val="11"/>
        <rFont val="Bookman Old Style"/>
        <family val="1"/>
      </rPr>
      <t>outlier</t>
    </r>
    <r>
      <rPr>
        <sz val="11"/>
        <rFont val="Bookman Old Style"/>
        <family val="1"/>
      </rPr>
      <t>/pencilan</t>
    </r>
  </si>
  <si>
    <t>22.16</t>
  </si>
  <si>
    <t>Apakah CAPA dibuat dalam penanganan HULS (Pilih "YA" pada salah satu dari berikut ini)</t>
  </si>
  <si>
    <t>22.16.1</t>
  </si>
  <si>
    <t>Dibuat untuk semua HULS</t>
  </si>
  <si>
    <t>22.16.2</t>
  </si>
  <si>
    <t>Dibuat hanya jika penyebab diketahui</t>
  </si>
  <si>
    <t>Bab XII Validasi</t>
  </si>
  <si>
    <t>Kualifikasi-Validasi</t>
  </si>
  <si>
    <t>23.1</t>
  </si>
  <si>
    <t xml:space="preserve">Apakah mempunyai Rencana Induk Validasi (RIV) / Kebijakan Validasi </t>
  </si>
  <si>
    <t>23.2</t>
  </si>
  <si>
    <t>Cakupan RIV / Kebijakan Validasi :</t>
  </si>
  <si>
    <t>23.2.1</t>
  </si>
  <si>
    <r>
      <t xml:space="preserve">Kebijakan validasi (bila di dokumen terpisah apakah diacu/ </t>
    </r>
    <r>
      <rPr>
        <i/>
        <sz val="11"/>
        <rFont val="Bookman Old Style"/>
        <family val="1"/>
      </rPr>
      <t>cross referenced</t>
    </r>
    <r>
      <rPr>
        <sz val="11"/>
        <rFont val="Bookman Old Style"/>
        <family val="1"/>
      </rPr>
      <t>)</t>
    </r>
  </si>
  <si>
    <t>23.2.2</t>
  </si>
  <si>
    <t>Ketentuan  rekualifikasi dan revalidasi</t>
  </si>
  <si>
    <t>23.2.3</t>
  </si>
  <si>
    <t>Struktur organisasi kegiatan validasi serta tanggung jawab masing-masing unit</t>
  </si>
  <si>
    <t>23.2.4</t>
  </si>
  <si>
    <t>Ringkasan  fasilitas, sistem peralatan dan proses</t>
  </si>
  <si>
    <t>23.2.5</t>
  </si>
  <si>
    <r>
      <t>Format  dokumen kualifikasi &amp; validasi (bila di dokumen terpisah apakah diacu/</t>
    </r>
    <r>
      <rPr>
        <i/>
        <sz val="11"/>
        <rFont val="Bookman Old Style"/>
        <family val="1"/>
      </rPr>
      <t xml:space="preserve"> cross referenced</t>
    </r>
    <r>
      <rPr>
        <sz val="11"/>
        <rFont val="Bookman Old Style"/>
        <family val="1"/>
      </rPr>
      <t>)</t>
    </r>
  </si>
  <si>
    <t>23.2.6</t>
  </si>
  <si>
    <t>Pengendalian perubahan</t>
  </si>
  <si>
    <t>23.2.7</t>
  </si>
  <si>
    <t>Acuan dokumen yang digunakan</t>
  </si>
  <si>
    <t>23.2.8</t>
  </si>
  <si>
    <t>Program dan jadwal kualifikasi dan validasi yang akan dan sedang dilaksanakan</t>
  </si>
  <si>
    <t>23.3</t>
  </si>
  <si>
    <t>Identifikasi kualifikasi - validasi yang perlu dilakukan</t>
  </si>
  <si>
    <t>23.3.1</t>
  </si>
  <si>
    <t>ada SOP</t>
  </si>
  <si>
    <t>23.3.2</t>
  </si>
  <si>
    <t xml:space="preserve">ada monitoring </t>
  </si>
  <si>
    <t>23.3.3</t>
  </si>
  <si>
    <t>ada unit pelaksana</t>
  </si>
  <si>
    <t>23.3.4</t>
  </si>
  <si>
    <t xml:space="preserve">link dengan program Kualifikasi - Validasi </t>
  </si>
  <si>
    <t>23.4</t>
  </si>
  <si>
    <t>Kajian Risiko pada waktu penentuan ruang lingkup dan cakupan kualifikasi - validasi meliputi evaluasi :</t>
  </si>
  <si>
    <t>23.4.1</t>
  </si>
  <si>
    <t>dampak (dampak langsung, tidak langsung dan tidak berdampak)</t>
  </si>
  <si>
    <t>23.4.2</t>
  </si>
  <si>
    <t>komponen kritis/ nonkritis</t>
  </si>
  <si>
    <t>23.4.3</t>
  </si>
  <si>
    <t>atribut mutu kritis dan parameter proses kritis</t>
  </si>
  <si>
    <t>23.4.4</t>
  </si>
  <si>
    <t xml:space="preserve">ada SOP </t>
  </si>
  <si>
    <t>23.4.5</t>
  </si>
  <si>
    <t>pelaksanaan dimonitor</t>
  </si>
  <si>
    <t>23.4.6</t>
  </si>
  <si>
    <t xml:space="preserve">ada penanggung jawab </t>
  </si>
  <si>
    <t>23.4.7</t>
  </si>
  <si>
    <t>link dengan penyiapan Protokol Kualifikasi-Validasi</t>
  </si>
  <si>
    <t>23.5</t>
  </si>
  <si>
    <t>Apakah menggunakan dokumen Spesifikasi Kebutuhan Pengguna (URS)  dalam  setiap proses pengadaan fasilitas, sistem maupun peralatan baru ?</t>
  </si>
  <si>
    <t>23.6</t>
  </si>
  <si>
    <t xml:space="preserve">Kajian  secara periodik terhadap  rencana  dan realisasi Jadwal Kualifikasi - validasi  dalam  RIV </t>
  </si>
  <si>
    <t>23.6.1</t>
  </si>
  <si>
    <t>apakah dilakukan secara  periodik</t>
  </si>
  <si>
    <t>23.6.2</t>
  </si>
  <si>
    <t xml:space="preserve">apa ada justifikasi dan tindak lanjut bila tidak sesuai dengan jadwal </t>
  </si>
  <si>
    <t>23.6.3</t>
  </si>
  <si>
    <t>apakah ada link dengan SOP penyimpangan dan CAPA</t>
  </si>
  <si>
    <t>23.7</t>
  </si>
  <si>
    <t xml:space="preserve">pelaksanaan validasi yang dilakukan saat ini : </t>
  </si>
  <si>
    <t>23.7.1</t>
  </si>
  <si>
    <t>Apakah semua proses produksi sudah dilakukan validasi proses</t>
  </si>
  <si>
    <t>23.7.2</t>
  </si>
  <si>
    <t>semua produk antara atau BAOT telah dilakukan validasi proses</t>
  </si>
  <si>
    <t>23.7.3</t>
  </si>
  <si>
    <t>sebagian produk antara atau BAOT telah dilakukan validasi proses</t>
  </si>
  <si>
    <t>23.7.4</t>
  </si>
  <si>
    <t>belum melakukan validasi proses</t>
  </si>
  <si>
    <t>Pendekatan Validasi Proses yang dilakukan</t>
  </si>
  <si>
    <t>23.7.2.1</t>
  </si>
  <si>
    <t>Validasi Prospektif</t>
  </si>
  <si>
    <t>23.7.2.2</t>
  </si>
  <si>
    <t>Validasi Konkuren</t>
  </si>
  <si>
    <t>23.7.2.3</t>
  </si>
  <si>
    <t>Validasi Retrospektif (apabila melakukan pendekatan ini lanjut ke pertanyaan 23.7.3, apabila tidak lanjut ke pertanyaan 23.7.4)</t>
  </si>
  <si>
    <t>Dalam melakukan validasi retrospektif</t>
  </si>
  <si>
    <t>23.7.3.1</t>
  </si>
  <si>
    <t>atribut mutu dan parameter proses kritis telah diidentifikasi</t>
  </si>
  <si>
    <t>23.7.3.2</t>
  </si>
  <si>
    <t>kriteria keberterimaan dan pengawasan-selama-proses telah ditetapkan</t>
  </si>
  <si>
    <t>23.7.3.3</t>
  </si>
  <si>
    <t>tidak pernah terjadi kegagalan proses/produk yang signifikan diluar kesalahan operator atau kegagalan peralatan yang berhubungan dengan ketidaksesuaian peralatan</t>
  </si>
  <si>
    <t>23.7.3.4</t>
  </si>
  <si>
    <t>profil impuritas BAOT telah ditetapkan</t>
  </si>
  <si>
    <t>23.7.3.5</t>
  </si>
  <si>
    <t>jumlah bets yang digunakan untuk evaluasi konsistensi proses adalah 10-30 bets</t>
  </si>
  <si>
    <t>Apakah dilakukan validasi pembersihan (apabila "YA" lanjutkan kepertanyaan 23.7.4.1, apabila "Tidak" lanjutkan ke pertanyaan 23.7.5)</t>
  </si>
  <si>
    <t>23.7.4.1</t>
  </si>
  <si>
    <t>telah dilakukan kajian risiko terhadap pemilihan marker yang digunakan</t>
  </si>
  <si>
    <t>23.7.4.2</t>
  </si>
  <si>
    <t>pemilihan marker dilakukan (batas residu) berdasarkan semua aktivitas minimum farmakologis, toksikologis, fisiologis, atau warna yang sulit dihilangkan (dilakukan penghitungan MACO / HBEL)</t>
  </si>
  <si>
    <t>23.7.4.3</t>
  </si>
  <si>
    <t>pemilihan marker belum semua dilakukan sesuai dengan  pertanyaan 23.7.4.2 (penetapan batas, tuliskan pada keterangan)</t>
  </si>
  <si>
    <t>23.7.4.4</t>
  </si>
  <si>
    <t>telah dilakukan kajian risiko terhadap metode pengambilan sampel untuk mendeteksi residu yang larut dan tidak larut</t>
  </si>
  <si>
    <t>23.7.4.5</t>
  </si>
  <si>
    <t>studi pembersihan ditujukan terhadap kontaminasi mikrobiologi untuk semua proses</t>
  </si>
  <si>
    <t>23.7.4.6</t>
  </si>
  <si>
    <t>metode analisis untuk mendeteksi residu atau kontaminan telah divalidasi</t>
  </si>
  <si>
    <t>23.7.4.7</t>
  </si>
  <si>
    <t>terdapat pemantauan terhadap prosedur pembersihan yang telah dilakukan validasi pada interval yang ditetapkan</t>
  </si>
  <si>
    <t>23.7.5</t>
  </si>
  <si>
    <t>apakah dilakukan validasi metoda analisa (apabila "YA" lanjutkan kepertanyaan 23.7.5.1, apabila "Tidak" lanjutkan ke pertanyaan 23.8)</t>
  </si>
  <si>
    <t>23.7.5.1</t>
  </si>
  <si>
    <t>semua metode pengujian telah dilakukan validasi metode analisis</t>
  </si>
  <si>
    <t>23.7.5.2</t>
  </si>
  <si>
    <t>sebagian metode pengujian telah dilakukan validasi metode analisis</t>
  </si>
  <si>
    <t>23.8</t>
  </si>
  <si>
    <t>Kebijakan kualifikasi - validasi ulang mencakup:</t>
  </si>
  <si>
    <t>23.8.1</t>
  </si>
  <si>
    <t>Perubahan signifikan terhadap fasilitas dan peralatan (termasuk penggantian komponen kritis)</t>
  </si>
  <si>
    <t>23.8.2</t>
  </si>
  <si>
    <t>Perubahan proses</t>
  </si>
  <si>
    <t>23.8.3</t>
  </si>
  <si>
    <t>Perubahan metode analisis</t>
  </si>
  <si>
    <t>23.8.4</t>
  </si>
  <si>
    <t>Justifikasi dengan bukti meski tidak ada perubahan signifikan (misal Sistem Monitoring Kinerja Proses dan Mutu Produk)</t>
  </si>
  <si>
    <t>Bab XIII Pengendalian Perubahan</t>
  </si>
  <si>
    <t>24.1</t>
  </si>
  <si>
    <t xml:space="preserve">Apakah mempunyai prosedur pengendalian perubahan </t>
  </si>
  <si>
    <t>24.2</t>
  </si>
  <si>
    <t>Apakah mencakup</t>
  </si>
  <si>
    <t>24.2.1</t>
  </si>
  <si>
    <t>pengendalian perubahan pada proses pengembangan produk</t>
  </si>
  <si>
    <t>24.2.2</t>
  </si>
  <si>
    <t>transfer teknologi</t>
  </si>
  <si>
    <t>24.2.3</t>
  </si>
  <si>
    <t>produksi komersial</t>
  </si>
  <si>
    <t>24.2.3.1</t>
  </si>
  <si>
    <t>perubahan peralatan produksi</t>
  </si>
  <si>
    <t>24.2.3.2</t>
  </si>
  <si>
    <t>perubahan instrumen analisis</t>
  </si>
  <si>
    <t>24.2.3.3</t>
  </si>
  <si>
    <t>perubahan proses produksi</t>
  </si>
  <si>
    <t>24.2.3.4</t>
  </si>
  <si>
    <t>perubahan metode analisis</t>
  </si>
  <si>
    <t>24.2.3.5</t>
  </si>
  <si>
    <t>perubahan besar bets</t>
  </si>
  <si>
    <t>24.2.3.6</t>
  </si>
  <si>
    <t>perubahan pemasok bahan awal</t>
  </si>
  <si>
    <t>24.2.3.7</t>
  </si>
  <si>
    <t>perubahan pemasok bahan kemas</t>
  </si>
  <si>
    <t>24.2.4</t>
  </si>
  <si>
    <r>
      <t>penghentian pemasaran produk oleh sarana produksi (</t>
    </r>
    <r>
      <rPr>
        <i/>
        <sz val="11"/>
        <rFont val="Bookman Old Style"/>
        <family val="1"/>
      </rPr>
      <t>product discontinuation</t>
    </r>
    <r>
      <rPr>
        <sz val="11"/>
        <rFont val="Bookman Old Style"/>
        <family val="1"/>
      </rPr>
      <t>)</t>
    </r>
  </si>
  <si>
    <t>24.2.5</t>
  </si>
  <si>
    <t>perubahan pada Sarana Penunjang Kritis</t>
  </si>
  <si>
    <t>24.3</t>
  </si>
  <si>
    <t>Apakah prosedur mencantumkan keterkaitannya dengan</t>
  </si>
  <si>
    <t>24.3.2</t>
  </si>
  <si>
    <t xml:space="preserve">regulasi  </t>
  </si>
  <si>
    <t>24.3.3</t>
  </si>
  <si>
    <t>perubahan bermakna (perubahan gudang, bangunan berhubungan dengan RIP)</t>
  </si>
  <si>
    <r>
      <t>Apakah ada pencatatan (</t>
    </r>
    <r>
      <rPr>
        <i/>
        <sz val="11"/>
        <rFont val="Bookman Old Style"/>
        <family val="1"/>
      </rPr>
      <t>logging</t>
    </r>
    <r>
      <rPr>
        <sz val="11"/>
        <rFont val="Bookman Old Style"/>
        <family val="1"/>
      </rPr>
      <t>) untuk semua usulan perubahan di bagian Pemastian Mutu</t>
    </r>
  </si>
  <si>
    <t>24.4</t>
  </si>
  <si>
    <t>Apakah dimonitor dan dievaluasi pelaksanaannya</t>
  </si>
  <si>
    <t>24.5</t>
  </si>
  <si>
    <t>Bagian apa yang melaksanakan dan mengendalikan (Pilih "YA" pada salah satu dari berikut ini)</t>
  </si>
  <si>
    <t>24.5.1</t>
  </si>
  <si>
    <t>24.5.2</t>
  </si>
  <si>
    <t>24.5.3</t>
  </si>
  <si>
    <t>24.6</t>
  </si>
  <si>
    <t>Apakah ditentukan batas waktu/tenggat penyelesaian</t>
  </si>
  <si>
    <t>24.7</t>
  </si>
  <si>
    <t>Apakah justifikasi didasarkan manajemen risiko</t>
  </si>
  <si>
    <t>BAB XIV Penolakan dan Penggunaan Ulang</t>
  </si>
  <si>
    <t>Penolakan dan Penggunaan Ulang</t>
  </si>
  <si>
    <t>25.6</t>
  </si>
  <si>
    <t>Apakah mempunyai prosedur untuk pengolahan ulang? (bila tidak, lanjut ke nomor 25.7)</t>
  </si>
  <si>
    <t>Bila ya,</t>
  </si>
  <si>
    <t>25.6.1</t>
  </si>
  <si>
    <t>Apakah termasuk kajian risiko</t>
  </si>
  <si>
    <t>25.6.2</t>
  </si>
  <si>
    <t>Disetujui oleh bagian Pemastian Mutu</t>
  </si>
  <si>
    <t>25.6.3</t>
  </si>
  <si>
    <t>Diketahui oleh bagian Pengawasan Mutu</t>
  </si>
  <si>
    <t>25.6.4</t>
  </si>
  <si>
    <t>Apakah prosedur tersebut termasuk</t>
  </si>
  <si>
    <t>25.6.4.1</t>
  </si>
  <si>
    <t>strategi pengambilan sampel diperketat</t>
  </si>
  <si>
    <t>25.6.4.2</t>
  </si>
  <si>
    <t>IPC yang diperketat</t>
  </si>
  <si>
    <t>25.6.4.3</t>
  </si>
  <si>
    <r>
      <t>uji stabilitas lanjut (</t>
    </r>
    <r>
      <rPr>
        <i/>
        <sz val="11"/>
        <rFont val="Bookman Old Style"/>
        <family val="1"/>
      </rPr>
      <t>followup stability test</t>
    </r>
    <r>
      <rPr>
        <sz val="11"/>
        <rFont val="Bookman Old Style"/>
        <family val="1"/>
      </rPr>
      <t>)</t>
    </r>
  </si>
  <si>
    <t>25.6.5</t>
  </si>
  <si>
    <t>Apakah diberikan identifikasi khusus terhadap nomor bets produk yang diolah ulang?</t>
  </si>
  <si>
    <t>25.7</t>
  </si>
  <si>
    <t>Pengerjaan ulang / Pemulihan produk</t>
  </si>
  <si>
    <t>25.7.1</t>
  </si>
  <si>
    <t xml:space="preserve">Apakah dilakukan pemulihan produk </t>
  </si>
  <si>
    <t>25.7.2</t>
  </si>
  <si>
    <t xml:space="preserve">Bila ya, apakah ada prosedur pemulihan produk? </t>
  </si>
  <si>
    <t>25.7.3</t>
  </si>
  <si>
    <t>25.7.3.1</t>
  </si>
  <si>
    <t xml:space="preserve">otorisasi untuk dilakukan pemulihan </t>
  </si>
  <si>
    <t>25.7.4</t>
  </si>
  <si>
    <t>Prosedur pemulihan produk dapat membandingkan profil impuritas dari masing-maisng bets yang dikerjakan ulang dengan bets yang dibuat dengan proses yang telah ditetapkan</t>
  </si>
  <si>
    <t>25.7.5</t>
  </si>
  <si>
    <t>Persyaratan untuk produk dapat dipulihkan (Pilih "YA" pada salah satu dari berikut ini)</t>
  </si>
  <si>
    <t>25.7.5.1</t>
  </si>
  <si>
    <t>lama waktu tunggu sebelum dipulihkan</t>
  </si>
  <si>
    <t>25.7.5.2</t>
  </si>
  <si>
    <t>hanya untuk produksi kampanye</t>
  </si>
  <si>
    <t>25.7.5.3</t>
  </si>
  <si>
    <t>dilakukan analisis sebelum dipulihkan</t>
  </si>
  <si>
    <t>25.8</t>
  </si>
  <si>
    <t>Apakah mempunyai prosedur untuk penanganan produk kembalian</t>
  </si>
  <si>
    <t>25.9</t>
  </si>
  <si>
    <t>Apakah prosedur mencakup evaluasi adanya produk palsu</t>
  </si>
  <si>
    <t>25.10</t>
  </si>
  <si>
    <t>Apakah ada area khusus untuk menyimpan produk kembalian</t>
  </si>
  <si>
    <t>25.11</t>
  </si>
  <si>
    <t>Apakah produk kembalian dipasarkan kembali</t>
  </si>
  <si>
    <t>Bila tidak lanjut ke nomor 25.13</t>
  </si>
  <si>
    <t>Bila ya, apakah persyaratan mencakup:</t>
  </si>
  <si>
    <t>25.11.1</t>
  </si>
  <si>
    <t>penampilan fisik kemasan sekunder, langsung kemas ulang</t>
  </si>
  <si>
    <t>25.11.2</t>
  </si>
  <si>
    <t>mempertimbangkan alasan pengembalian</t>
  </si>
  <si>
    <t>25.11.3</t>
  </si>
  <si>
    <t>lama waktu sejak dikirimkan</t>
  </si>
  <si>
    <t>25.11.4</t>
  </si>
  <si>
    <t>jumlah yang dikembalikan</t>
  </si>
  <si>
    <t>25.11.5</t>
  </si>
  <si>
    <t>melalui pengujian mutu</t>
  </si>
  <si>
    <t>25.11.6</t>
  </si>
  <si>
    <t>uji stabilitas untuk produk yang dipasarkan kembali</t>
  </si>
  <si>
    <t>25.12</t>
  </si>
  <si>
    <t>Apakah keputusan untuk pemasaran kembali disetujui oleh  (Pilih "YA" pada salah satu dari berikut ini)</t>
  </si>
  <si>
    <t>25.12.1</t>
  </si>
  <si>
    <t>manajemen</t>
  </si>
  <si>
    <t>25.12.2</t>
  </si>
  <si>
    <t>kepala bagian Pengawasan Mutu</t>
  </si>
  <si>
    <t>25.12.3</t>
  </si>
  <si>
    <t>kepala bagian Pemastian Mutu</t>
  </si>
  <si>
    <t>25.13</t>
  </si>
  <si>
    <t xml:space="preserve">Apakah dilakukan pemantauan lingkungan produksi </t>
  </si>
  <si>
    <t>25.13.1</t>
  </si>
  <si>
    <t>suhu dan kelembaban sesuai persyaratan produk</t>
  </si>
  <si>
    <t>25.13.2</t>
  </si>
  <si>
    <t>partikel (kontaminan udara)</t>
  </si>
  <si>
    <t>25.13.3</t>
  </si>
  <si>
    <t>mikroba</t>
  </si>
  <si>
    <t>25.14</t>
  </si>
  <si>
    <t>Apakah produk antara dan ruahan langsung diproses ke tahap proses berikutnya tanpa melalui penyimpanan</t>
  </si>
  <si>
    <t>25.14.1</t>
  </si>
  <si>
    <t>Bila tidak, apakah ditetapkan masa simpan dan disertai data pendukung dari</t>
  </si>
  <si>
    <t>25.14.1.1</t>
  </si>
  <si>
    <t>produk antara BAOT</t>
  </si>
  <si>
    <t>25.14.1.2</t>
  </si>
  <si>
    <t>produk ruahan BAOT</t>
  </si>
  <si>
    <t>Bab XV Keluhan dan Penarikan</t>
  </si>
  <si>
    <t xml:space="preserve">Keluhan </t>
  </si>
  <si>
    <t>26.1</t>
  </si>
  <si>
    <t>Apakah mempunyai prosedur untuk penanganan keluhan terkait mutu</t>
  </si>
  <si>
    <t>26.2</t>
  </si>
  <si>
    <t>Apakah ada pencatatan semua keluhan yang masuk</t>
  </si>
  <si>
    <t>26.3</t>
  </si>
  <si>
    <t>Apakah prosedur tersebut mencakup</t>
  </si>
  <si>
    <t>26.3.1</t>
  </si>
  <si>
    <t>Penanggung jawab penanganan keluhan</t>
  </si>
  <si>
    <t>26.3.2</t>
  </si>
  <si>
    <t>Batas waktu untuk merespons keluhan yang masuk</t>
  </si>
  <si>
    <t>26.3.2.1</t>
  </si>
  <si>
    <t>untuk kritikal</t>
  </si>
  <si>
    <t>26.3.2.2</t>
  </si>
  <si>
    <t>apakah keluhan kritikal langsung ditindak lanjuti dengan embargo produk</t>
  </si>
  <si>
    <t>26.3.2.3</t>
  </si>
  <si>
    <t>untuk nonkritikal</t>
  </si>
  <si>
    <t>26.3.3</t>
  </si>
  <si>
    <t>Siapa yang melakukan pengkajian terhadap keluhan mutu (Pilih "YA" pada salah satu dari berikut ini)</t>
  </si>
  <si>
    <t>26.3.3.1</t>
  </si>
  <si>
    <t>Marketing</t>
  </si>
  <si>
    <t>26.3.3.2</t>
  </si>
  <si>
    <t>26.3.3.3</t>
  </si>
  <si>
    <t>Pemastian Mutu</t>
  </si>
  <si>
    <t>26.4</t>
  </si>
  <si>
    <t>Apakah pengkajian termasuk</t>
  </si>
  <si>
    <t>26.4.1</t>
  </si>
  <si>
    <t>Evaluasi keluhan</t>
  </si>
  <si>
    <t>26.4.2</t>
  </si>
  <si>
    <t>Investigasi terhadap verifikasi bukan produk palsu</t>
  </si>
  <si>
    <t>26.4.3</t>
  </si>
  <si>
    <t>Investigasi terhadap pemeriksaan kesesuaian dengan sample</t>
  </si>
  <si>
    <t>26.4.4</t>
  </si>
  <si>
    <t>Diperiksa kesesuaian dengan sampel pertinggal</t>
  </si>
  <si>
    <t>26.4.5</t>
  </si>
  <si>
    <t>Diuji terhadap sampel pembanding</t>
  </si>
  <si>
    <t>26.4.6</t>
  </si>
  <si>
    <t xml:space="preserve">Pengkajian semua data dan dokumentasi termasuk catatan bets, catatan distribusi dan Laporan pengujian </t>
  </si>
  <si>
    <t>26.4.7</t>
  </si>
  <si>
    <t>Apakah ada Link dengan prosedur CAPA</t>
  </si>
  <si>
    <t>26.4.8</t>
  </si>
  <si>
    <t>Apakah ada Dokumentasi penanganan keluhan</t>
  </si>
  <si>
    <t>26.5</t>
  </si>
  <si>
    <t>Apakah dilakukan trending untuk setiap jenis keluhan</t>
  </si>
  <si>
    <t>26.6</t>
  </si>
  <si>
    <t>Apakah ada link dengan prosedur PMP</t>
  </si>
  <si>
    <t>26.7</t>
  </si>
  <si>
    <t>Bila hasil investigasi memberi hasil tidak memenuhi syarat apakah dilakukan penarikan kembali produk</t>
  </si>
  <si>
    <t>26.8</t>
  </si>
  <si>
    <t>Apakah link dengan prosedur penarikan kembali produk</t>
  </si>
  <si>
    <t>Penarikan Kembali Produk</t>
  </si>
  <si>
    <t>27.1</t>
  </si>
  <si>
    <t>Apakah mempunyai prosedur Penarikan Kembali Produk</t>
  </si>
  <si>
    <t>27.2</t>
  </si>
  <si>
    <t>Apakah ada tim yang menangani penarikan kembali produk</t>
  </si>
  <si>
    <t>27.3</t>
  </si>
  <si>
    <t>Siapa penanggung jawab pada prosedur penarikan kembali  (Pilih "YA" pada salah satu dari berikut ini)</t>
  </si>
  <si>
    <t>27.4.1</t>
  </si>
  <si>
    <t>Bagian Marketing</t>
  </si>
  <si>
    <t>27.4.2</t>
  </si>
  <si>
    <t>Bagian Pengawasan Mutu</t>
  </si>
  <si>
    <t>27.4.3</t>
  </si>
  <si>
    <t>27.4</t>
  </si>
  <si>
    <t>Kapan tim penarikan aktif, apakah segera setelah penarikan diputuskan</t>
  </si>
  <si>
    <t>27.5</t>
  </si>
  <si>
    <r>
      <t xml:space="preserve">Apakah dilakukan simulasi efektifitas prosedur penarikan kembali produk / </t>
    </r>
    <r>
      <rPr>
        <i/>
        <sz val="11"/>
        <rFont val="Bookman Old Style"/>
        <family val="1"/>
      </rPr>
      <t>mock-up recall</t>
    </r>
    <r>
      <rPr>
        <sz val="11"/>
        <rFont val="Bookman Old Style"/>
        <family val="1"/>
      </rPr>
      <t xml:space="preserve"> (bila tidak, lanjut ke nomor 27.7)</t>
    </r>
  </si>
  <si>
    <t>27.6</t>
  </si>
  <si>
    <t>Bila ya :</t>
  </si>
  <si>
    <t>27.6.1</t>
  </si>
  <si>
    <t>27.6.2</t>
  </si>
  <si>
    <t>27.6.3</t>
  </si>
  <si>
    <t>Apakah penetapan periodenya berdasar analisis risiko</t>
  </si>
  <si>
    <t>27.6.4</t>
  </si>
  <si>
    <t xml:space="preserve">Apakah dilakukan terhadap semua distributor </t>
  </si>
  <si>
    <t>27.7</t>
  </si>
  <si>
    <t>Apakah semua penarikan dicatat</t>
  </si>
  <si>
    <t>27.8</t>
  </si>
  <si>
    <t>Apakah dilakukan rekonsiliasi terhadap</t>
  </si>
  <si>
    <t>27.8.1</t>
  </si>
  <si>
    <t>Jumlah yang sudah dikirimkan ke tiap distributor</t>
  </si>
  <si>
    <t>27.8.2</t>
  </si>
  <si>
    <t>Jumlah sisa yang ada di distributor</t>
  </si>
  <si>
    <t>27.8.3</t>
  </si>
  <si>
    <t>apakah ditetapkan kriteria penerimaan untuk rekonsialiasi hasil penarikan kembali</t>
  </si>
  <si>
    <t>27.9</t>
  </si>
  <si>
    <r>
      <t xml:space="preserve">Apakah prosedur penarikan ditautkan / </t>
    </r>
    <r>
      <rPr>
        <i/>
        <sz val="11"/>
        <rFont val="Bookman Old Style"/>
        <family val="1"/>
      </rPr>
      <t>link</t>
    </r>
    <r>
      <rPr>
        <sz val="11"/>
        <rFont val="Bookman Old Style"/>
        <family val="1"/>
      </rPr>
      <t xml:space="preserve"> dengan </t>
    </r>
  </si>
  <si>
    <t>27.9.1</t>
  </si>
  <si>
    <t>PMP</t>
  </si>
  <si>
    <t>27.9.2</t>
  </si>
  <si>
    <t>27.9.3</t>
  </si>
  <si>
    <t>Kajian Manajemen</t>
  </si>
  <si>
    <t>27.10</t>
  </si>
  <si>
    <t>Apakah tersedia ruangan yang memadai, terpisah dan aman, serta diberi identifikasi untuk produk yang ditarik</t>
  </si>
  <si>
    <t>27.11</t>
  </si>
  <si>
    <t>Apakah penarikan mandiri diproses ulang</t>
  </si>
  <si>
    <t>27.12</t>
  </si>
  <si>
    <t xml:space="preserve">Bila ya </t>
  </si>
  <si>
    <t>27.12.1</t>
  </si>
  <si>
    <t>apakah ada prosedur, justifikasi yang mencakup analisis risiko</t>
  </si>
  <si>
    <t>27.12.2</t>
  </si>
  <si>
    <t>siapa yang memutuskan (Pilih "YA" pada salah satu dari berikut ini)</t>
  </si>
  <si>
    <t>27.12.2.1</t>
  </si>
  <si>
    <t>Bagian marketing</t>
  </si>
  <si>
    <t>27.12.2.2</t>
  </si>
  <si>
    <t>27.12.2.3</t>
  </si>
  <si>
    <t>Bab XVI Pabrik (Termasuk Laboratorium) Penerima Kontrak</t>
  </si>
  <si>
    <t>Pabrik (Termasuk Laboratorium) Penerima Kontrak</t>
  </si>
  <si>
    <t>28.1</t>
  </si>
  <si>
    <t>apakah melakukan kontrak untuk cakupan dibawah ini :</t>
  </si>
  <si>
    <t>28.1.1</t>
  </si>
  <si>
    <t>Pemanufaktur kontrak, bila ada</t>
  </si>
  <si>
    <t>28.1.2</t>
  </si>
  <si>
    <t>Laboratorium kontrak, bila ada, termasuk laboratorium kalibrasi eksternal</t>
  </si>
  <si>
    <t>28.1.3</t>
  </si>
  <si>
    <t>Perusahaan Jasa Angkutan</t>
  </si>
  <si>
    <t>28.1.4</t>
  </si>
  <si>
    <t>Perusahaan Jasa Pengendali Hama</t>
  </si>
  <si>
    <t>28.2</t>
  </si>
  <si>
    <t>Apakah mempunyai prosedur seleksi untuk menentukan penerima tol (termasuk persyaratan pemenuhan CPBAOTB)</t>
  </si>
  <si>
    <t>28.3</t>
  </si>
  <si>
    <t>Bila ya, apakah prosedur termasuk audit ke fasilitas penerima kontrak</t>
  </si>
  <si>
    <t>28.3.1</t>
  </si>
  <si>
    <t>apakah prosedur termasuk audit ke fasilitas penerima kontrak</t>
  </si>
  <si>
    <t>28.3.2</t>
  </si>
  <si>
    <t>apakah audit dilakukan sebelum penerima kontrak ditetapkan dilakukan audit berkala</t>
  </si>
  <si>
    <t>28.4</t>
  </si>
  <si>
    <t>28.4.1</t>
  </si>
  <si>
    <r>
      <t>pembuatan dan/atau analisis obat yang dikontrakkan (</t>
    </r>
    <r>
      <rPr>
        <i/>
        <sz val="11"/>
        <rFont val="Bookman Old Style"/>
        <family val="1"/>
      </rPr>
      <t>commercial agreement</t>
    </r>
    <r>
      <rPr>
        <sz val="11"/>
        <rFont val="Bookman Old Style"/>
        <family val="1"/>
      </rPr>
      <t>)</t>
    </r>
  </si>
  <si>
    <t>28.4.2</t>
  </si>
  <si>
    <r>
      <t>semua pengaturan teknis (</t>
    </r>
    <r>
      <rPr>
        <i/>
        <sz val="11"/>
        <rFont val="Bookman Old Style"/>
        <family val="1"/>
      </rPr>
      <t>technical/quality agreement</t>
    </r>
    <r>
      <rPr>
        <sz val="11"/>
        <rFont val="Bookman Old Style"/>
        <family val="1"/>
      </rPr>
      <t>)</t>
    </r>
  </si>
  <si>
    <t>28.5</t>
  </si>
  <si>
    <t>28.5.1</t>
  </si>
  <si>
    <t>Pemberi kontrak</t>
  </si>
  <si>
    <t>28.5.2</t>
  </si>
  <si>
    <t>Penerima kontrak</t>
  </si>
  <si>
    <t>28.6</t>
  </si>
  <si>
    <t>Apakah mempunyai mekanisme pelulusan produk kontrak</t>
  </si>
  <si>
    <t>28.7</t>
  </si>
  <si>
    <t>Bila ya, maka kriteria pelulusan (Pilih "YA" pada salah satu dari berikut ini)</t>
  </si>
  <si>
    <t>28.7.1</t>
  </si>
  <si>
    <t>berdasar COA penerima kontrak</t>
  </si>
  <si>
    <t>28.7.2</t>
  </si>
  <si>
    <t>dilakukan uji oleh pemberi dan penerima kontrak pada bets validasi</t>
  </si>
  <si>
    <t>28.7.3</t>
  </si>
  <si>
    <t xml:space="preserve">dilakukan uji rutin oleh pemberi dan penerima kontrak sampai hasil terbukti secara statistik memenuhi tingkat keyakinan yang telah ditetapkan, setelah itu pelulusan dilakukan oleh penerima kontrak </t>
  </si>
  <si>
    <t>28.8</t>
  </si>
  <si>
    <t>Pengembangan Produk dan Transfer Teknologi</t>
  </si>
  <si>
    <t>Pengembangan Produk</t>
  </si>
  <si>
    <t>29.1</t>
  </si>
  <si>
    <t>Apakah mempunyai perencanaan tahunan produk yang akan dikembangkan</t>
  </si>
  <si>
    <t>29.2</t>
  </si>
  <si>
    <t>Apakah mempunyai rencana waktu peluncuran produk baru</t>
  </si>
  <si>
    <t>29.3</t>
  </si>
  <si>
    <t>Apakah ada prosedur tentang kajian karakteristik dan mutu bahan alam</t>
  </si>
  <si>
    <t>29.4</t>
  </si>
  <si>
    <t xml:space="preserve">Dari mana informasi tentang karakteristik mutu bahan (MQA) diperoleh </t>
  </si>
  <si>
    <t>29.4.1</t>
  </si>
  <si>
    <t>Farmakope Herbal Indonesia</t>
  </si>
  <si>
    <t>29.4.2</t>
  </si>
  <si>
    <t>materia medica indonesia</t>
  </si>
  <si>
    <t>29.4.3</t>
  </si>
  <si>
    <t>journal standar</t>
  </si>
  <si>
    <t>29.4.4</t>
  </si>
  <si>
    <t>DMF atau technical package</t>
  </si>
  <si>
    <t>29.5</t>
  </si>
  <si>
    <t xml:space="preserve">Apakah dokumen pengembangan produk mencakup hal-hal berikut: </t>
  </si>
  <si>
    <t>29.5.1</t>
  </si>
  <si>
    <r>
      <rPr>
        <i/>
        <sz val="11"/>
        <rFont val="Bookman Old Style"/>
        <family val="1"/>
      </rPr>
      <t>Quality Target Product Profile</t>
    </r>
    <r>
      <rPr>
        <sz val="11"/>
        <rFont val="Bookman Old Style"/>
        <family val="1"/>
      </rPr>
      <t xml:space="preserve"> (QTPP)</t>
    </r>
  </si>
  <si>
    <t>29.5.2</t>
  </si>
  <si>
    <r>
      <rPr>
        <i/>
        <sz val="11"/>
        <rFont val="Bookman Old Style"/>
        <family val="1"/>
      </rPr>
      <t>Material Quality Atribute</t>
    </r>
    <r>
      <rPr>
        <sz val="11"/>
        <rFont val="Bookman Old Style"/>
        <family val="1"/>
      </rPr>
      <t xml:space="preserve"> (MQA)</t>
    </r>
  </si>
  <si>
    <t>29.5.3</t>
  </si>
  <si>
    <r>
      <rPr>
        <i/>
        <sz val="11"/>
        <rFont val="Bookman Old Style"/>
        <family val="1"/>
      </rPr>
      <t>Product Critical Quality Atribute</t>
    </r>
    <r>
      <rPr>
        <sz val="11"/>
        <rFont val="Bookman Old Style"/>
        <family val="1"/>
      </rPr>
      <t xml:space="preserve"> (CQA)</t>
    </r>
  </si>
  <si>
    <t>29.5.4</t>
  </si>
  <si>
    <t xml:space="preserve">Preformulasi produk antara atau BAOT  </t>
  </si>
  <si>
    <t>29.5.5</t>
  </si>
  <si>
    <t>Formulasi produk antara atau BAOT</t>
  </si>
  <si>
    <t>29.5.6</t>
  </si>
  <si>
    <t>Metode analisis untuk pengujian produk</t>
  </si>
  <si>
    <t>29.5.7</t>
  </si>
  <si>
    <t>Metode analisis untuk uji stabilitas</t>
  </si>
  <si>
    <t>29.5.8</t>
  </si>
  <si>
    <t>Metode analisis untuk validasi pembersihan</t>
  </si>
  <si>
    <t>29.6</t>
  </si>
  <si>
    <t>Apakah dokumentasi pengembangan proses mencakup hal-hal berikut :</t>
  </si>
  <si>
    <t>29.6.1</t>
  </si>
  <si>
    <t>fasilitas dan lingkungan</t>
  </si>
  <si>
    <t>29.6.2</t>
  </si>
  <si>
    <t>peralatan produksi</t>
  </si>
  <si>
    <t>29.6.3</t>
  </si>
  <si>
    <r>
      <t xml:space="preserve">evaluasi matriks/ </t>
    </r>
    <r>
      <rPr>
        <i/>
        <sz val="11"/>
        <rFont val="Bookman Old Style"/>
        <family val="1"/>
      </rPr>
      <t>grouping</t>
    </r>
    <r>
      <rPr>
        <sz val="11"/>
        <rFont val="Bookman Old Style"/>
        <family val="1"/>
      </rPr>
      <t xml:space="preserve"> dan penentuan marker pada  validasi pembersihan</t>
    </r>
  </si>
  <si>
    <t>29.6.4</t>
  </si>
  <si>
    <t>parameter kritis proses (CPP) pada pembuatan produk antara atau BAOT</t>
  </si>
  <si>
    <t>29.6.5</t>
  </si>
  <si>
    <t>strategi pengendalian dan pengawasan proses produk antara atau BAOT</t>
  </si>
  <si>
    <t>29.6.6</t>
  </si>
  <si>
    <t>proses pembersihan peralatan proses yang dipakai dan validasinya</t>
  </si>
  <si>
    <t>29.7</t>
  </si>
  <si>
    <t>Apakah dilakukan evaluasi terhadap hal-hal berikut dengan adanya rencana penambahan produk baru</t>
  </si>
  <si>
    <t>29.7.1</t>
  </si>
  <si>
    <t>kapasitas gudang bahan dan produk jadi</t>
  </si>
  <si>
    <t>29.7.2</t>
  </si>
  <si>
    <t>kapasitas peralatan produksi</t>
  </si>
  <si>
    <t>29.7.3</t>
  </si>
  <si>
    <t>jenis peralatan produksi terhadap kebutuhan teknologi produk baru</t>
  </si>
  <si>
    <t>29.7.4</t>
  </si>
  <si>
    <t>jumlah karyawan produksi</t>
  </si>
  <si>
    <t>29.7.5</t>
  </si>
  <si>
    <t>jumlah dan teknologi peralatan/ fasilitas laboratorium pengawasan mutu</t>
  </si>
  <si>
    <t>29.7.6</t>
  </si>
  <si>
    <t>jumlah analis pengawasan mutu</t>
  </si>
  <si>
    <t xml:space="preserve">Transfer Teknologi </t>
  </si>
  <si>
    <t>30.1</t>
  </si>
  <si>
    <t>Apakah mempunyai prosedur</t>
  </si>
  <si>
    <t>30.2</t>
  </si>
  <si>
    <t xml:space="preserve">Cakupan transfer teknologi </t>
  </si>
  <si>
    <t>30.2.1</t>
  </si>
  <si>
    <r>
      <t xml:space="preserve">R&amp;D ke </t>
    </r>
    <r>
      <rPr>
        <i/>
        <sz val="11"/>
        <rFont val="Bookman Old Style"/>
        <family val="1"/>
      </rPr>
      <t>internal manufacturing</t>
    </r>
  </si>
  <si>
    <t>30.2.2</t>
  </si>
  <si>
    <t>Sarana produksi membuat produk secara kontrak ke sarana produksi lain (sarana produksi ke penerima tol)</t>
  </si>
  <si>
    <t>30.3</t>
  </si>
  <si>
    <t xml:space="preserve">Prosedur mencakup apa saja </t>
  </si>
  <si>
    <t>30.3.1</t>
  </si>
  <si>
    <t>transfer ke laboratorium pengawasan mutu</t>
  </si>
  <si>
    <t>30.3.2</t>
  </si>
  <si>
    <t>transfer ke produksi</t>
  </si>
  <si>
    <t>30.3.3</t>
  </si>
  <si>
    <t>perbandingan peralatan (produksi dan pengawasan mutu)</t>
  </si>
  <si>
    <t>30.3.4</t>
  </si>
  <si>
    <t>pelatihan personil</t>
  </si>
  <si>
    <t>30.3.5</t>
  </si>
  <si>
    <t>verifikasi prosedur (optimasi)</t>
  </si>
  <si>
    <t>30.3.6</t>
  </si>
  <si>
    <t>komparasi hasil secara statistik</t>
  </si>
  <si>
    <t>30.4</t>
  </si>
  <si>
    <t>Bagian apa saja yang terkait (Pilih "YA" pada salah satu dari berikut ini)</t>
  </si>
  <si>
    <t>30.4.1</t>
  </si>
  <si>
    <t>R&amp;D dan Produksi</t>
  </si>
  <si>
    <t>30.4.2</t>
  </si>
  <si>
    <t>R&amp;D, Produksi, Pengawasan Mutu</t>
  </si>
  <si>
    <t>30.4.3</t>
  </si>
  <si>
    <t>R&amp;D, Produksi, Pengawasan Mutu, Pemastian Mutu</t>
  </si>
  <si>
    <t>30.5</t>
  </si>
  <si>
    <t>Apakah ada dokumentasinya</t>
  </si>
  <si>
    <t>30.6</t>
  </si>
  <si>
    <t>Apakah dokumen mencakup :</t>
  </si>
  <si>
    <t>30.6.1</t>
  </si>
  <si>
    <t>Protokol</t>
  </si>
  <si>
    <t>30.6.2</t>
  </si>
  <si>
    <t>Pencatatan pelaksanaan</t>
  </si>
  <si>
    <t>30.6.3</t>
  </si>
  <si>
    <t>Laporan</t>
  </si>
  <si>
    <t>Personil yang Terlibat dalam Pengisian 
Assesment</t>
  </si>
  <si>
    <t>Nama</t>
  </si>
  <si>
    <t>Jabatan</t>
  </si>
  <si>
    <t>2. .....................................</t>
  </si>
  <si>
    <t>................................................</t>
  </si>
  <si>
    <t>3. .....................................</t>
  </si>
  <si>
    <t>dst. ..................................</t>
  </si>
  <si>
    <t>Penanggung Jawab</t>
  </si>
  <si>
    <t>Penilaian</t>
  </si>
  <si>
    <t>TOTAL NILAI</t>
  </si>
  <si>
    <t>KATEGORI</t>
  </si>
  <si>
    <t>………………………………………………</t>
  </si>
  <si>
    <t>1. .....................................</t>
  </si>
  <si>
    <r>
      <t xml:space="preserve">Bersama kami nyatakan bahwa pengisian assesment diisi dengan sebenar-benarnya dan sesuai dengan fakta yang ada di </t>
    </r>
    <r>
      <rPr>
        <b/>
        <sz val="11"/>
        <color rgb="FFFF0000"/>
        <rFont val="Bookman Old Style"/>
        <family val="1"/>
      </rPr>
      <t xml:space="preserve">PT…........... </t>
    </r>
    <r>
      <rPr>
        <b/>
        <sz val="11"/>
        <rFont val="Bookman Old Style"/>
        <family val="1"/>
      </rPr>
      <t xml:space="preserve">
Sampai dengan</t>
    </r>
    <r>
      <rPr>
        <b/>
        <sz val="11"/>
        <color rgb="FFFF0000"/>
        <rFont val="Bookman Old Style"/>
        <family val="1"/>
      </rPr>
      <t xml:space="preserve"> ….............(isi hari dan tanggal)</t>
    </r>
    <r>
      <rPr>
        <b/>
        <sz val="11"/>
        <rFont val="Bookman Old Style"/>
        <family val="1"/>
      </rPr>
      <t xml:space="preserve"> dan hasil pengisian assesment tersebut dapat dipertanggungjawabkan</t>
    </r>
  </si>
  <si>
    <t>Nama Perusahaan : …...........</t>
  </si>
  <si>
    <t>apabila menjawab YA, akan mendapat nilai 0,05, (karena jawaban pilihan maka yang tidak dipilih menjadi N/A dan tidak diberikan nilai)</t>
  </si>
  <si>
    <t>hanya berupa informasi dan tidak diberikan penilaian</t>
  </si>
  <si>
    <t>Nilai mengacu ke 23.7.3.1</t>
  </si>
  <si>
    <t>Hanya Informasi aja (tidak diberikan nilai)</t>
  </si>
  <si>
    <t>apabila menjawab YA, akan mendapat nilai 5, apabila menjawab tidak diberi nilai 1</t>
  </si>
  <si>
    <t>apabila menjawab YA, akan mendapat nilai 2 (karena jawaban pilihan maka yang tidak dipilih menjadi N/A dan tidak diberikan nilai)</t>
  </si>
  <si>
    <t>apabila menjawab YA, akan mendapat nilai 3, (karena jawaban pilihan maka yang tidak dipilih menjadi N/A dan tidak diberikan nilai)</t>
  </si>
  <si>
    <t>apabila menjawab YA, akan mendapat nilai 5, (karena jawaban pilihan maka yang tidak dipilih menjadi N/A dan tidak diberikan nilai)</t>
  </si>
  <si>
    <t>apabila menjawab YA, akan mendapat nilai 4, (karena jawaban pilihan maka yang tidak dipilih menjadi N/A dan tidak diberikan nilai)</t>
  </si>
  <si>
    <t>apabila menjawab YA, akan mendapat nilai 2, (karena jawaban pilihan maka yang tidak dipilih menjadi N/A dan tidak diberikan nilai)</t>
  </si>
  <si>
    <t>apabila menjawab YA, akan mendapat nilai 5, apabila menjawab tidak diberi nilai 1 (apabila jawaban 10.17 TIDAK, maka tidak diberi nilai)</t>
  </si>
  <si>
    <t>apabila menjawab YA, akan mendapat nilai 5, apabila menjawab tidak diberi nilai 1 (apabila jawaban 10.19 TIDAK, maka tidak diberi nilai)</t>
  </si>
  <si>
    <t>apabila menjawab YA, akan mendapat nilai 1, (karena jawaban pilihan maka yang tidak dipilih menjadi N/A dan tidak diberikan nilai)</t>
  </si>
  <si>
    <t>apabila menjawab YA, akan mendapat nilai 3, apabila menjawab tidak diberi nilai 1</t>
  </si>
  <si>
    <t>apabila menjawab YA, akan mendapat nilai 2, apabila menjawab tidak diberi nilai 1</t>
  </si>
  <si>
    <t>apabila menjawab YA, akan mendapat nilai 5, apabila menjawab tidak diberi nilai 20</t>
  </si>
  <si>
    <t>apabila menjawab YA, akan mendapat nilai 2, apabila menjawab tidak diberi nilai 5</t>
  </si>
  <si>
    <t>apabila menjawab YA, akan mendapat nilai 1, apabila menjawab tidak diberi nilai 0</t>
  </si>
  <si>
    <t>apabila menjawab YA, akan mendapat nilai 2, apabila menjawab tidak diberi nilai 0</t>
  </si>
  <si>
    <t>apabila menjawab YA, akan mendapat nilai 1, apabila menjawab tidak diberi nilai 5</t>
  </si>
  <si>
    <t>apabila menjawab YA, akan mendapat nilai 3 (karena jawaban pilihan maka yang tidak dipilih menjadi N/A dan tidak diberikan nilai)</t>
  </si>
  <si>
    <t>HVAC  berdasar pengkajian risiko</t>
  </si>
  <si>
    <t>apabila menjawab YA, akan mendapat nilai 5, apabila menjawab tidak diberi nilai 1 (apabila tidak menggunakan distributor pihak ketiga maka jawaban dianggap YA)</t>
  </si>
  <si>
    <t>apabila menjawab YA, akan mendapat nilai 5, apabila menjawab tidak dan dinyatakan tidak melakukan pengolahan ulang maka diberi nilai total dari jawaban YA yaitu 40</t>
  </si>
  <si>
    <t>apabila menjawab YA, akan mendapat nilai 5, apabila menjawab tidak dan dinyatakan tidak melakukan pemulihan produk maka diberi nilai total dari jawaban YA yaitu 25</t>
  </si>
  <si>
    <t>apabila menjawab YA, akan mendapat nilai 5, apabila menjawab tidak diberi nilai 1, apabila jawaban 25.7.1 adalah TIDAK maka tidak diberikan nilai</t>
  </si>
  <si>
    <t>apabila menjawab YA, akan mendapat nilai 0, apabila menjawab tidak dan tidak dipasarkan kembali maka diberikan nilai kumulatif jawaban YA yaitu 35</t>
  </si>
  <si>
    <t>Apakah pada prosedur termasuh cara pembuatan kontrak tertulis yang meliputi</t>
  </si>
  <si>
    <t>Siapa yang meluluskan produk untuk dijual (Pilih "YA" pada salah satu dari berikut ini), apabila belum melakukan kontrak adakah dalam prosedur mencakup ini</t>
  </si>
  <si>
    <t>Apakah dilakukan audit berkala pada fasilitas penerima kontrak (apabila belum melakukan kontrak apakah ada prosedur yang mencantumkan hal ini)</t>
  </si>
  <si>
    <t>Menggunakan jasa konsultan untuk pembuatan dan pengawasan produk antara atau BAOT : (bila jawaban tidak/menggunakan jasa konsultan, lanjut ke pertanyaan 10.19.1 - 10.19.2)</t>
  </si>
  <si>
    <t xml:space="preserve">apabila menjawab Tidak, akan mendapat nilai Kumulatif dari Nilai YA yaitu 10, apabila menjawab YA diberi nilai 0 </t>
  </si>
  <si>
    <t>apabila menjawab YA, akan mendapat nilai 5, (karena jawaban validasi cukup satu metode maka yang tidak dipilih menjadi N/A dan tidak diberikan nilai)</t>
  </si>
  <si>
    <t>apabila menjawab YA, akan mendapat nilai 5, apabila menjawab tidak diberi nilai 0</t>
  </si>
  <si>
    <t>apabila pertanyaan 23.7.4.2 menjawab YA maka akan diberikan N/A, apabila menjawab TIDAK dan pada pilihan ini menjawab YA akan mendapat nilai 3, apabila menjawab tidak diberi nilai 1</t>
  </si>
  <si>
    <t>Nama Perusahaan : PT A</t>
  </si>
  <si>
    <t>HVAC terpisah berdasar pengkajian risiko</t>
  </si>
  <si>
    <t>Apakah dibuat kontrak tertulis yang meliputi</t>
  </si>
  <si>
    <t>Siapa yang meluluskan produk untuk dijual (Pilih "YA" pada salah satu dari berikut ini)</t>
  </si>
  <si>
    <t>Apakah dilakukan audit berkala pada fasilitas penerima kontrak</t>
  </si>
  <si>
    <t>Nama Perusahaan : PT B</t>
  </si>
  <si>
    <t>Apakah menggunakan jasa konsultan untuk pembuatan dan pengawasan produk antara atau BAOT : (bila ya, lanjut ke pertanyaan 10.19.1 - 10.19.2)</t>
  </si>
  <si>
    <t>Nama Perusahaan : PT C</t>
  </si>
  <si>
    <t>Nama Perusahaan : PT D</t>
  </si>
  <si>
    <t>Nama Perusahaan : PT E</t>
  </si>
  <si>
    <t>Nama Perusahaan : PT F</t>
  </si>
  <si>
    <t>Nama Perusahaan : PT G</t>
  </si>
  <si>
    <t>Nama Perusahaan : PT H</t>
  </si>
  <si>
    <r>
      <rPr>
        <sz val="11"/>
        <rFont val="Bookman Old Style"/>
        <family val="1"/>
        <charset val="1"/>
      </rPr>
      <t>seluruh pemangku kepentingan (</t>
    </r>
    <r>
      <rPr>
        <i/>
        <sz val="11"/>
        <rFont val="Bookman Old Style"/>
        <family val="1"/>
        <charset val="1"/>
      </rPr>
      <t>stake holder</t>
    </r>
    <r>
      <rPr>
        <sz val="11"/>
        <rFont val="Bookman Old Style"/>
        <family val="1"/>
        <charset val="1"/>
      </rPr>
      <t>)</t>
    </r>
  </si>
  <si>
    <r>
      <rPr>
        <sz val="11"/>
        <rFont val="Bookman Old Style"/>
        <family val="1"/>
        <charset val="1"/>
      </rPr>
      <t xml:space="preserve">Apakah dilakukan </t>
    </r>
    <r>
      <rPr>
        <i/>
        <sz val="11"/>
        <rFont val="Bookman Old Style"/>
        <family val="1"/>
        <charset val="1"/>
      </rPr>
      <t>review  trending</t>
    </r>
    <r>
      <rPr>
        <sz val="11"/>
        <rFont val="Bookman Old Style"/>
        <family val="1"/>
        <charset val="1"/>
      </rPr>
      <t xml:space="preserve"> (Pilih "YA" pada salah satu dari berikut ini)</t>
    </r>
  </si>
  <si>
    <r>
      <rPr>
        <sz val="11"/>
        <rFont val="Bookman Old Style"/>
        <family val="1"/>
        <charset val="1"/>
      </rPr>
      <t>dilakukan analisis OOT (</t>
    </r>
    <r>
      <rPr>
        <i/>
        <sz val="11"/>
        <rFont val="Bookman Old Style"/>
        <family val="1"/>
        <charset val="1"/>
      </rPr>
      <t>out of trend</t>
    </r>
    <r>
      <rPr>
        <sz val="11"/>
        <rFont val="Bookman Old Style"/>
        <family val="1"/>
        <charset val="1"/>
      </rPr>
      <t>)</t>
    </r>
  </si>
  <si>
    <r>
      <rPr>
        <sz val="11"/>
        <rFont val="Bookman Old Style"/>
        <family val="1"/>
        <charset val="1"/>
      </rPr>
      <t xml:space="preserve">Sebutkan periode </t>
    </r>
    <r>
      <rPr>
        <i/>
        <sz val="11"/>
        <rFont val="Bookman Old Style"/>
        <family val="1"/>
        <charset val="1"/>
      </rPr>
      <t>review trending</t>
    </r>
    <r>
      <rPr>
        <sz val="11"/>
        <rFont val="Bookman Old Style"/>
        <family val="1"/>
        <charset val="1"/>
      </rPr>
      <t xml:space="preserve"> (Pilih "YA" pada salah satu dari berikut ini)</t>
    </r>
  </si>
  <si>
    <r>
      <rPr>
        <sz val="11"/>
        <rFont val="Bookman Old Style"/>
        <family val="1"/>
        <charset val="1"/>
      </rPr>
      <t xml:space="preserve">Apakah pada CAPA ditetapkan </t>
    </r>
    <r>
      <rPr>
        <i/>
        <sz val="11"/>
        <rFont val="Bookman Old Style"/>
        <family val="1"/>
        <charset val="1"/>
      </rPr>
      <t>person in charge</t>
    </r>
  </si>
  <si>
    <r>
      <rPr>
        <b/>
        <sz val="11"/>
        <rFont val="Bookman Old Style"/>
        <family val="1"/>
        <charset val="1"/>
      </rPr>
      <t>Pengkajian oleh Managemen (</t>
    </r>
    <r>
      <rPr>
        <b/>
        <i/>
        <sz val="11"/>
        <rFont val="Bookman Old Style"/>
        <family val="1"/>
        <charset val="1"/>
      </rPr>
      <t>Management Review</t>
    </r>
    <r>
      <rPr>
        <b/>
        <sz val="11"/>
        <rFont val="Bookman Old Style"/>
        <family val="1"/>
        <charset val="1"/>
      </rPr>
      <t>)</t>
    </r>
  </si>
  <si>
    <r>
      <rPr>
        <sz val="11"/>
        <rFont val="Bookman Old Style"/>
        <family val="1"/>
        <charset val="1"/>
      </rPr>
      <t xml:space="preserve">Apakah mempunyai program </t>
    </r>
    <r>
      <rPr>
        <i/>
        <sz val="11"/>
        <rFont val="Bookman Old Style"/>
        <family val="1"/>
        <charset val="1"/>
      </rPr>
      <t>succession planning</t>
    </r>
  </si>
  <si>
    <r>
      <rPr>
        <sz val="11"/>
        <rFont val="Bookman Old Style"/>
        <family val="1"/>
        <charset val="1"/>
      </rPr>
      <t>perawatan pencegahan (</t>
    </r>
    <r>
      <rPr>
        <i/>
        <sz val="11"/>
        <rFont val="Bookman Old Style"/>
        <family val="1"/>
        <charset val="1"/>
      </rPr>
      <t>preventive maintenance</t>
    </r>
    <r>
      <rPr>
        <sz val="11"/>
        <rFont val="Bookman Old Style"/>
        <family val="1"/>
        <charset val="1"/>
      </rPr>
      <t>)</t>
    </r>
  </si>
  <si>
    <r>
      <rPr>
        <sz val="11"/>
        <rFont val="Bookman Old Style"/>
        <family val="1"/>
        <charset val="1"/>
      </rPr>
      <t xml:space="preserve">Apakah air yang digunakan untuk proses pembuatan BAOT minimal memenuhi persyaratan </t>
    </r>
    <r>
      <rPr>
        <i/>
        <sz val="11"/>
        <rFont val="Bookman Old Style"/>
        <family val="1"/>
        <charset val="1"/>
      </rPr>
      <t>World Health Organization</t>
    </r>
    <r>
      <rPr>
        <sz val="11"/>
        <rFont val="Bookman Old Style"/>
        <family val="1"/>
        <charset val="1"/>
      </rPr>
      <t xml:space="preserve"> (WHO) untuk mutu air minum</t>
    </r>
  </si>
  <si>
    <r>
      <rPr>
        <sz val="11"/>
        <rFont val="Bookman Old Style"/>
        <family val="1"/>
        <charset val="1"/>
      </rPr>
      <t xml:space="preserve">Apakah ada penentuan </t>
    </r>
    <r>
      <rPr>
        <i/>
        <sz val="11"/>
        <rFont val="Bookman Old Style"/>
        <family val="1"/>
        <charset val="1"/>
      </rPr>
      <t>reorder point</t>
    </r>
  </si>
  <si>
    <r>
      <rPr>
        <sz val="11"/>
        <rFont val="Bookman Old Style"/>
        <family val="1"/>
        <charset val="1"/>
      </rPr>
      <t xml:space="preserve">Apakah memiliki sistem </t>
    </r>
    <r>
      <rPr>
        <i/>
        <sz val="11"/>
        <rFont val="Bookman Old Style"/>
        <family val="1"/>
        <charset val="1"/>
      </rPr>
      <t>Back-up</t>
    </r>
    <r>
      <rPr>
        <sz val="11"/>
        <rFont val="Bookman Old Style"/>
        <family val="1"/>
        <charset val="1"/>
      </rPr>
      <t xml:space="preserve"> data</t>
    </r>
  </si>
  <si>
    <r>
      <rPr>
        <sz val="11"/>
        <rFont val="Bookman Old Style"/>
        <family val="1"/>
        <charset val="1"/>
      </rPr>
      <t xml:space="preserve">Punya sistem diberi tanda permanen dan </t>
    </r>
    <r>
      <rPr>
        <i/>
        <sz val="11"/>
        <rFont val="Bookman Old Style"/>
        <family val="1"/>
        <charset val="1"/>
      </rPr>
      <t>logging</t>
    </r>
  </si>
  <si>
    <r>
      <rPr>
        <sz val="11"/>
        <rFont val="Bookman Old Style"/>
        <family val="1"/>
        <charset val="1"/>
      </rPr>
      <t xml:space="preserve">Siapa yang mempunyai </t>
    </r>
    <r>
      <rPr>
        <i/>
        <sz val="11"/>
        <rFont val="Bookman Old Style"/>
        <family val="1"/>
        <charset val="1"/>
      </rPr>
      <t>password</t>
    </r>
    <r>
      <rPr>
        <sz val="11"/>
        <rFont val="Bookman Old Style"/>
        <family val="1"/>
        <charset val="1"/>
      </rPr>
      <t>untuk instrument yang digunakan?</t>
    </r>
  </si>
  <si>
    <r>
      <rPr>
        <sz val="11"/>
        <rFont val="Bookman Old Style"/>
        <family val="1"/>
        <charset val="1"/>
      </rPr>
      <t xml:space="preserve">Masing-masing personil memiliki </t>
    </r>
    <r>
      <rPr>
        <i/>
        <sz val="11"/>
        <rFont val="Bookman Old Style"/>
        <family val="1"/>
        <charset val="1"/>
      </rPr>
      <t>password</t>
    </r>
  </si>
  <si>
    <r>
      <rPr>
        <sz val="11"/>
        <rFont val="Bookman Old Style"/>
        <family val="1"/>
        <charset val="1"/>
      </rPr>
      <t xml:space="preserve">Tidak ada </t>
    </r>
    <r>
      <rPr>
        <i/>
        <sz val="11"/>
        <rFont val="Bookman Old Style"/>
        <family val="1"/>
        <charset val="1"/>
      </rPr>
      <t>password</t>
    </r>
  </si>
  <si>
    <r>
      <rPr>
        <sz val="11"/>
        <rFont val="Bookman Old Style"/>
        <family val="1"/>
        <charset val="1"/>
      </rPr>
      <t>Apakah log historis/</t>
    </r>
    <r>
      <rPr>
        <i/>
        <sz val="11"/>
        <rFont val="Bookman Old Style"/>
        <family val="1"/>
        <charset val="1"/>
      </rPr>
      <t>audit trail</t>
    </r>
    <r>
      <rPr>
        <sz val="11"/>
        <rFont val="Bookman Old Style"/>
        <family val="1"/>
        <charset val="1"/>
      </rPr>
      <t xml:space="preserve"> tiap instrument dikaji</t>
    </r>
  </si>
  <si>
    <r>
      <rPr>
        <sz val="11"/>
        <rFont val="Bookman Old Style"/>
        <family val="1"/>
        <charset val="1"/>
      </rPr>
      <t xml:space="preserve">Apakah dilakukan </t>
    </r>
    <r>
      <rPr>
        <i/>
        <sz val="11"/>
        <rFont val="Bookman Old Style"/>
        <family val="1"/>
        <charset val="1"/>
      </rPr>
      <t>back-up</t>
    </r>
    <r>
      <rPr>
        <sz val="11"/>
        <rFont val="Bookman Old Style"/>
        <family val="1"/>
        <charset val="1"/>
      </rPr>
      <t xml:space="preserve"> data instrumen</t>
    </r>
  </si>
  <si>
    <r>
      <rPr>
        <i/>
        <sz val="11"/>
        <rFont val="Bookman Old Style"/>
        <family val="1"/>
        <charset val="1"/>
      </rPr>
      <t>Back up</t>
    </r>
    <r>
      <rPr>
        <sz val="11"/>
        <rFont val="Bookman Old Style"/>
        <family val="1"/>
        <charset val="1"/>
      </rPr>
      <t xml:space="preserve"> data disimpan di mana (Pilih "YA" pada salah satu dari berikut ini)</t>
    </r>
  </si>
  <si>
    <r>
      <rPr>
        <sz val="11"/>
        <rFont val="Bookman Old Style"/>
        <family val="1"/>
        <charset val="1"/>
      </rPr>
      <t>Sertifikasi mutu sesuai persyaratan regulasi, mis. sertifikat GMP,</t>
    </r>
    <r>
      <rPr>
        <sz val="11"/>
        <color rgb="FF000000"/>
        <rFont val="Bookman Old Style"/>
        <family val="1"/>
        <charset val="1"/>
      </rPr>
      <t xml:space="preserve"> masuk dalam daftar KAN</t>
    </r>
    <r>
      <rPr>
        <sz val="11"/>
        <rFont val="Bookman Old Style"/>
        <family val="1"/>
        <charset val="1"/>
      </rPr>
      <t>, sertifikat ISO, sertifikat GDP</t>
    </r>
  </si>
  <si>
    <r>
      <rPr>
        <sz val="11"/>
        <rFont val="Bookman Old Style"/>
        <family val="1"/>
        <charset val="1"/>
      </rPr>
      <t>Dokumen Induk bahan (</t>
    </r>
    <r>
      <rPr>
        <i/>
        <sz val="11"/>
        <rFont val="Bookman Old Style"/>
        <family val="1"/>
        <charset val="1"/>
      </rPr>
      <t>Drug Master File</t>
    </r>
    <r>
      <rPr>
        <sz val="11"/>
        <rFont val="Bookman Old Style"/>
        <family val="1"/>
        <charset val="1"/>
      </rPr>
      <t>) / Dokumen teknis</t>
    </r>
  </si>
  <si>
    <r>
      <rPr>
        <i/>
        <sz val="11"/>
        <rFont val="Bookman Old Style"/>
        <family val="1"/>
        <charset val="1"/>
      </rPr>
      <t>Desk audit</t>
    </r>
    <r>
      <rPr>
        <sz val="11"/>
        <rFont val="Bookman Old Style"/>
        <family val="1"/>
        <charset val="1"/>
      </rPr>
      <t xml:space="preserve"> (kuesioner)</t>
    </r>
  </si>
  <si>
    <r>
      <rPr>
        <i/>
        <sz val="11"/>
        <rFont val="Bookman Old Style"/>
        <family val="1"/>
        <charset val="1"/>
      </rPr>
      <t xml:space="preserve">buffer room </t>
    </r>
    <r>
      <rPr>
        <sz val="11"/>
        <rFont val="Bookman Old Style"/>
        <family val="1"/>
        <charset val="1"/>
      </rPr>
      <t xml:space="preserve">tambahan </t>
    </r>
  </si>
  <si>
    <r>
      <rPr>
        <sz val="11"/>
        <rFont val="Bookman Old Style"/>
        <family val="1"/>
        <charset val="1"/>
      </rPr>
      <t xml:space="preserve">Apakah dilakukan </t>
    </r>
    <r>
      <rPr>
        <i/>
        <sz val="11"/>
        <rFont val="Bookman Old Style"/>
        <family val="1"/>
        <charset val="1"/>
      </rPr>
      <t>trending</t>
    </r>
    <r>
      <rPr>
        <sz val="11"/>
        <rFont val="Bookman Old Style"/>
        <family val="1"/>
        <charset val="1"/>
      </rPr>
      <t xml:space="preserve"> terhadap hasil nyata</t>
    </r>
  </si>
  <si>
    <r>
      <rPr>
        <sz val="11"/>
        <rFont val="Bookman Old Style"/>
        <family val="1"/>
        <charset val="1"/>
      </rPr>
      <t>Baku pembanding mikroba (</t>
    </r>
    <r>
      <rPr>
        <i/>
        <sz val="11"/>
        <rFont val="Bookman Old Style"/>
        <family val="1"/>
        <charset val="1"/>
      </rPr>
      <t>reference cultures)</t>
    </r>
  </si>
  <si>
    <r>
      <rPr>
        <sz val="11"/>
        <rFont val="Bookman Old Style"/>
        <family val="1"/>
        <charset val="1"/>
      </rPr>
      <t xml:space="preserve">cemaran kimia mencakup </t>
    </r>
    <r>
      <rPr>
        <i/>
        <sz val="11"/>
        <rFont val="Bookman Old Style"/>
        <family val="1"/>
        <charset val="1"/>
      </rPr>
      <t>related substance</t>
    </r>
    <r>
      <rPr>
        <sz val="11"/>
        <rFont val="Bookman Old Style"/>
        <family val="1"/>
        <charset val="1"/>
      </rPr>
      <t>?</t>
    </r>
  </si>
  <si>
    <r>
      <rPr>
        <sz val="11"/>
        <rFont val="Bookman Old Style"/>
        <family val="1"/>
        <charset val="1"/>
      </rPr>
      <t xml:space="preserve">Apakah penanganan mikroba patogen dilakukan di dalam </t>
    </r>
    <r>
      <rPr>
        <i/>
        <sz val="11"/>
        <rFont val="Bookman Old Style"/>
        <family val="1"/>
        <charset val="1"/>
      </rPr>
      <t>biological safety cabinet</t>
    </r>
    <r>
      <rPr>
        <sz val="11"/>
        <rFont val="Bookman Old Style"/>
        <family val="1"/>
        <charset val="1"/>
      </rPr>
      <t>?</t>
    </r>
  </si>
  <si>
    <r>
      <rPr>
        <sz val="11"/>
        <rFont val="Bookman Old Style"/>
        <family val="1"/>
        <charset val="1"/>
      </rPr>
      <t xml:space="preserve">Apakah mempunyai daftar </t>
    </r>
    <r>
      <rPr>
        <i/>
        <sz val="11"/>
        <rFont val="Bookman Old Style"/>
        <family val="1"/>
        <charset val="1"/>
      </rPr>
      <t>consummable parts</t>
    </r>
    <r>
      <rPr>
        <sz val="11"/>
        <rFont val="Bookman Old Style"/>
        <family val="1"/>
        <charset val="1"/>
      </rPr>
      <t>dari tiap peralatan laboratorium?</t>
    </r>
  </si>
  <si>
    <r>
      <rPr>
        <sz val="11"/>
        <rFont val="Bookman Old Style"/>
        <family val="1"/>
        <charset val="1"/>
      </rPr>
      <t xml:space="preserve">cemaran kimia (logam, </t>
    </r>
    <r>
      <rPr>
        <i/>
        <sz val="11"/>
        <rFont val="Bookman Old Style"/>
        <family val="1"/>
        <charset val="1"/>
      </rPr>
      <t>residue solvent</t>
    </r>
    <r>
      <rPr>
        <sz val="11"/>
        <rFont val="Bookman Old Style"/>
        <family val="1"/>
        <charset val="1"/>
      </rPr>
      <t xml:space="preserve">, </t>
    </r>
    <r>
      <rPr>
        <i/>
        <sz val="11"/>
        <rFont val="Bookman Old Style"/>
        <family val="1"/>
        <charset val="1"/>
      </rPr>
      <t>related substance</t>
    </r>
    <r>
      <rPr>
        <sz val="11"/>
        <rFont val="Bookman Old Style"/>
        <family val="1"/>
        <charset val="1"/>
      </rPr>
      <t>)</t>
    </r>
  </si>
  <si>
    <r>
      <rPr>
        <sz val="11"/>
        <rFont val="Bookman Old Style"/>
        <family val="1"/>
        <charset val="1"/>
      </rPr>
      <t xml:space="preserve">Uji Stabilitas </t>
    </r>
    <r>
      <rPr>
        <i/>
        <sz val="11"/>
        <rFont val="Bookman Old Style"/>
        <family val="1"/>
        <charset val="1"/>
      </rPr>
      <t>on-going</t>
    </r>
  </si>
  <si>
    <r>
      <rPr>
        <sz val="11"/>
        <rFont val="Bookman Old Style"/>
        <family val="1"/>
        <charset val="1"/>
      </rPr>
      <t>Apakah ruang penyimpanan kondisi jangka panjang 30</t>
    </r>
    <r>
      <rPr>
        <vertAlign val="superscript"/>
        <sz val="11"/>
        <rFont val="Bookman Old Style"/>
        <family val="1"/>
        <charset val="1"/>
      </rPr>
      <t>0</t>
    </r>
    <r>
      <rPr>
        <sz val="11"/>
        <rFont val="Bookman Old Style"/>
        <family val="1"/>
        <charset val="1"/>
      </rPr>
      <t>C, 75%RH dikendalikan dan dipantau</t>
    </r>
  </si>
  <si>
    <r>
      <rPr>
        <sz val="11"/>
        <rFont val="Bookman Old Style"/>
        <family val="1"/>
        <charset val="1"/>
      </rPr>
      <t xml:space="preserve">Bila ditemukan </t>
    </r>
    <r>
      <rPr>
        <b/>
        <sz val="11"/>
        <rFont val="Bookman Old Style"/>
        <family val="1"/>
        <charset val="1"/>
      </rPr>
      <t>HULT</t>
    </r>
    <r>
      <rPr>
        <sz val="11"/>
        <rFont val="Bookman Old Style"/>
        <family val="1"/>
        <charset val="1"/>
      </rPr>
      <t xml:space="preserve"> </t>
    </r>
    <r>
      <rPr>
        <b/>
        <sz val="11"/>
        <rFont val="Bookman Old Style"/>
        <family val="1"/>
        <charset val="1"/>
      </rPr>
      <t>(Hasil Uji di Luar Tren)</t>
    </r>
    <r>
      <rPr>
        <sz val="11"/>
        <rFont val="Bookman Old Style"/>
        <family val="1"/>
        <charset val="1"/>
      </rPr>
      <t>, apakah :</t>
    </r>
  </si>
  <si>
    <r>
      <rPr>
        <sz val="11"/>
        <rFont val="Bookman Old Style"/>
        <family val="1"/>
        <charset val="1"/>
      </rPr>
      <t xml:space="preserve">Apakah dalam prosedur mencakup prosedur menentukan </t>
    </r>
    <r>
      <rPr>
        <i/>
        <sz val="11"/>
        <rFont val="Bookman Old Style"/>
        <family val="1"/>
        <charset val="1"/>
      </rPr>
      <t>outlier</t>
    </r>
    <r>
      <rPr>
        <sz val="11"/>
        <rFont val="Bookman Old Style"/>
        <family val="1"/>
        <charset val="1"/>
      </rPr>
      <t>/pencilan</t>
    </r>
  </si>
  <si>
    <r>
      <rPr>
        <sz val="11"/>
        <rFont val="Bookman Old Style"/>
        <family val="1"/>
        <charset val="1"/>
      </rPr>
      <t xml:space="preserve">Kebijakan validasi (bila di dokumen terpisah apakah diacu/ </t>
    </r>
    <r>
      <rPr>
        <i/>
        <sz val="11"/>
        <rFont val="Bookman Old Style"/>
        <family val="1"/>
        <charset val="1"/>
      </rPr>
      <t>cross referenced</t>
    </r>
    <r>
      <rPr>
        <sz val="11"/>
        <rFont val="Bookman Old Style"/>
        <family val="1"/>
        <charset val="1"/>
      </rPr>
      <t>)</t>
    </r>
  </si>
  <si>
    <r>
      <rPr>
        <sz val="11"/>
        <rFont val="Bookman Old Style"/>
        <family val="1"/>
        <charset val="1"/>
      </rPr>
      <t>Format  dokumen kualifikasi &amp; validasi (bila di dokumen terpisah apakah diacu/</t>
    </r>
    <r>
      <rPr>
        <i/>
        <sz val="11"/>
        <rFont val="Bookman Old Style"/>
        <family val="1"/>
        <charset val="1"/>
      </rPr>
      <t xml:space="preserve"> cross referenced</t>
    </r>
    <r>
      <rPr>
        <sz val="11"/>
        <rFont val="Bookman Old Style"/>
        <family val="1"/>
        <charset val="1"/>
      </rPr>
      <t>)</t>
    </r>
  </si>
  <si>
    <r>
      <rPr>
        <sz val="11"/>
        <rFont val="Bookman Old Style"/>
        <family val="1"/>
        <charset val="1"/>
      </rPr>
      <t>penghentian pemasaran produk oleh sarana produksi (</t>
    </r>
    <r>
      <rPr>
        <i/>
        <sz val="11"/>
        <rFont val="Bookman Old Style"/>
        <family val="1"/>
        <charset val="1"/>
      </rPr>
      <t>product discontinuation</t>
    </r>
    <r>
      <rPr>
        <sz val="11"/>
        <rFont val="Bookman Old Style"/>
        <family val="1"/>
        <charset val="1"/>
      </rPr>
      <t>)</t>
    </r>
  </si>
  <si>
    <r>
      <rPr>
        <sz val="11"/>
        <rFont val="Bookman Old Style"/>
        <family val="1"/>
        <charset val="1"/>
      </rPr>
      <t>Apakah ada pencatatan (</t>
    </r>
    <r>
      <rPr>
        <i/>
        <sz val="11"/>
        <rFont val="Bookman Old Style"/>
        <family val="1"/>
        <charset val="1"/>
      </rPr>
      <t>logging</t>
    </r>
    <r>
      <rPr>
        <sz val="11"/>
        <rFont val="Bookman Old Style"/>
        <family val="1"/>
        <charset val="1"/>
      </rPr>
      <t>) untuk semua usulan perubahan di bagian Pemastian Mutu</t>
    </r>
  </si>
  <si>
    <r>
      <rPr>
        <sz val="11"/>
        <rFont val="Bookman Old Style"/>
        <family val="1"/>
        <charset val="1"/>
      </rPr>
      <t>uji stabilitas lanjut (</t>
    </r>
    <r>
      <rPr>
        <i/>
        <sz val="11"/>
        <rFont val="Bookman Old Style"/>
        <family val="1"/>
        <charset val="1"/>
      </rPr>
      <t>followup stability test</t>
    </r>
    <r>
      <rPr>
        <sz val="11"/>
        <rFont val="Bookman Old Style"/>
        <family val="1"/>
        <charset val="1"/>
      </rPr>
      <t>)</t>
    </r>
  </si>
  <si>
    <r>
      <rPr>
        <sz val="11"/>
        <rFont val="Bookman Old Style"/>
        <family val="1"/>
        <charset val="1"/>
      </rPr>
      <t xml:space="preserve">Apakah dilakukan simulasi efektifitas prosedur penarikan kembali produk / </t>
    </r>
    <r>
      <rPr>
        <i/>
        <sz val="11"/>
        <rFont val="Bookman Old Style"/>
        <family val="1"/>
        <charset val="1"/>
      </rPr>
      <t>mock-up recall</t>
    </r>
    <r>
      <rPr>
        <sz val="11"/>
        <rFont val="Bookman Old Style"/>
        <family val="1"/>
        <charset val="1"/>
      </rPr>
      <t xml:space="preserve"> (bila tidak, lanjut ke nomor 27.7)</t>
    </r>
  </si>
  <si>
    <r>
      <rPr>
        <sz val="11"/>
        <rFont val="Bookman Old Style"/>
        <family val="1"/>
        <charset val="1"/>
      </rPr>
      <t xml:space="preserve">Apakah prosedur penarikan ditautkan / </t>
    </r>
    <r>
      <rPr>
        <i/>
        <sz val="11"/>
        <rFont val="Bookman Old Style"/>
        <family val="1"/>
        <charset val="1"/>
      </rPr>
      <t>link</t>
    </r>
    <r>
      <rPr>
        <sz val="11"/>
        <rFont val="Bookman Old Style"/>
        <family val="1"/>
        <charset val="1"/>
      </rPr>
      <t xml:space="preserve"> dengan </t>
    </r>
  </si>
  <si>
    <r>
      <rPr>
        <sz val="11"/>
        <rFont val="Bookman Old Style"/>
        <family val="1"/>
        <charset val="1"/>
      </rPr>
      <t>pembuatan dan/atau analisis obat yang dikontrakkan (</t>
    </r>
    <r>
      <rPr>
        <i/>
        <sz val="11"/>
        <rFont val="Bookman Old Style"/>
        <family val="1"/>
        <charset val="1"/>
      </rPr>
      <t>commercial agreement</t>
    </r>
    <r>
      <rPr>
        <sz val="11"/>
        <rFont val="Bookman Old Style"/>
        <family val="1"/>
        <charset val="1"/>
      </rPr>
      <t>)</t>
    </r>
  </si>
  <si>
    <r>
      <rPr>
        <sz val="11"/>
        <rFont val="Bookman Old Style"/>
        <family val="1"/>
        <charset val="1"/>
      </rPr>
      <t>semua pengaturan teknis (</t>
    </r>
    <r>
      <rPr>
        <i/>
        <sz val="11"/>
        <rFont val="Bookman Old Style"/>
        <family val="1"/>
        <charset val="1"/>
      </rPr>
      <t>technical/quality agreement</t>
    </r>
    <r>
      <rPr>
        <sz val="11"/>
        <rFont val="Bookman Old Style"/>
        <family val="1"/>
        <charset val="1"/>
      </rPr>
      <t>)</t>
    </r>
  </si>
  <si>
    <r>
      <rPr>
        <i/>
        <sz val="11"/>
        <rFont val="Bookman Old Style"/>
        <family val="1"/>
        <charset val="1"/>
      </rPr>
      <t>Quality Target Product Profile</t>
    </r>
    <r>
      <rPr>
        <sz val="11"/>
        <rFont val="Bookman Old Style"/>
        <family val="1"/>
        <charset val="1"/>
      </rPr>
      <t xml:space="preserve"> (QTPP)</t>
    </r>
  </si>
  <si>
    <r>
      <rPr>
        <i/>
        <sz val="11"/>
        <rFont val="Bookman Old Style"/>
        <family val="1"/>
        <charset val="1"/>
      </rPr>
      <t>Material Quality Atribute</t>
    </r>
    <r>
      <rPr>
        <sz val="11"/>
        <rFont val="Bookman Old Style"/>
        <family val="1"/>
        <charset val="1"/>
      </rPr>
      <t xml:space="preserve"> (MQA)</t>
    </r>
  </si>
  <si>
    <r>
      <rPr>
        <i/>
        <sz val="11"/>
        <rFont val="Bookman Old Style"/>
        <family val="1"/>
        <charset val="1"/>
      </rPr>
      <t>Product Critical Quality Atribute</t>
    </r>
    <r>
      <rPr>
        <sz val="11"/>
        <rFont val="Bookman Old Style"/>
        <family val="1"/>
        <charset val="1"/>
      </rPr>
      <t xml:space="preserve"> (CQA)</t>
    </r>
  </si>
  <si>
    <r>
      <rPr>
        <sz val="11"/>
        <rFont val="Bookman Old Style"/>
        <family val="1"/>
        <charset val="1"/>
      </rPr>
      <t xml:space="preserve">evaluasi matriks/ </t>
    </r>
    <r>
      <rPr>
        <i/>
        <sz val="11"/>
        <rFont val="Bookman Old Style"/>
        <family val="1"/>
        <charset val="1"/>
      </rPr>
      <t>grouping</t>
    </r>
    <r>
      <rPr>
        <sz val="11"/>
        <rFont val="Bookman Old Style"/>
        <family val="1"/>
        <charset val="1"/>
      </rPr>
      <t xml:space="preserve"> dan penentuan marker pada  validasi pembersihan</t>
    </r>
  </si>
  <si>
    <r>
      <rPr>
        <sz val="11"/>
        <rFont val="Bookman Old Style"/>
        <family val="1"/>
        <charset val="1"/>
      </rPr>
      <t xml:space="preserve">R&amp;D ke </t>
    </r>
    <r>
      <rPr>
        <i/>
        <sz val="11"/>
        <rFont val="Bookman Old Style"/>
        <family val="1"/>
        <charset val="1"/>
      </rPr>
      <t>internal manufacturing</t>
    </r>
  </si>
  <si>
    <t>Nama Perusahaan : PT I</t>
  </si>
  <si>
    <t>Nama Perusahaan : PT J</t>
  </si>
  <si>
    <t>Nama Perusahaan : PT K</t>
  </si>
  <si>
    <r>
      <rPr>
        <sz val="11"/>
        <rFont val="Bookman Old Style"/>
        <family val="1"/>
      </rPr>
      <t>seluruh pemangku kepentingan (</t>
    </r>
    <r>
      <rPr>
        <i/>
        <sz val="11"/>
        <rFont val="Bookman Old Style"/>
        <family val="1"/>
      </rPr>
      <t>stake holder</t>
    </r>
    <r>
      <rPr>
        <sz val="11"/>
        <rFont val="Bookman Old Style"/>
        <family val="1"/>
      </rPr>
      <t>)</t>
    </r>
  </si>
  <si>
    <r>
      <rPr>
        <sz val="11"/>
        <rFont val="Bookman Old Style"/>
        <family val="1"/>
      </rPr>
      <t xml:space="preserve">Apakah dilakukan </t>
    </r>
    <r>
      <rPr>
        <i/>
        <sz val="11"/>
        <rFont val="Bookman Old Style"/>
        <family val="1"/>
      </rPr>
      <t>review  trending</t>
    </r>
    <r>
      <rPr>
        <sz val="11"/>
        <rFont val="Bookman Old Style"/>
        <family val="1"/>
      </rPr>
      <t xml:space="preserve"> (Pilih "YA" pada salah satu dari berikut ini)</t>
    </r>
  </si>
  <si>
    <r>
      <rPr>
        <sz val="11"/>
        <rFont val="Bookman Old Style"/>
        <family val="1"/>
      </rPr>
      <t>dilakukan analisis OOT (</t>
    </r>
    <r>
      <rPr>
        <i/>
        <sz val="11"/>
        <rFont val="Bookman Old Style"/>
        <family val="1"/>
      </rPr>
      <t>out of trend</t>
    </r>
    <r>
      <rPr>
        <sz val="11"/>
        <rFont val="Bookman Old Style"/>
        <family val="1"/>
      </rPr>
      <t>)</t>
    </r>
  </si>
  <si>
    <r>
      <rPr>
        <sz val="11"/>
        <rFont val="Bookman Old Style"/>
        <family val="1"/>
      </rPr>
      <t xml:space="preserve">Sebutkan periode </t>
    </r>
    <r>
      <rPr>
        <i/>
        <sz val="11"/>
        <rFont val="Bookman Old Style"/>
        <family val="1"/>
      </rPr>
      <t>review trending</t>
    </r>
    <r>
      <rPr>
        <sz val="11"/>
        <rFont val="Bookman Old Style"/>
        <family val="1"/>
      </rPr>
      <t xml:space="preserve"> (Pilih "YA" pada salah satu dari berikut ini)</t>
    </r>
  </si>
  <si>
    <r>
      <rPr>
        <sz val="11"/>
        <rFont val="Bookman Old Style"/>
        <family val="1"/>
      </rPr>
      <t xml:space="preserve">Apakah pada CAPA ditetapkan </t>
    </r>
    <r>
      <rPr>
        <i/>
        <sz val="11"/>
        <rFont val="Bookman Old Style"/>
        <family val="1"/>
      </rPr>
      <t>person in charge</t>
    </r>
  </si>
  <si>
    <r>
      <rPr>
        <b/>
        <sz val="11"/>
        <rFont val="Bookman Old Style"/>
        <family val="1"/>
      </rPr>
      <t>Pengkajian oleh Managemen (</t>
    </r>
    <r>
      <rPr>
        <b/>
        <i/>
        <sz val="11"/>
        <rFont val="Bookman Old Style"/>
        <family val="1"/>
      </rPr>
      <t>Management Review</t>
    </r>
    <r>
      <rPr>
        <b/>
        <sz val="11"/>
        <rFont val="Bookman Old Style"/>
        <family val="1"/>
      </rPr>
      <t>)</t>
    </r>
  </si>
  <si>
    <r>
      <rPr>
        <sz val="11"/>
        <rFont val="Bookman Old Style"/>
        <family val="1"/>
      </rPr>
      <t xml:space="preserve">Apakah mempunyai program </t>
    </r>
    <r>
      <rPr>
        <i/>
        <sz val="11"/>
        <rFont val="Bookman Old Style"/>
        <family val="1"/>
      </rPr>
      <t>succession planning</t>
    </r>
  </si>
  <si>
    <r>
      <rPr>
        <sz val="11"/>
        <rFont val="Bookman Old Style"/>
        <family val="1"/>
      </rPr>
      <t>perawatan pencegahan (</t>
    </r>
    <r>
      <rPr>
        <i/>
        <sz val="11"/>
        <rFont val="Bookman Old Style"/>
        <family val="1"/>
      </rPr>
      <t>preventive maintenance</t>
    </r>
    <r>
      <rPr>
        <sz val="11"/>
        <rFont val="Bookman Old Style"/>
        <family val="1"/>
      </rPr>
      <t>)</t>
    </r>
  </si>
  <si>
    <r>
      <rPr>
        <sz val="11"/>
        <rFont val="Bookman Old Style"/>
        <family val="1"/>
      </rPr>
      <t xml:space="preserve">Apakah air yang digunakan untuk proses pembuatan BAOT minimal memenuhi persyaratan </t>
    </r>
    <r>
      <rPr>
        <i/>
        <sz val="11"/>
        <rFont val="Bookman Old Style"/>
        <family val="1"/>
      </rPr>
      <t>World Health Organization</t>
    </r>
    <r>
      <rPr>
        <sz val="11"/>
        <rFont val="Bookman Old Style"/>
        <family val="1"/>
      </rPr>
      <t xml:space="preserve"> (WHO) untuk mutu air minum</t>
    </r>
  </si>
  <si>
    <r>
      <rPr>
        <sz val="11"/>
        <rFont val="Bookman Old Style"/>
        <family val="1"/>
      </rPr>
      <t xml:space="preserve">Apakah ada penentuan </t>
    </r>
    <r>
      <rPr>
        <i/>
        <sz val="11"/>
        <rFont val="Bookman Old Style"/>
        <family val="1"/>
      </rPr>
      <t>reorder point</t>
    </r>
  </si>
  <si>
    <r>
      <rPr>
        <sz val="11"/>
        <rFont val="Bookman Old Style"/>
        <family val="1"/>
      </rPr>
      <t xml:space="preserve">Apakah memiliki sistem </t>
    </r>
    <r>
      <rPr>
        <i/>
        <sz val="11"/>
        <rFont val="Bookman Old Style"/>
        <family val="1"/>
      </rPr>
      <t>Back-up</t>
    </r>
    <r>
      <rPr>
        <sz val="11"/>
        <rFont val="Bookman Old Style"/>
        <family val="1"/>
      </rPr>
      <t xml:space="preserve"> data</t>
    </r>
  </si>
  <si>
    <r>
      <rPr>
        <sz val="11"/>
        <rFont val="Bookman Old Style"/>
        <family val="1"/>
      </rPr>
      <t xml:space="preserve">Punya sistem diberi tanda permanen dan </t>
    </r>
    <r>
      <rPr>
        <i/>
        <sz val="11"/>
        <rFont val="Bookman Old Style"/>
        <family val="1"/>
      </rPr>
      <t>logging</t>
    </r>
  </si>
  <si>
    <r>
      <rPr>
        <sz val="11"/>
        <rFont val="Bookman Old Style"/>
        <family val="1"/>
      </rPr>
      <t xml:space="preserve">Siapa yang mempunyai </t>
    </r>
    <r>
      <rPr>
        <i/>
        <sz val="11"/>
        <rFont val="Bookman Old Style"/>
        <family val="1"/>
      </rPr>
      <t>password</t>
    </r>
    <r>
      <rPr>
        <sz val="11"/>
        <rFont val="Bookman Old Style"/>
        <family val="1"/>
      </rPr>
      <t>untuk instrument yang digunakan?</t>
    </r>
  </si>
  <si>
    <r>
      <rPr>
        <sz val="11"/>
        <rFont val="Bookman Old Style"/>
        <family val="1"/>
      </rPr>
      <t xml:space="preserve">Masing-masing personil memiliki </t>
    </r>
    <r>
      <rPr>
        <i/>
        <sz val="11"/>
        <rFont val="Bookman Old Style"/>
        <family val="1"/>
      </rPr>
      <t>password</t>
    </r>
  </si>
  <si>
    <r>
      <rPr>
        <sz val="11"/>
        <rFont val="Bookman Old Style"/>
        <family val="1"/>
      </rPr>
      <t xml:space="preserve">Tidak ada </t>
    </r>
    <r>
      <rPr>
        <i/>
        <sz val="11"/>
        <rFont val="Bookman Old Style"/>
        <family val="1"/>
      </rPr>
      <t>password</t>
    </r>
  </si>
  <si>
    <r>
      <rPr>
        <sz val="11"/>
        <rFont val="Bookman Old Style"/>
        <family val="1"/>
      </rPr>
      <t>Apakah log historis/</t>
    </r>
    <r>
      <rPr>
        <i/>
        <sz val="11"/>
        <rFont val="Bookman Old Style"/>
        <family val="1"/>
      </rPr>
      <t>audit trail</t>
    </r>
    <r>
      <rPr>
        <sz val="11"/>
        <rFont val="Bookman Old Style"/>
        <family val="1"/>
      </rPr>
      <t xml:space="preserve"> tiap instrument dikaji</t>
    </r>
  </si>
  <si>
    <r>
      <rPr>
        <sz val="11"/>
        <rFont val="Bookman Old Style"/>
        <family val="1"/>
      </rPr>
      <t xml:space="preserve">Apakah dilakukan </t>
    </r>
    <r>
      <rPr>
        <i/>
        <sz val="11"/>
        <rFont val="Bookman Old Style"/>
        <family val="1"/>
      </rPr>
      <t>back-up</t>
    </r>
    <r>
      <rPr>
        <sz val="11"/>
        <rFont val="Bookman Old Style"/>
        <family val="1"/>
      </rPr>
      <t xml:space="preserve"> data instrumen</t>
    </r>
  </si>
  <si>
    <r>
      <rPr>
        <sz val="11"/>
        <rFont val="Bookman Old Style"/>
        <family val="1"/>
      </rPr>
      <t>Sertifikasi mutu sesuai persyaratan regulasi, mis. sertifikat GMP,</t>
    </r>
    <r>
      <rPr>
        <sz val="11"/>
        <color theme="1"/>
        <rFont val="Bookman Old Style"/>
        <family val="1"/>
      </rPr>
      <t xml:space="preserve"> masuk dalam daftar KAN</t>
    </r>
    <r>
      <rPr>
        <sz val="11"/>
        <rFont val="Bookman Old Style"/>
        <family val="1"/>
      </rPr>
      <t>, sertifikat ISO, sertifikat GDP</t>
    </r>
  </si>
  <si>
    <r>
      <rPr>
        <sz val="11"/>
        <rFont val="Bookman Old Style"/>
        <family val="1"/>
      </rPr>
      <t>Dokumen Induk bahan (</t>
    </r>
    <r>
      <rPr>
        <i/>
        <sz val="11"/>
        <rFont val="Bookman Old Style"/>
        <family val="1"/>
      </rPr>
      <t>Drug Master File</t>
    </r>
    <r>
      <rPr>
        <sz val="11"/>
        <rFont val="Bookman Old Style"/>
        <family val="1"/>
      </rPr>
      <t>) / Dokumen teknis</t>
    </r>
  </si>
  <si>
    <r>
      <rPr>
        <sz val="11"/>
        <rFont val="Bookman Old Style"/>
        <family val="1"/>
      </rPr>
      <t xml:space="preserve">Apakah dilakukan </t>
    </r>
    <r>
      <rPr>
        <i/>
        <sz val="11"/>
        <rFont val="Bookman Old Style"/>
        <family val="1"/>
      </rPr>
      <t>trending</t>
    </r>
    <r>
      <rPr>
        <sz val="11"/>
        <rFont val="Bookman Old Style"/>
        <family val="1"/>
      </rPr>
      <t xml:space="preserve"> terhadap hasil nyata</t>
    </r>
  </si>
  <si>
    <r>
      <rPr>
        <sz val="11"/>
        <color theme="1"/>
        <rFont val="Arial"/>
        <family val="2"/>
      </rPr>
      <t>Apakah</t>
    </r>
    <r>
      <rPr>
        <sz val="11"/>
        <color theme="1"/>
        <rFont val="Bookman Old Style"/>
        <family val="1"/>
      </rPr>
      <t xml:space="preserve"> </t>
    </r>
    <r>
      <rPr>
        <sz val="11"/>
        <color theme="1"/>
        <rFont val="Arial"/>
        <family val="2"/>
      </rPr>
      <t>terdapat</t>
    </r>
    <r>
      <rPr>
        <sz val="11"/>
        <color theme="1"/>
        <rFont val="Bookman Old Style"/>
        <family val="1"/>
      </rPr>
      <t xml:space="preserve"> </t>
    </r>
    <r>
      <rPr>
        <sz val="11"/>
        <color theme="1"/>
        <rFont val="Arial"/>
        <family val="2"/>
      </rPr>
      <t>prosedur</t>
    </r>
    <r>
      <rPr>
        <sz val="11"/>
        <color theme="1"/>
        <rFont val="Bookman Old Style"/>
        <family val="1"/>
      </rPr>
      <t xml:space="preserve"> </t>
    </r>
    <r>
      <rPr>
        <sz val="11"/>
        <color theme="1"/>
        <rFont val="Arial"/>
        <family val="2"/>
      </rPr>
      <t>akses</t>
    </r>
    <r>
      <rPr>
        <sz val="11"/>
        <color theme="1"/>
        <rFont val="Bookman Old Style"/>
        <family val="1"/>
      </rPr>
      <t xml:space="preserve"> </t>
    </r>
    <r>
      <rPr>
        <sz val="11"/>
        <color theme="1"/>
        <rFont val="Arial"/>
        <family val="2"/>
      </rPr>
      <t>ke dalam</t>
    </r>
    <r>
      <rPr>
        <sz val="11"/>
        <color theme="1"/>
        <rFont val="Bookman Old Style"/>
        <family val="1"/>
      </rPr>
      <t xml:space="preserve"> </t>
    </r>
    <r>
      <rPr>
        <sz val="11"/>
        <color theme="1"/>
        <rFont val="Arial"/>
        <family val="2"/>
      </rPr>
      <t>area</t>
    </r>
    <r>
      <rPr>
        <sz val="11"/>
        <color theme="1"/>
        <rFont val="Bookman Old Style"/>
        <family val="1"/>
      </rPr>
      <t xml:space="preserve"> </t>
    </r>
    <r>
      <rPr>
        <sz val="11"/>
        <color theme="1"/>
        <rFont val="Arial"/>
        <family val="2"/>
      </rPr>
      <t>penyimpanan</t>
    </r>
    <r>
      <rPr>
        <sz val="11"/>
        <color theme="1"/>
        <rFont val="Bookman Old Style"/>
        <family val="1"/>
      </rPr>
      <t xml:space="preserve"> </t>
    </r>
    <r>
      <rPr>
        <sz val="11"/>
        <color theme="1"/>
        <rFont val="Arial"/>
        <family val="2"/>
      </rPr>
      <t>label</t>
    </r>
    <r>
      <rPr>
        <sz val="11"/>
        <color theme="1"/>
        <rFont val="Bookman Old Style"/>
        <family val="1"/>
      </rPr>
      <t xml:space="preserve"> </t>
    </r>
    <r>
      <rPr>
        <sz val="11"/>
        <color theme="1"/>
        <rFont val="Arial"/>
        <family val="2"/>
      </rPr>
      <t>dibatasi</t>
    </r>
    <r>
      <rPr>
        <sz val="11"/>
        <color theme="1"/>
        <rFont val="Bookman Old Style"/>
        <family val="1"/>
      </rPr>
      <t xml:space="preserve"> </t>
    </r>
    <r>
      <rPr>
        <sz val="11"/>
        <color theme="1"/>
        <rFont val="Arial"/>
        <family val="2"/>
      </rPr>
      <t>pada</t>
    </r>
    <r>
      <rPr>
        <sz val="11"/>
        <color theme="1"/>
        <rFont val="Bookman Old Style"/>
        <family val="1"/>
      </rPr>
      <t xml:space="preserve"> </t>
    </r>
    <r>
      <rPr>
        <sz val="11"/>
        <color theme="1"/>
        <rFont val="Arial"/>
        <family val="2"/>
      </rPr>
      <t>personel</t>
    </r>
    <r>
      <rPr>
        <sz val="11"/>
        <color theme="1"/>
        <rFont val="Bookman Old Style"/>
        <family val="1"/>
      </rPr>
      <t xml:space="preserve"> </t>
    </r>
    <r>
      <rPr>
        <sz val="11"/>
        <color theme="1"/>
        <rFont val="Arial"/>
        <family val="2"/>
      </rPr>
      <t>yang</t>
    </r>
    <r>
      <rPr>
        <sz val="11"/>
        <color theme="1"/>
        <rFont val="Bookman Old Style"/>
        <family val="1"/>
      </rPr>
      <t xml:space="preserve"> </t>
    </r>
    <r>
      <rPr>
        <sz val="11"/>
        <color theme="1"/>
        <rFont val="Arial"/>
        <family val="2"/>
      </rPr>
      <t>diberi</t>
    </r>
    <r>
      <rPr>
        <sz val="11"/>
        <color theme="1"/>
        <rFont val="Bookman Old Style"/>
        <family val="1"/>
      </rPr>
      <t xml:space="preserve"> </t>
    </r>
    <r>
      <rPr>
        <sz val="11"/>
        <color theme="1"/>
        <rFont val="Arial"/>
        <family val="2"/>
      </rPr>
      <t>wewenang</t>
    </r>
  </si>
  <si>
    <r>
      <rPr>
        <sz val="11"/>
        <rFont val="Bookman Old Style"/>
        <family val="1"/>
      </rPr>
      <t>Baku pembanding mikroba (</t>
    </r>
    <r>
      <rPr>
        <i/>
        <sz val="11"/>
        <rFont val="Bookman Old Style"/>
        <family val="1"/>
      </rPr>
      <t>reference cultures)</t>
    </r>
  </si>
  <si>
    <r>
      <rPr>
        <sz val="11"/>
        <rFont val="Bookman Old Style"/>
        <family val="1"/>
      </rPr>
      <t xml:space="preserve">cemaran kimia mencakup </t>
    </r>
    <r>
      <rPr>
        <i/>
        <sz val="11"/>
        <rFont val="Bookman Old Style"/>
        <family val="1"/>
      </rPr>
      <t>related substance</t>
    </r>
    <r>
      <rPr>
        <sz val="11"/>
        <rFont val="Bookman Old Style"/>
        <family val="1"/>
      </rPr>
      <t>?</t>
    </r>
  </si>
  <si>
    <r>
      <rPr>
        <sz val="11"/>
        <rFont val="Bookman Old Style"/>
        <family val="1"/>
      </rPr>
      <t xml:space="preserve">Apakah penanganan mikroba patogen dilakukan di dalam </t>
    </r>
    <r>
      <rPr>
        <i/>
        <sz val="11"/>
        <rFont val="Bookman Old Style"/>
        <family val="1"/>
      </rPr>
      <t>biological safety cabinet</t>
    </r>
    <r>
      <rPr>
        <sz val="11"/>
        <rFont val="Bookman Old Style"/>
        <family val="1"/>
      </rPr>
      <t>?</t>
    </r>
  </si>
  <si>
    <r>
      <rPr>
        <sz val="11"/>
        <rFont val="Bookman Old Style"/>
        <family val="1"/>
      </rPr>
      <t xml:space="preserve">Apakah mempunyai daftar </t>
    </r>
    <r>
      <rPr>
        <i/>
        <sz val="11"/>
        <rFont val="Bookman Old Style"/>
        <family val="1"/>
      </rPr>
      <t>consummable parts</t>
    </r>
    <r>
      <rPr>
        <sz val="11"/>
        <rFont val="Bookman Old Style"/>
        <family val="1"/>
      </rPr>
      <t>dari tiap peralatan laboratorium?</t>
    </r>
  </si>
  <si>
    <r>
      <rPr>
        <sz val="11"/>
        <rFont val="Bookman Old Style"/>
        <family val="1"/>
      </rPr>
      <t xml:space="preserve">cemaran kimia (logam, </t>
    </r>
    <r>
      <rPr>
        <i/>
        <sz val="11"/>
        <rFont val="Bookman Old Style"/>
        <family val="1"/>
      </rPr>
      <t>residue solvent</t>
    </r>
    <r>
      <rPr>
        <sz val="11"/>
        <rFont val="Bookman Old Style"/>
        <family val="1"/>
      </rPr>
      <t xml:space="preserve">, </t>
    </r>
    <r>
      <rPr>
        <i/>
        <sz val="11"/>
        <rFont val="Bookman Old Style"/>
        <family val="1"/>
      </rPr>
      <t>related substance</t>
    </r>
    <r>
      <rPr>
        <sz val="11"/>
        <rFont val="Bookman Old Style"/>
        <family val="1"/>
      </rPr>
      <t>)</t>
    </r>
  </si>
  <si>
    <r>
      <rPr>
        <sz val="11"/>
        <rFont val="Bookman Old Style"/>
        <family val="1"/>
      </rPr>
      <t xml:space="preserve">Uji Stabilitas </t>
    </r>
    <r>
      <rPr>
        <i/>
        <sz val="11"/>
        <rFont val="Bookman Old Style"/>
        <family val="1"/>
      </rPr>
      <t>on-going</t>
    </r>
  </si>
  <si>
    <r>
      <rPr>
        <sz val="11"/>
        <rFont val="Bookman Old Style"/>
        <family val="1"/>
      </rPr>
      <t>Apakah ruang penyimpanan kondisi jangka panjang 30</t>
    </r>
    <r>
      <rPr>
        <vertAlign val="superscript"/>
        <sz val="11"/>
        <rFont val="Bookman Old Style"/>
        <family val="1"/>
      </rPr>
      <t>0</t>
    </r>
    <r>
      <rPr>
        <sz val="11"/>
        <rFont val="Bookman Old Style"/>
        <family val="1"/>
      </rPr>
      <t>C, 75%RH dikendalikan dan dipantau</t>
    </r>
  </si>
  <si>
    <r>
      <rPr>
        <sz val="11"/>
        <rFont val="Bookman Old Style"/>
        <family val="1"/>
      </rPr>
      <t xml:space="preserve">Bila ditemukan </t>
    </r>
    <r>
      <rPr>
        <b/>
        <sz val="11"/>
        <rFont val="Bookman Old Style"/>
        <family val="1"/>
      </rPr>
      <t>HULT</t>
    </r>
    <r>
      <rPr>
        <sz val="11"/>
        <rFont val="Bookman Old Style"/>
        <family val="1"/>
      </rPr>
      <t xml:space="preserve"> </t>
    </r>
    <r>
      <rPr>
        <b/>
        <sz val="11"/>
        <rFont val="Bookman Old Style"/>
        <family val="1"/>
      </rPr>
      <t>(Hasil Uji di Luar Tren)</t>
    </r>
    <r>
      <rPr>
        <sz val="11"/>
        <rFont val="Bookman Old Style"/>
        <family val="1"/>
      </rPr>
      <t>, apakah :</t>
    </r>
  </si>
  <si>
    <r>
      <rPr>
        <sz val="11"/>
        <rFont val="Bookman Old Style"/>
        <family val="1"/>
      </rPr>
      <t xml:space="preserve">Apakah dalam prosedur mencakup prosedur menentukan </t>
    </r>
    <r>
      <rPr>
        <i/>
        <sz val="11"/>
        <rFont val="Bookman Old Style"/>
        <family val="1"/>
      </rPr>
      <t>outlier</t>
    </r>
    <r>
      <rPr>
        <sz val="11"/>
        <rFont val="Bookman Old Style"/>
        <family val="1"/>
      </rPr>
      <t>/pencilan</t>
    </r>
  </si>
  <si>
    <r>
      <rPr>
        <sz val="11"/>
        <rFont val="Bookman Old Style"/>
        <family val="1"/>
      </rPr>
      <t xml:space="preserve">Kebijakan validasi (bila di dokumen terpisah apakah diacu/ </t>
    </r>
    <r>
      <rPr>
        <i/>
        <sz val="11"/>
        <rFont val="Bookman Old Style"/>
        <family val="1"/>
      </rPr>
      <t>cross referenced</t>
    </r>
    <r>
      <rPr>
        <sz val="11"/>
        <rFont val="Bookman Old Style"/>
        <family val="1"/>
      </rPr>
      <t>)</t>
    </r>
  </si>
  <si>
    <r>
      <rPr>
        <sz val="11"/>
        <rFont val="Bookman Old Style"/>
        <family val="1"/>
      </rPr>
      <t>Format  dokumen kualifikasi &amp; validasi (bila di dokumen terpisah apakah diacu/</t>
    </r>
    <r>
      <rPr>
        <i/>
        <sz val="11"/>
        <rFont val="Bookman Old Style"/>
        <family val="1"/>
      </rPr>
      <t xml:space="preserve"> cross referenced</t>
    </r>
    <r>
      <rPr>
        <sz val="11"/>
        <rFont val="Bookman Old Style"/>
        <family val="1"/>
      </rPr>
      <t>)</t>
    </r>
  </si>
  <si>
    <r>
      <rPr>
        <sz val="11"/>
        <rFont val="Bookman Old Style"/>
        <family val="1"/>
      </rPr>
      <t>penghentian pemasaran produk oleh sarana produksi (</t>
    </r>
    <r>
      <rPr>
        <i/>
        <sz val="11"/>
        <rFont val="Bookman Old Style"/>
        <family val="1"/>
      </rPr>
      <t>product discontinuation</t>
    </r>
    <r>
      <rPr>
        <sz val="11"/>
        <rFont val="Bookman Old Style"/>
        <family val="1"/>
      </rPr>
      <t>)</t>
    </r>
  </si>
  <si>
    <r>
      <rPr>
        <sz val="11"/>
        <rFont val="Bookman Old Style"/>
        <family val="1"/>
      </rPr>
      <t>Apakah ada pencatatan (</t>
    </r>
    <r>
      <rPr>
        <i/>
        <sz val="11"/>
        <rFont val="Bookman Old Style"/>
        <family val="1"/>
      </rPr>
      <t>logging</t>
    </r>
    <r>
      <rPr>
        <sz val="11"/>
        <rFont val="Bookman Old Style"/>
        <family val="1"/>
      </rPr>
      <t>) untuk semua usulan perubahan di bagian Pemastian Mutu</t>
    </r>
  </si>
  <si>
    <r>
      <rPr>
        <sz val="11"/>
        <rFont val="Bookman Old Style"/>
        <family val="1"/>
      </rPr>
      <t>uji stabilitas lanjut (</t>
    </r>
    <r>
      <rPr>
        <i/>
        <sz val="11"/>
        <rFont val="Bookman Old Style"/>
        <family val="1"/>
      </rPr>
      <t>followup stability test</t>
    </r>
    <r>
      <rPr>
        <sz val="11"/>
        <rFont val="Bookman Old Style"/>
        <family val="1"/>
      </rPr>
      <t>)</t>
    </r>
  </si>
  <si>
    <r>
      <rPr>
        <sz val="11"/>
        <rFont val="Bookman Old Style"/>
        <family val="1"/>
      </rPr>
      <t xml:space="preserve">Apakah dilakukan simulasi efektifitas prosedur penarikan kembali produk / </t>
    </r>
    <r>
      <rPr>
        <i/>
        <sz val="11"/>
        <rFont val="Bookman Old Style"/>
        <family val="1"/>
      </rPr>
      <t>mock-up recall</t>
    </r>
    <r>
      <rPr>
        <sz val="11"/>
        <rFont val="Bookman Old Style"/>
        <family val="1"/>
      </rPr>
      <t xml:space="preserve"> (bila tidak, lanjut ke nomor 27.7)</t>
    </r>
  </si>
  <si>
    <r>
      <rPr>
        <sz val="11"/>
        <rFont val="Bookman Old Style"/>
        <family val="1"/>
      </rPr>
      <t xml:space="preserve">Apakah prosedur penarikan ditautkan / </t>
    </r>
    <r>
      <rPr>
        <i/>
        <sz val="11"/>
        <rFont val="Bookman Old Style"/>
        <family val="1"/>
      </rPr>
      <t>link</t>
    </r>
    <r>
      <rPr>
        <sz val="11"/>
        <rFont val="Bookman Old Style"/>
        <family val="1"/>
      </rPr>
      <t xml:space="preserve"> dengan </t>
    </r>
  </si>
  <si>
    <r>
      <rPr>
        <sz val="11"/>
        <rFont val="Bookman Old Style"/>
        <family val="1"/>
      </rPr>
      <t>pembuatan dan/atau analisis obat yang dikontrakkan (</t>
    </r>
    <r>
      <rPr>
        <i/>
        <sz val="11"/>
        <rFont val="Bookman Old Style"/>
        <family val="1"/>
      </rPr>
      <t>commercial agreement</t>
    </r>
    <r>
      <rPr>
        <sz val="11"/>
        <rFont val="Bookman Old Style"/>
        <family val="1"/>
      </rPr>
      <t>)</t>
    </r>
  </si>
  <si>
    <r>
      <rPr>
        <sz val="11"/>
        <rFont val="Bookman Old Style"/>
        <family val="1"/>
      </rPr>
      <t>semua pengaturan teknis (</t>
    </r>
    <r>
      <rPr>
        <i/>
        <sz val="11"/>
        <rFont val="Bookman Old Style"/>
        <family val="1"/>
      </rPr>
      <t>technical/quality agreement</t>
    </r>
    <r>
      <rPr>
        <sz val="11"/>
        <rFont val="Bookman Old Style"/>
        <family val="1"/>
      </rPr>
      <t>)</t>
    </r>
  </si>
  <si>
    <r>
      <rPr>
        <sz val="11"/>
        <rFont val="Bookman Old Style"/>
        <family val="1"/>
      </rPr>
      <t xml:space="preserve">evaluasi matriks/ </t>
    </r>
    <r>
      <rPr>
        <i/>
        <sz val="11"/>
        <rFont val="Bookman Old Style"/>
        <family val="1"/>
      </rPr>
      <t>grouping</t>
    </r>
    <r>
      <rPr>
        <sz val="11"/>
        <rFont val="Bookman Old Style"/>
        <family val="1"/>
      </rPr>
      <t xml:space="preserve"> dan penentuan marker pada  validasi pembersihan</t>
    </r>
  </si>
  <si>
    <r>
      <rPr>
        <sz val="11"/>
        <rFont val="Bookman Old Style"/>
        <family val="1"/>
      </rPr>
      <t xml:space="preserve">R&amp;D ke </t>
    </r>
    <r>
      <rPr>
        <i/>
        <sz val="11"/>
        <rFont val="Bookman Old Style"/>
        <family val="1"/>
      </rPr>
      <t>internal manufacturing</t>
    </r>
  </si>
  <si>
    <t>Nama Perusahaan : PT L</t>
  </si>
  <si>
    <t>Nama Perusahaan : PT M</t>
  </si>
  <si>
    <t>Nama perusahaan : PT N</t>
  </si>
  <si>
    <t>15.5.3.1</t>
  </si>
  <si>
    <t>15.5.3.2</t>
  </si>
  <si>
    <t>15.5.3.3</t>
  </si>
  <si>
    <t>Nama Perusahaan : PT O</t>
  </si>
  <si>
    <t>Nama Perusahaan : PT P</t>
  </si>
  <si>
    <t>Nama Perusahaan : PT Q</t>
  </si>
  <si>
    <t>Sertifikasi mutu sesuai persyaratan regulasi, mis. sertifikat GMP, masuk dalam daftar KAN, sertifikat ISO, sertifikat GDP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</si>
</sst>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h:mm:ss"/>
    <numFmt numFmtId="166" formatCode="h:mm"/>
    <numFmt numFmtId="167" formatCode="d\-mmm"/>
  </numFmts>
  <fonts count="26" x14ac:knownFonts="1">
    <font>
      <sz val="12"/>
      <color theme="1"/>
      <name val="Calibri"/>
      <family val="2"/>
      <scheme val="minor"/>
    </font>
    <font>
      <b/>
      <sz val="11"/>
      <name val="Bookman Old Style"/>
      <family val="1"/>
    </font>
    <font>
      <sz val="11"/>
      <name val="Bookman Old Style"/>
      <family val="1"/>
    </font>
    <font>
      <i/>
      <sz val="11"/>
      <name val="Bookman Old Style"/>
      <family val="1"/>
    </font>
    <font>
      <b/>
      <i/>
      <sz val="11"/>
      <name val="Bookman Old Style"/>
      <family val="1"/>
    </font>
    <font>
      <b/>
      <sz val="11"/>
      <color theme="1"/>
      <name val="Bookman Old Style"/>
      <family val="1"/>
    </font>
    <font>
      <sz val="11"/>
      <color theme="1"/>
      <name val="Bookman Old Style"/>
      <family val="1"/>
    </font>
    <font>
      <vertAlign val="superscript"/>
      <sz val="11"/>
      <name val="Bookman Old Style"/>
      <family val="1"/>
    </font>
    <font>
      <b/>
      <sz val="11"/>
      <color rgb="FFFF0000"/>
      <name val="Bookman Old Style"/>
      <family val="1"/>
    </font>
    <font>
      <sz val="12"/>
      <color rgb="FF000000"/>
      <name val="Calibri"/>
      <family val="2"/>
      <charset val="1"/>
    </font>
    <font>
      <sz val="11"/>
      <color rgb="FF000000"/>
      <name val="Calibri"/>
      <family val="2"/>
      <charset val="1"/>
    </font>
    <font>
      <sz val="12"/>
      <color theme="1"/>
      <name val="Calibri"/>
      <family val="2"/>
      <scheme val="minor"/>
    </font>
    <font>
      <sz val="12"/>
      <color theme="1"/>
      <name val="Bookman Old Style"/>
      <family val="1"/>
    </font>
    <font>
      <b/>
      <sz val="12"/>
      <color theme="1"/>
      <name val="Bookman Old Style"/>
      <family val="1"/>
    </font>
    <font>
      <sz val="12"/>
      <color rgb="FF000000"/>
      <name val="Bookman Old Style"/>
      <family val="1"/>
      <charset val="1"/>
    </font>
    <font>
      <b/>
      <sz val="11"/>
      <name val="Bookman Old Style"/>
      <family val="1"/>
      <charset val="1"/>
    </font>
    <font>
      <b/>
      <sz val="12"/>
      <color rgb="FF000000"/>
      <name val="Bookman Old Style"/>
      <family val="1"/>
      <charset val="1"/>
    </font>
    <font>
      <sz val="11"/>
      <name val="Bookman Old Style"/>
      <family val="1"/>
      <charset val="1"/>
    </font>
    <font>
      <i/>
      <sz val="11"/>
      <name val="Bookman Old Style"/>
      <family val="1"/>
      <charset val="1"/>
    </font>
    <font>
      <b/>
      <i/>
      <sz val="11"/>
      <name val="Bookman Old Style"/>
      <family val="1"/>
      <charset val="1"/>
    </font>
    <font>
      <b/>
      <sz val="11"/>
      <color rgb="FF000000"/>
      <name val="Bookman Old Style"/>
      <family val="1"/>
      <charset val="1"/>
    </font>
    <font>
      <sz val="11"/>
      <color rgb="FF000000"/>
      <name val="Bookman Old Style"/>
      <family val="1"/>
      <charset val="1"/>
    </font>
    <font>
      <vertAlign val="superscript"/>
      <sz val="11"/>
      <name val="Bookman Old Style"/>
      <family val="1"/>
      <charset val="1"/>
    </font>
    <font>
      <sz val="11"/>
      <color theme="1"/>
      <name val="Arial"/>
      <family val="2"/>
    </font>
    <font>
      <b/>
      <sz val="12"/>
      <name val="Bookman Old Style"/>
      <family val="1"/>
    </font>
    <font>
      <sz val="12"/>
      <name val="Bookman Old Style"/>
      <family val="1"/>
    </font>
  </fonts>
  <fills count="11">
    <fill>
      <patternFill patternType="none"/>
    </fill>
    <fill>
      <patternFill patternType="gray125"/>
    </fill>
    <fill>
      <patternFill patternType="solid">
        <fgColor theme="0" tint="-0.249977111117893"/>
        <bgColor indexed="64"/>
      </patternFill>
    </fill>
    <fill>
      <patternFill patternType="solid">
        <fgColor theme="5" tint="0.59999389629810485"/>
        <bgColor indexed="64"/>
      </patternFill>
    </fill>
    <fill>
      <patternFill patternType="solid">
        <fgColor theme="0"/>
        <bgColor indexed="64"/>
      </patternFill>
    </fill>
    <fill>
      <patternFill patternType="solid">
        <fgColor rgb="FFFFFFFF"/>
        <bgColor rgb="FF000000"/>
      </patternFill>
    </fill>
    <fill>
      <patternFill patternType="solid">
        <fgColor theme="4" tint="0.79998168889431442"/>
        <bgColor indexed="64"/>
      </patternFill>
    </fill>
    <fill>
      <patternFill patternType="solid">
        <fgColor theme="9" tint="0.39997558519241921"/>
        <bgColor indexed="64"/>
      </patternFill>
    </fill>
    <fill>
      <patternFill patternType="solid">
        <fgColor rgb="FFBFBFBF"/>
        <bgColor rgb="FFCCCCFF"/>
      </patternFill>
    </fill>
    <fill>
      <patternFill patternType="solid">
        <fgColor rgb="FFF8CBAD"/>
        <bgColor rgb="FFBFBFBF"/>
      </patternFill>
    </fill>
    <fill>
      <patternFill patternType="solid">
        <fgColor rgb="FFFFFFFF"/>
        <bgColor rgb="FFFFFFCC"/>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8">
    <xf numFmtId="0" fontId="0" fillId="0" borderId="0"/>
    <xf numFmtId="0" fontId="9" fillId="0" borderId="0"/>
    <xf numFmtId="0" fontId="10" fillId="0" borderId="0"/>
    <xf numFmtId="0" fontId="11" fillId="0" borderId="0"/>
    <xf numFmtId="0" fontId="9" fillId="0" borderId="0"/>
    <xf numFmtId="0" fontId="11" fillId="0" borderId="0"/>
    <xf numFmtId="0" fontId="11" fillId="0" borderId="0"/>
    <xf numFmtId="0" fontId="11" fillId="0" borderId="0"/>
  </cellStyleXfs>
  <cellXfs count="288">
    <xf numFmtId="0" fontId="0" fillId="0" borderId="0" xfId="0"/>
    <xf numFmtId="0" fontId="1" fillId="2"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1" xfId="0" applyFont="1" applyFill="1" applyBorder="1" applyAlignment="1">
      <alignment horizontal="left" vertical="center" wrapText="1"/>
    </xf>
    <xf numFmtId="0" fontId="2" fillId="4" borderId="1" xfId="0" quotePrefix="1" applyFont="1" applyFill="1" applyBorder="1" applyAlignment="1">
      <alignment horizontal="left" vertical="center" wrapText="1"/>
    </xf>
    <xf numFmtId="0" fontId="2" fillId="4" borderId="1" xfId="0" applyFont="1" applyFill="1" applyBorder="1" applyAlignment="1">
      <alignment horizontal="left" vertical="center" wrapText="1"/>
    </xf>
    <xf numFmtId="21" fontId="2" fillId="4" borderId="1" xfId="0" quotePrefix="1" applyNumberFormat="1" applyFont="1" applyFill="1" applyBorder="1" applyAlignment="1">
      <alignment horizontal="left" vertical="center" wrapText="1"/>
    </xf>
    <xf numFmtId="20" fontId="2" fillId="4" borderId="1" xfId="0" quotePrefix="1" applyNumberFormat="1" applyFont="1" applyFill="1" applyBorder="1" applyAlignment="1">
      <alignment horizontal="left" vertical="center" wrapText="1"/>
    </xf>
    <xf numFmtId="0" fontId="1" fillId="4" borderId="1" xfId="0" applyFont="1" applyFill="1" applyBorder="1" applyAlignment="1">
      <alignment horizontal="center" vertical="center" wrapText="1"/>
    </xf>
    <xf numFmtId="2" fontId="2" fillId="4" borderId="1" xfId="0" applyNumberFormat="1" applyFont="1" applyFill="1" applyBorder="1" applyAlignment="1">
      <alignment horizontal="left" vertical="center" wrapText="1"/>
    </xf>
    <xf numFmtId="0" fontId="3" fillId="4" borderId="1" xfId="0" applyFont="1" applyFill="1" applyBorder="1" applyAlignment="1">
      <alignment horizontal="left" vertical="center" wrapText="1"/>
    </xf>
    <xf numFmtId="2" fontId="2" fillId="4" borderId="1" xfId="0" quotePrefix="1" applyNumberFormat="1" applyFont="1" applyFill="1" applyBorder="1" applyAlignment="1">
      <alignment horizontal="left" vertical="center" wrapText="1"/>
    </xf>
    <xf numFmtId="49" fontId="2" fillId="4" borderId="1" xfId="0" quotePrefix="1" applyNumberFormat="1" applyFont="1" applyFill="1" applyBorder="1" applyAlignment="1">
      <alignment horizontal="left" vertical="center" wrapText="1"/>
    </xf>
    <xf numFmtId="0" fontId="2" fillId="4" borderId="4" xfId="0" applyFont="1" applyFill="1" applyBorder="1" applyAlignment="1">
      <alignment horizontal="left" vertical="center" wrapText="1"/>
    </xf>
    <xf numFmtId="49" fontId="2" fillId="4" borderId="1" xfId="0" applyNumberFormat="1" applyFont="1" applyFill="1" applyBorder="1" applyAlignment="1">
      <alignment horizontal="left" vertical="center" wrapText="1"/>
    </xf>
    <xf numFmtId="0" fontId="5" fillId="0" borderId="1" xfId="0" applyFont="1" applyBorder="1" applyAlignment="1">
      <alignment horizontal="center" vertical="center"/>
    </xf>
    <xf numFmtId="0" fontId="6" fillId="0" borderId="1" xfId="0" quotePrefix="1" applyFont="1" applyBorder="1" applyAlignment="1">
      <alignment horizontal="center" vertical="center"/>
    </xf>
    <xf numFmtId="0" fontId="2" fillId="0" borderId="1" xfId="0" applyFont="1" applyBorder="1" applyAlignment="1">
      <alignment horizontal="left" vertical="center" wrapText="1"/>
    </xf>
    <xf numFmtId="0" fontId="6" fillId="0" borderId="1" xfId="0" quotePrefix="1" applyFont="1" applyBorder="1" applyAlignment="1">
      <alignment horizontal="left" vertical="center"/>
    </xf>
    <xf numFmtId="0" fontId="5" fillId="0" borderId="1" xfId="0" applyFont="1" applyBorder="1" applyAlignment="1">
      <alignment horizontal="left" vertical="center"/>
    </xf>
    <xf numFmtId="0" fontId="6" fillId="0" borderId="1" xfId="0" quotePrefix="1" applyFont="1" applyBorder="1" applyAlignment="1">
      <alignment horizontal="left" vertical="center" wrapText="1"/>
    </xf>
    <xf numFmtId="0" fontId="6" fillId="0" borderId="1" xfId="0" applyFont="1" applyBorder="1" applyAlignment="1">
      <alignment horizontal="left" vertical="center" wrapText="1"/>
    </xf>
    <xf numFmtId="164" fontId="2" fillId="4" borderId="1" xfId="0" quotePrefix="1" applyNumberFormat="1" applyFont="1" applyFill="1" applyBorder="1" applyAlignment="1">
      <alignment horizontal="left" vertical="center" wrapText="1"/>
    </xf>
    <xf numFmtId="164" fontId="2" fillId="5" borderId="1" xfId="0" quotePrefix="1" applyNumberFormat="1" applyFont="1" applyFill="1" applyBorder="1" applyAlignment="1">
      <alignment horizontal="left" vertical="center" wrapText="1"/>
    </xf>
    <xf numFmtId="0" fontId="2" fillId="0" borderId="1" xfId="0" quotePrefix="1" applyFont="1" applyBorder="1" applyAlignment="1">
      <alignment horizontal="left" vertical="center" wrapText="1"/>
    </xf>
    <xf numFmtId="16" fontId="2" fillId="0" borderId="1" xfId="0" quotePrefix="1" applyNumberFormat="1" applyFont="1" applyBorder="1" applyAlignment="1">
      <alignment horizontal="left" vertical="center" wrapText="1"/>
    </xf>
    <xf numFmtId="16" fontId="2" fillId="4" borderId="1" xfId="0" quotePrefix="1" applyNumberFormat="1" applyFont="1" applyFill="1" applyBorder="1" applyAlignment="1">
      <alignment horizontal="left" vertical="center" wrapText="1"/>
    </xf>
    <xf numFmtId="0" fontId="1" fillId="0" borderId="1" xfId="0" applyFont="1" applyBorder="1" applyAlignment="1">
      <alignment horizontal="left" vertical="center" wrapText="1"/>
    </xf>
    <xf numFmtId="20" fontId="2" fillId="0" borderId="1" xfId="0" quotePrefix="1" applyNumberFormat="1" applyFont="1" applyBorder="1" applyAlignment="1">
      <alignment horizontal="left" vertical="center" wrapText="1"/>
    </xf>
    <xf numFmtId="0" fontId="2" fillId="0" borderId="2" xfId="0" quotePrefix="1" applyFont="1" applyBorder="1" applyAlignment="1">
      <alignment horizontal="center" vertical="center" wrapText="1"/>
    </xf>
    <xf numFmtId="0" fontId="2" fillId="0" borderId="1" xfId="0" quotePrefix="1" applyFont="1" applyBorder="1" applyAlignment="1">
      <alignment horizontal="center" vertical="center" wrapText="1"/>
    </xf>
    <xf numFmtId="0" fontId="1" fillId="0" borderId="1" xfId="0" applyFont="1" applyBorder="1" applyAlignment="1">
      <alignment horizontal="center" vertical="center"/>
    </xf>
    <xf numFmtId="46" fontId="2" fillId="4" borderId="1" xfId="0" quotePrefix="1" applyNumberFormat="1" applyFont="1" applyFill="1" applyBorder="1" applyAlignment="1">
      <alignment horizontal="left" vertical="center" wrapText="1"/>
    </xf>
    <xf numFmtId="0" fontId="6"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5"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0" fontId="6"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vertical="center"/>
    </xf>
    <xf numFmtId="0" fontId="5" fillId="7" borderId="1" xfId="0" applyFont="1" applyFill="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center" vertical="center"/>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6" fillId="0" borderId="1" xfId="0" applyFont="1" applyBorder="1" applyAlignment="1">
      <alignment horizontal="center" vertical="center"/>
    </xf>
    <xf numFmtId="0" fontId="5" fillId="6" borderId="1" xfId="0" applyFont="1" applyFill="1" applyBorder="1" applyAlignment="1">
      <alignment horizontal="center" vertical="center"/>
    </xf>
    <xf numFmtId="4" fontId="5" fillId="7" borderId="1" xfId="0" applyNumberFormat="1" applyFont="1" applyFill="1" applyBorder="1" applyAlignment="1">
      <alignment horizontal="center" vertical="center"/>
    </xf>
    <xf numFmtId="0" fontId="2" fillId="0" borderId="4" xfId="0" applyFont="1" applyBorder="1" applyAlignment="1">
      <alignment horizontal="left" vertical="center" wrapText="1"/>
    </xf>
    <xf numFmtId="0" fontId="12" fillId="0" borderId="0" xfId="0" applyFont="1" applyAlignment="1">
      <alignment vertical="center"/>
    </xf>
    <xf numFmtId="0" fontId="12" fillId="0" borderId="0" xfId="0" applyFont="1" applyAlignment="1">
      <alignment vertical="center" wrapText="1"/>
    </xf>
    <xf numFmtId="0" fontId="12" fillId="0" borderId="0" xfId="0" applyFont="1" applyAlignment="1">
      <alignment horizontal="center" vertical="center"/>
    </xf>
    <xf numFmtId="0" fontId="13" fillId="2" borderId="1" xfId="0" applyFont="1" applyFill="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vertical="center"/>
    </xf>
    <xf numFmtId="49" fontId="2" fillId="0" borderId="1" xfId="0" quotePrefix="1" applyNumberFormat="1" applyFont="1" applyBorder="1" applyAlignment="1">
      <alignment horizontal="left" vertical="center" wrapText="1"/>
    </xf>
    <xf numFmtId="164" fontId="2" fillId="0" borderId="1" xfId="0" quotePrefix="1" applyNumberFormat="1" applyFont="1" applyBorder="1" applyAlignment="1">
      <alignment horizontal="left" vertical="center" wrapText="1"/>
    </xf>
    <xf numFmtId="2" fontId="2" fillId="0" borderId="1" xfId="0" quotePrefix="1" applyNumberFormat="1" applyFont="1" applyBorder="1" applyAlignment="1">
      <alignment horizontal="left" vertical="center" wrapText="1"/>
    </xf>
    <xf numFmtId="0" fontId="14" fillId="0" borderId="0" xfId="4" applyFont="1" applyAlignment="1">
      <alignment vertical="center"/>
    </xf>
    <xf numFmtId="0" fontId="14" fillId="0" borderId="0" xfId="4" applyFont="1" applyAlignment="1">
      <alignment vertical="center" wrapText="1"/>
    </xf>
    <xf numFmtId="0" fontId="5" fillId="0" borderId="0" xfId="1" applyFont="1" applyAlignment="1">
      <alignment horizontal="center" vertical="center"/>
    </xf>
    <xf numFmtId="0" fontId="15" fillId="8" borderId="1" xfId="4" applyFont="1" applyFill="1" applyBorder="1" applyAlignment="1">
      <alignment horizontal="center" vertical="center"/>
    </xf>
    <xf numFmtId="0" fontId="16" fillId="8" borderId="1" xfId="4" applyFont="1" applyFill="1" applyBorder="1" applyAlignment="1">
      <alignment horizontal="center" vertical="center"/>
    </xf>
    <xf numFmtId="0" fontId="5" fillId="2" borderId="1" xfId="1" applyFont="1" applyFill="1" applyBorder="1" applyAlignment="1">
      <alignment horizontal="center" vertical="center"/>
    </xf>
    <xf numFmtId="0" fontId="5" fillId="3" borderId="1" xfId="1" applyFont="1" applyFill="1" applyBorder="1" applyAlignment="1">
      <alignment horizontal="center" vertical="center"/>
    </xf>
    <xf numFmtId="0" fontId="15" fillId="10" borderId="1" xfId="4" applyFont="1" applyFill="1" applyBorder="1" applyAlignment="1">
      <alignment horizontal="center" vertical="center"/>
    </xf>
    <xf numFmtId="0" fontId="15" fillId="10" borderId="1" xfId="4" applyFont="1" applyFill="1" applyBorder="1" applyAlignment="1">
      <alignment horizontal="left" vertical="center" wrapText="1"/>
    </xf>
    <xf numFmtId="0" fontId="14" fillId="0" borderId="1" xfId="4" applyFont="1" applyBorder="1" applyAlignment="1">
      <alignment vertical="center"/>
    </xf>
    <xf numFmtId="0" fontId="5" fillId="6" borderId="1" xfId="1" applyFont="1" applyFill="1" applyBorder="1" applyAlignment="1">
      <alignment horizontal="center" vertical="center"/>
    </xf>
    <xf numFmtId="0" fontId="17" fillId="10" borderId="1" xfId="4" applyFont="1" applyFill="1" applyBorder="1" applyAlignment="1">
      <alignment horizontal="left" vertical="center" wrapText="1"/>
    </xf>
    <xf numFmtId="0" fontId="5" fillId="0" borderId="1" xfId="1" applyFont="1" applyBorder="1" applyAlignment="1">
      <alignment horizontal="center" vertical="center"/>
    </xf>
    <xf numFmtId="165" fontId="17" fillId="10" borderId="1" xfId="4" applyNumberFormat="1" applyFont="1" applyFill="1" applyBorder="1" applyAlignment="1">
      <alignment horizontal="left" vertical="center" wrapText="1"/>
    </xf>
    <xf numFmtId="166" fontId="17" fillId="10" borderId="1" xfId="4" applyNumberFormat="1" applyFont="1" applyFill="1" applyBorder="1" applyAlignment="1">
      <alignment horizontal="left" vertical="center" wrapText="1"/>
    </xf>
    <xf numFmtId="0" fontId="15" fillId="10" borderId="1" xfId="4" applyFont="1" applyFill="1" applyBorder="1" applyAlignment="1">
      <alignment horizontal="center" vertical="center" wrapText="1"/>
    </xf>
    <xf numFmtId="2" fontId="17" fillId="10" borderId="1" xfId="4" applyNumberFormat="1" applyFont="1" applyFill="1" applyBorder="1" applyAlignment="1">
      <alignment horizontal="left" vertical="center" wrapText="1"/>
    </xf>
    <xf numFmtId="0" fontId="18" fillId="10" borderId="1" xfId="4" applyFont="1" applyFill="1" applyBorder="1" applyAlignment="1">
      <alignment horizontal="left" vertical="center" wrapText="1"/>
    </xf>
    <xf numFmtId="49" fontId="17" fillId="10" borderId="1" xfId="4" applyNumberFormat="1" applyFont="1" applyFill="1" applyBorder="1" applyAlignment="1">
      <alignment horizontal="left" vertical="center" wrapText="1"/>
    </xf>
    <xf numFmtId="0" fontId="20" fillId="0" borderId="1" xfId="4" applyFont="1" applyBorder="1" applyAlignment="1">
      <alignment horizontal="center" vertical="center"/>
    </xf>
    <xf numFmtId="0" fontId="20" fillId="0" borderId="1" xfId="4" applyFont="1" applyBorder="1" applyAlignment="1">
      <alignment horizontal="left" vertical="center"/>
    </xf>
    <xf numFmtId="0" fontId="21" fillId="0" borderId="1" xfId="4" applyFont="1" applyBorder="1" applyAlignment="1">
      <alignment horizontal="center" vertical="center"/>
    </xf>
    <xf numFmtId="0" fontId="21" fillId="0" borderId="1" xfId="4" applyFont="1" applyBorder="1" applyAlignment="1">
      <alignment horizontal="left" vertical="center" wrapText="1"/>
    </xf>
    <xf numFmtId="0" fontId="17" fillId="0" borderId="1" xfId="4" applyFont="1" applyBorder="1" applyAlignment="1">
      <alignment horizontal="left" vertical="center" wrapText="1"/>
    </xf>
    <xf numFmtId="0" fontId="21" fillId="0" borderId="1" xfId="4" applyFont="1" applyBorder="1" applyAlignment="1">
      <alignment horizontal="left" vertical="center"/>
    </xf>
    <xf numFmtId="164" fontId="17" fillId="10" borderId="1" xfId="4" applyNumberFormat="1" applyFont="1" applyFill="1" applyBorder="1" applyAlignment="1">
      <alignment horizontal="left" vertical="center" wrapText="1"/>
    </xf>
    <xf numFmtId="167" fontId="17" fillId="0" borderId="1" xfId="4" applyNumberFormat="1" applyFont="1" applyBorder="1" applyAlignment="1">
      <alignment horizontal="left" vertical="center" wrapText="1"/>
    </xf>
    <xf numFmtId="167" fontId="17" fillId="10" borderId="1" xfId="4" applyNumberFormat="1" applyFont="1" applyFill="1" applyBorder="1" applyAlignment="1">
      <alignment horizontal="left" vertical="center" wrapText="1"/>
    </xf>
    <xf numFmtId="0" fontId="15" fillId="0" borderId="1" xfId="4" applyFont="1" applyBorder="1" applyAlignment="1">
      <alignment horizontal="left" vertical="center" wrapText="1"/>
    </xf>
    <xf numFmtId="166" fontId="17" fillId="0" borderId="1" xfId="4" applyNumberFormat="1" applyFont="1" applyBorder="1" applyAlignment="1">
      <alignment horizontal="left" vertical="center" wrapText="1"/>
    </xf>
    <xf numFmtId="0" fontId="17" fillId="0" borderId="2" xfId="4" applyFont="1" applyBorder="1" applyAlignment="1">
      <alignment horizontal="center" vertical="center" wrapText="1"/>
    </xf>
    <xf numFmtId="0" fontId="17" fillId="0" borderId="1" xfId="4" applyFont="1" applyBorder="1" applyAlignment="1">
      <alignment horizontal="center" vertical="center" wrapText="1"/>
    </xf>
    <xf numFmtId="0" fontId="15" fillId="0" borderId="1" xfId="4" applyFont="1" applyBorder="1" applyAlignment="1">
      <alignment horizontal="center" vertical="center"/>
    </xf>
    <xf numFmtId="0" fontId="17" fillId="10" borderId="4" xfId="4" applyFont="1" applyFill="1" applyBorder="1" applyAlignment="1">
      <alignment horizontal="left" vertical="center" wrapText="1"/>
    </xf>
    <xf numFmtId="46" fontId="17" fillId="10" borderId="1" xfId="4" applyNumberFormat="1" applyFont="1" applyFill="1" applyBorder="1" applyAlignment="1">
      <alignment horizontal="left" vertical="center" wrapText="1"/>
    </xf>
    <xf numFmtId="4" fontId="5" fillId="7" borderId="1" xfId="1" applyNumberFormat="1" applyFont="1" applyFill="1" applyBorder="1" applyAlignment="1">
      <alignment horizontal="center" vertical="center"/>
    </xf>
    <xf numFmtId="0" fontId="5" fillId="7" borderId="1" xfId="1" applyFont="1" applyFill="1" applyBorder="1" applyAlignment="1">
      <alignment horizontal="center" vertical="center"/>
    </xf>
    <xf numFmtId="0" fontId="9" fillId="0" borderId="0" xfId="4"/>
    <xf numFmtId="0" fontId="12" fillId="0" borderId="0" xfId="6" applyFont="1" applyAlignment="1">
      <alignment vertical="center"/>
    </xf>
    <xf numFmtId="0" fontId="12" fillId="0" borderId="0" xfId="6" applyFont="1" applyAlignment="1">
      <alignment vertical="center" wrapText="1"/>
    </xf>
    <xf numFmtId="0" fontId="1" fillId="2" borderId="1" xfId="6" applyFont="1" applyFill="1" applyBorder="1" applyAlignment="1">
      <alignment horizontal="center" vertical="center"/>
    </xf>
    <xf numFmtId="0" fontId="13" fillId="2" borderId="1" xfId="6" applyFont="1" applyFill="1" applyBorder="1" applyAlignment="1">
      <alignment horizontal="center" vertical="center"/>
    </xf>
    <xf numFmtId="0" fontId="1" fillId="4" borderId="1" xfId="6" applyFont="1" applyFill="1" applyBorder="1" applyAlignment="1">
      <alignment horizontal="center" vertical="center"/>
    </xf>
    <xf numFmtId="0" fontId="1" fillId="4" borderId="1" xfId="6" applyFont="1" applyFill="1" applyBorder="1" applyAlignment="1">
      <alignment horizontal="left" vertical="center" wrapText="1"/>
    </xf>
    <xf numFmtId="0" fontId="12" fillId="0" borderId="1" xfId="6" applyFont="1" applyBorder="1" applyAlignment="1">
      <alignment vertical="center"/>
    </xf>
    <xf numFmtId="0" fontId="2" fillId="4" borderId="1" xfId="6" quotePrefix="1" applyFont="1" applyFill="1" applyBorder="1" applyAlignment="1">
      <alignment horizontal="left" vertical="center" wrapText="1"/>
    </xf>
    <xf numFmtId="0" fontId="2" fillId="4" borderId="1" xfId="6" applyFont="1" applyFill="1" applyBorder="1" applyAlignment="1">
      <alignment horizontal="left" vertical="center" wrapText="1"/>
    </xf>
    <xf numFmtId="21" fontId="2" fillId="4" borderId="1" xfId="6" quotePrefix="1" applyNumberFormat="1" applyFont="1" applyFill="1" applyBorder="1" applyAlignment="1">
      <alignment horizontal="left" vertical="center" wrapText="1"/>
    </xf>
    <xf numFmtId="20" fontId="2" fillId="4" borderId="1" xfId="6" quotePrefix="1" applyNumberFormat="1" applyFont="1" applyFill="1" applyBorder="1" applyAlignment="1">
      <alignment horizontal="left" vertical="center" wrapText="1"/>
    </xf>
    <xf numFmtId="0" fontId="1" fillId="4" borderId="1" xfId="6" applyFont="1" applyFill="1" applyBorder="1" applyAlignment="1">
      <alignment horizontal="center" vertical="center" wrapText="1"/>
    </xf>
    <xf numFmtId="2" fontId="2" fillId="4" borderId="1" xfId="6" applyNumberFormat="1" applyFont="1" applyFill="1" applyBorder="1" applyAlignment="1">
      <alignment horizontal="left" vertical="center" wrapText="1"/>
    </xf>
    <xf numFmtId="0" fontId="3" fillId="4" borderId="1" xfId="6" applyFont="1" applyFill="1" applyBorder="1" applyAlignment="1">
      <alignment horizontal="left" vertical="center" wrapText="1"/>
    </xf>
    <xf numFmtId="2" fontId="2" fillId="4" borderId="1" xfId="6" quotePrefix="1" applyNumberFormat="1" applyFont="1" applyFill="1" applyBorder="1" applyAlignment="1">
      <alignment horizontal="left" vertical="center" wrapText="1"/>
    </xf>
    <xf numFmtId="49" fontId="2" fillId="4" borderId="1" xfId="6" quotePrefix="1" applyNumberFormat="1" applyFont="1" applyFill="1" applyBorder="1" applyAlignment="1">
      <alignment horizontal="left" vertical="center" wrapText="1"/>
    </xf>
    <xf numFmtId="0" fontId="2" fillId="0" borderId="1" xfId="6" applyFont="1" applyBorder="1" applyAlignment="1">
      <alignment horizontal="left" vertical="center" wrapText="1"/>
    </xf>
    <xf numFmtId="0" fontId="2" fillId="4" borderId="4" xfId="6" applyFont="1" applyFill="1" applyBorder="1" applyAlignment="1">
      <alignment horizontal="left" vertical="center" wrapText="1"/>
    </xf>
    <xf numFmtId="49" fontId="2" fillId="4" borderId="1" xfId="6" applyNumberFormat="1" applyFont="1" applyFill="1" applyBorder="1" applyAlignment="1">
      <alignment horizontal="left" vertical="center" wrapText="1"/>
    </xf>
    <xf numFmtId="0" fontId="5" fillId="0" borderId="1" xfId="6" applyFont="1" applyBorder="1" applyAlignment="1">
      <alignment horizontal="center" vertical="center"/>
    </xf>
    <xf numFmtId="0" fontId="6" fillId="0" borderId="1" xfId="6" quotePrefix="1" applyFont="1" applyBorder="1" applyAlignment="1">
      <alignment horizontal="center" vertical="center"/>
    </xf>
    <xf numFmtId="0" fontId="6" fillId="0" borderId="1" xfId="6" quotePrefix="1" applyFont="1" applyBorder="1" applyAlignment="1">
      <alignment horizontal="left" vertical="center"/>
    </xf>
    <xf numFmtId="0" fontId="5" fillId="0" borderId="1" xfId="6" applyFont="1" applyBorder="1" applyAlignment="1">
      <alignment horizontal="left" vertical="center"/>
    </xf>
    <xf numFmtId="0" fontId="6" fillId="0" borderId="1" xfId="6" quotePrefix="1" applyFont="1" applyBorder="1" applyAlignment="1">
      <alignment horizontal="left" vertical="center" wrapText="1"/>
    </xf>
    <xf numFmtId="0" fontId="6" fillId="0" borderId="1" xfId="6" applyFont="1" applyBorder="1" applyAlignment="1">
      <alignment horizontal="left" vertical="center" wrapText="1"/>
    </xf>
    <xf numFmtId="164" fontId="2" fillId="4" borderId="1" xfId="6" quotePrefix="1" applyNumberFormat="1" applyFont="1" applyFill="1" applyBorder="1" applyAlignment="1">
      <alignment horizontal="left" vertical="center" wrapText="1"/>
    </xf>
    <xf numFmtId="164" fontId="2" fillId="5" borderId="1" xfId="6" quotePrefix="1" applyNumberFormat="1" applyFont="1" applyFill="1" applyBorder="1" applyAlignment="1">
      <alignment horizontal="left" vertical="center" wrapText="1"/>
    </xf>
    <xf numFmtId="0" fontId="2" fillId="0" borderId="1" xfId="6" quotePrefix="1" applyFont="1" applyBorder="1" applyAlignment="1">
      <alignment horizontal="left" vertical="center" wrapText="1"/>
    </xf>
    <xf numFmtId="16" fontId="2" fillId="0" borderId="1" xfId="6" quotePrefix="1" applyNumberFormat="1" applyFont="1" applyBorder="1" applyAlignment="1">
      <alignment horizontal="left" vertical="center" wrapText="1"/>
    </xf>
    <xf numFmtId="16" fontId="2" fillId="4" borderId="1" xfId="6" quotePrefix="1" applyNumberFormat="1" applyFont="1" applyFill="1" applyBorder="1" applyAlignment="1">
      <alignment horizontal="left" vertical="center" wrapText="1"/>
    </xf>
    <xf numFmtId="0" fontId="1" fillId="0" borderId="1" xfId="6" applyFont="1" applyBorder="1" applyAlignment="1">
      <alignment horizontal="left" vertical="center" wrapText="1"/>
    </xf>
    <xf numFmtId="20" fontId="2" fillId="0" borderId="1" xfId="6" quotePrefix="1" applyNumberFormat="1" applyFont="1" applyBorder="1" applyAlignment="1">
      <alignment horizontal="left" vertical="center" wrapText="1"/>
    </xf>
    <xf numFmtId="0" fontId="2" fillId="0" borderId="2" xfId="6" quotePrefix="1" applyFont="1" applyBorder="1" applyAlignment="1">
      <alignment horizontal="center" vertical="center" wrapText="1"/>
    </xf>
    <xf numFmtId="0" fontId="2" fillId="0" borderId="1" xfId="6" quotePrefix="1" applyFont="1" applyBorder="1" applyAlignment="1">
      <alignment horizontal="center" vertical="center" wrapText="1"/>
    </xf>
    <xf numFmtId="0" fontId="1" fillId="0" borderId="1" xfId="6" applyFont="1" applyBorder="1" applyAlignment="1">
      <alignment horizontal="center" vertical="center"/>
    </xf>
    <xf numFmtId="46" fontId="2" fillId="4" borderId="1" xfId="6" quotePrefix="1" applyNumberFormat="1" applyFont="1" applyFill="1" applyBorder="1" applyAlignment="1">
      <alignment horizontal="left" vertical="center" wrapText="1"/>
    </xf>
    <xf numFmtId="0" fontId="14" fillId="0" borderId="0" xfId="1" applyFont="1" applyAlignment="1">
      <alignment vertical="center"/>
    </xf>
    <xf numFmtId="0" fontId="14" fillId="0" borderId="0" xfId="1" applyFont="1" applyAlignment="1">
      <alignment vertical="center" wrapText="1"/>
    </xf>
    <xf numFmtId="0" fontId="15" fillId="8" borderId="1" xfId="1" applyFont="1" applyFill="1" applyBorder="1" applyAlignment="1">
      <alignment horizontal="center" vertical="center"/>
    </xf>
    <xf numFmtId="0" fontId="16" fillId="8" borderId="1" xfId="1" applyFont="1" applyFill="1" applyBorder="1" applyAlignment="1">
      <alignment horizontal="center" vertical="center"/>
    </xf>
    <xf numFmtId="0" fontId="15" fillId="10" borderId="1" xfId="1" applyFont="1" applyFill="1" applyBorder="1" applyAlignment="1">
      <alignment horizontal="center" vertical="center"/>
    </xf>
    <xf numFmtId="0" fontId="15" fillId="10" borderId="1" xfId="1" applyFont="1" applyFill="1" applyBorder="1" applyAlignment="1">
      <alignment horizontal="left" vertical="center" wrapText="1"/>
    </xf>
    <xf numFmtId="0" fontId="14" fillId="0" borderId="1" xfId="1" applyFont="1" applyBorder="1" applyAlignment="1">
      <alignment vertical="center"/>
    </xf>
    <xf numFmtId="0" fontId="17" fillId="10" borderId="1" xfId="1" applyFont="1" applyFill="1" applyBorder="1" applyAlignment="1">
      <alignment horizontal="left" vertical="center" wrapText="1"/>
    </xf>
    <xf numFmtId="165" fontId="17" fillId="10" borderId="1" xfId="1" applyNumberFormat="1" applyFont="1" applyFill="1" applyBorder="1" applyAlignment="1">
      <alignment horizontal="left" vertical="center" wrapText="1"/>
    </xf>
    <xf numFmtId="166" fontId="17" fillId="10" borderId="1" xfId="1" applyNumberFormat="1" applyFont="1" applyFill="1" applyBorder="1" applyAlignment="1">
      <alignment horizontal="left" vertical="center" wrapText="1"/>
    </xf>
    <xf numFmtId="0" fontId="15" fillId="10" borderId="1" xfId="1" applyFont="1" applyFill="1" applyBorder="1" applyAlignment="1">
      <alignment horizontal="center" vertical="center" wrapText="1"/>
    </xf>
    <xf numFmtId="2" fontId="17" fillId="10" borderId="1" xfId="1" applyNumberFormat="1" applyFont="1" applyFill="1" applyBorder="1" applyAlignment="1">
      <alignment horizontal="left" vertical="center" wrapText="1"/>
    </xf>
    <xf numFmtId="0" fontId="18" fillId="10" borderId="1" xfId="1" applyFont="1" applyFill="1" applyBorder="1" applyAlignment="1">
      <alignment horizontal="left" vertical="center" wrapText="1"/>
    </xf>
    <xf numFmtId="49" fontId="17" fillId="10" borderId="1" xfId="1" applyNumberFormat="1" applyFont="1" applyFill="1" applyBorder="1" applyAlignment="1">
      <alignment horizontal="left" vertical="center" wrapText="1"/>
    </xf>
    <xf numFmtId="0" fontId="20" fillId="0" borderId="1" xfId="1" applyFont="1" applyBorder="1" applyAlignment="1">
      <alignment horizontal="center" vertical="center"/>
    </xf>
    <xf numFmtId="0" fontId="20" fillId="0" borderId="1" xfId="1" applyFont="1" applyBorder="1" applyAlignment="1">
      <alignment horizontal="left" vertical="center"/>
    </xf>
    <xf numFmtId="0" fontId="21" fillId="0" borderId="1" xfId="1" applyFont="1" applyBorder="1" applyAlignment="1">
      <alignment horizontal="center" vertical="center"/>
    </xf>
    <xf numFmtId="0" fontId="21" fillId="0" borderId="1" xfId="1" applyFont="1" applyBorder="1" applyAlignment="1">
      <alignment horizontal="left" vertical="center" wrapText="1"/>
    </xf>
    <xf numFmtId="0" fontId="17" fillId="0" borderId="1" xfId="1" applyFont="1" applyBorder="1" applyAlignment="1">
      <alignment horizontal="left" vertical="center" wrapText="1"/>
    </xf>
    <xf numFmtId="0" fontId="21" fillId="0" borderId="1" xfId="1" applyFont="1" applyBorder="1" applyAlignment="1">
      <alignment horizontal="left" vertical="center"/>
    </xf>
    <xf numFmtId="164" fontId="17" fillId="10" borderId="1" xfId="1" applyNumberFormat="1" applyFont="1" applyFill="1" applyBorder="1" applyAlignment="1">
      <alignment horizontal="left" vertical="center" wrapText="1"/>
    </xf>
    <xf numFmtId="167" fontId="17" fillId="0" borderId="1" xfId="1" applyNumberFormat="1" applyFont="1" applyBorder="1" applyAlignment="1">
      <alignment horizontal="left" vertical="center" wrapText="1"/>
    </xf>
    <xf numFmtId="167" fontId="17" fillId="10" borderId="1" xfId="1" applyNumberFormat="1" applyFont="1" applyFill="1" applyBorder="1" applyAlignment="1">
      <alignment horizontal="left" vertical="center" wrapText="1"/>
    </xf>
    <xf numFmtId="0" fontId="15" fillId="0" borderId="1" xfId="1" applyFont="1" applyBorder="1" applyAlignment="1">
      <alignment horizontal="left" vertical="center" wrapText="1"/>
    </xf>
    <xf numFmtId="166" fontId="17" fillId="0" borderId="1" xfId="1" applyNumberFormat="1" applyFont="1" applyBorder="1" applyAlignment="1">
      <alignment horizontal="left" vertical="center" wrapText="1"/>
    </xf>
    <xf numFmtId="0" fontId="17" fillId="0" borderId="2" xfId="1" applyFont="1" applyBorder="1" applyAlignment="1">
      <alignment horizontal="center" vertical="center" wrapText="1"/>
    </xf>
    <xf numFmtId="0" fontId="17" fillId="0" borderId="1" xfId="1" applyFont="1" applyBorder="1" applyAlignment="1">
      <alignment horizontal="center" vertical="center" wrapText="1"/>
    </xf>
    <xf numFmtId="0" fontId="15" fillId="0" borderId="1" xfId="1" applyFont="1" applyBorder="1" applyAlignment="1">
      <alignment horizontal="center" vertical="center"/>
    </xf>
    <xf numFmtId="0" fontId="17" fillId="10" borderId="4" xfId="1" applyFont="1" applyFill="1" applyBorder="1" applyAlignment="1">
      <alignment horizontal="left" vertical="center" wrapText="1"/>
    </xf>
    <xf numFmtId="46" fontId="17" fillId="10" borderId="1" xfId="1" applyNumberFormat="1" applyFont="1" applyFill="1" applyBorder="1" applyAlignment="1">
      <alignment horizontal="left" vertical="center" wrapText="1"/>
    </xf>
    <xf numFmtId="0" fontId="9" fillId="0" borderId="0" xfId="1"/>
    <xf numFmtId="0" fontId="24" fillId="2" borderId="1" xfId="0" applyFont="1" applyFill="1" applyBorder="1" applyAlignment="1">
      <alignment horizontal="center" vertical="center"/>
    </xf>
    <xf numFmtId="0" fontId="25" fillId="0" borderId="1" xfId="0" applyFont="1" applyBorder="1" applyAlignment="1">
      <alignment horizontal="center" vertical="center"/>
    </xf>
    <xf numFmtId="0" fontId="2" fillId="0" borderId="1" xfId="0" quotePrefix="1" applyFont="1" applyBorder="1" applyAlignment="1">
      <alignment horizontal="center" vertical="center"/>
    </xf>
    <xf numFmtId="0" fontId="2" fillId="0" borderId="1" xfId="0" quotePrefix="1" applyFont="1" applyBorder="1" applyAlignment="1">
      <alignment horizontal="left" vertical="center"/>
    </xf>
    <xf numFmtId="0" fontId="1" fillId="0" borderId="1" xfId="0" applyFont="1" applyBorder="1" applyAlignment="1">
      <alignment horizontal="left" vertical="center"/>
    </xf>
    <xf numFmtId="0" fontId="2" fillId="4" borderId="1" xfId="0" quotePrefix="1" applyFont="1" applyFill="1" applyBorder="1" applyAlignment="1">
      <alignment horizontal="left" vertical="top" wrapText="1"/>
    </xf>
    <xf numFmtId="0" fontId="25" fillId="0" borderId="1" xfId="0" applyFont="1" applyBorder="1" applyAlignment="1">
      <alignment horizontal="center" vertical="top"/>
    </xf>
    <xf numFmtId="0" fontId="1" fillId="4" borderId="1" xfId="0" applyFont="1" applyFill="1" applyBorder="1" applyAlignment="1">
      <alignment horizontal="center" vertical="center"/>
    </xf>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5" fillId="7" borderId="1" xfId="0" applyFont="1" applyFill="1" applyBorder="1" applyAlignment="1">
      <alignment horizontal="center" vertical="center"/>
    </xf>
    <xf numFmtId="0" fontId="1" fillId="0" borderId="5" xfId="0" applyFont="1" applyBorder="1" applyAlignment="1">
      <alignment horizontal="left" vertical="center" wrapText="1"/>
    </xf>
    <xf numFmtId="0" fontId="1" fillId="0" borderId="5" xfId="0" applyFont="1" applyBorder="1" applyAlignment="1">
      <alignment horizontal="left" vertical="center"/>
    </xf>
    <xf numFmtId="0" fontId="1" fillId="4" borderId="1" xfId="0" applyFont="1" applyFill="1" applyBorder="1" applyAlignment="1">
      <alignment horizontal="left" vertical="center" wrapText="1"/>
    </xf>
    <xf numFmtId="0" fontId="2" fillId="4" borderId="2" xfId="0" applyFont="1" applyFill="1" applyBorder="1" applyAlignment="1">
      <alignment horizontal="left" vertical="center" wrapText="1"/>
    </xf>
    <xf numFmtId="0" fontId="2" fillId="4" borderId="4" xfId="0" applyFont="1" applyFill="1" applyBorder="1" applyAlignment="1">
      <alignment horizontal="left" vertical="center" wrapText="1"/>
    </xf>
    <xf numFmtId="0" fontId="2" fillId="4" borderId="3" xfId="0" applyFont="1" applyFill="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1" fillId="3" borderId="2" xfId="0" applyFont="1" applyFill="1" applyBorder="1" applyAlignment="1">
      <alignment horizontal="left" vertical="center"/>
    </xf>
    <xf numFmtId="0" fontId="1" fillId="3" borderId="3" xfId="0" applyFont="1" applyFill="1" applyBorder="1" applyAlignment="1">
      <alignment horizontal="left" vertical="center"/>
    </xf>
    <xf numFmtId="0" fontId="1" fillId="3" borderId="4" xfId="0" applyFont="1" applyFill="1" applyBorder="1" applyAlignment="1">
      <alignment horizontal="left" vertical="center"/>
    </xf>
    <xf numFmtId="0" fontId="1" fillId="4" borderId="2" xfId="0" applyFont="1" applyFill="1" applyBorder="1" applyAlignment="1">
      <alignment horizontal="left" vertical="center" wrapText="1"/>
    </xf>
    <xf numFmtId="0" fontId="1" fillId="4" borderId="3" xfId="0" applyFont="1" applyFill="1" applyBorder="1" applyAlignment="1">
      <alignment horizontal="left" vertical="center" wrapText="1"/>
    </xf>
    <xf numFmtId="0" fontId="1" fillId="4" borderId="4" xfId="0" applyFont="1" applyFill="1" applyBorder="1" applyAlignment="1">
      <alignment horizontal="left" vertical="center" wrapText="1"/>
    </xf>
    <xf numFmtId="0" fontId="6" fillId="4" borderId="1" xfId="0" applyFont="1" applyFill="1" applyBorder="1" applyAlignment="1">
      <alignment horizontal="left" vertical="center" wrapText="1"/>
    </xf>
    <xf numFmtId="0" fontId="6" fillId="0" borderId="1" xfId="0" applyFont="1" applyBorder="1" applyAlignment="1">
      <alignment horizontal="left" vertical="center" wrapText="1"/>
    </xf>
    <xf numFmtId="0" fontId="2" fillId="4" borderId="2" xfId="0" quotePrefix="1" applyFont="1" applyFill="1" applyBorder="1" applyAlignment="1">
      <alignment horizontal="left" vertical="center" wrapText="1"/>
    </xf>
    <xf numFmtId="0" fontId="2" fillId="4" borderId="3" xfId="0" quotePrefix="1" applyFont="1" applyFill="1" applyBorder="1" applyAlignment="1">
      <alignment horizontal="left" vertical="center" wrapText="1"/>
    </xf>
    <xf numFmtId="0" fontId="2" fillId="4" borderId="4" xfId="0" quotePrefix="1" applyFont="1" applyFill="1" applyBorder="1" applyAlignment="1">
      <alignment horizontal="left" vertical="center" wrapText="1"/>
    </xf>
    <xf numFmtId="0" fontId="1" fillId="0" borderId="1" xfId="0" applyFont="1" applyBorder="1" applyAlignment="1">
      <alignment horizontal="left" vertical="center" wrapText="1"/>
    </xf>
    <xf numFmtId="0" fontId="2" fillId="0" borderId="2" xfId="0" applyFont="1" applyBorder="1" applyAlignment="1">
      <alignment vertical="center" wrapText="1"/>
    </xf>
    <xf numFmtId="0" fontId="2" fillId="0" borderId="4" xfId="0" applyFont="1" applyBorder="1" applyAlignment="1">
      <alignment vertical="center" wrapText="1"/>
    </xf>
    <xf numFmtId="0" fontId="6" fillId="0" borderId="2" xfId="0" applyFont="1" applyBorder="1" applyAlignment="1">
      <alignment horizontal="left" vertical="center" wrapText="1"/>
    </xf>
    <xf numFmtId="0" fontId="6"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1" xfId="0" applyFont="1" applyBorder="1" applyAlignment="1">
      <alignment horizontal="left" vertical="center" wrapText="1"/>
    </xf>
    <xf numFmtId="0" fontId="5" fillId="3" borderId="2" xfId="0" applyFont="1" applyFill="1" applyBorder="1" applyAlignment="1">
      <alignment horizontal="left" vertical="center"/>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6" fillId="0" borderId="3" xfId="0" applyFont="1" applyBorder="1" applyAlignment="1">
      <alignment horizontal="left" vertical="center" wrapTex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3" fillId="4"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left" vertical="center"/>
    </xf>
    <xf numFmtId="0" fontId="15" fillId="8" borderId="1" xfId="4" applyFont="1" applyFill="1" applyBorder="1" applyAlignment="1">
      <alignment horizontal="center" vertical="center" wrapText="1"/>
    </xf>
    <xf numFmtId="0" fontId="15" fillId="9" borderId="1" xfId="4" applyFont="1" applyFill="1" applyBorder="1" applyAlignment="1">
      <alignment horizontal="left" vertical="center"/>
    </xf>
    <xf numFmtId="0" fontId="15" fillId="10" borderId="1" xfId="4" applyFont="1" applyFill="1" applyBorder="1" applyAlignment="1">
      <alignment horizontal="left" vertical="center" wrapText="1"/>
    </xf>
    <xf numFmtId="0" fontId="17" fillId="10" borderId="1" xfId="4" applyFont="1" applyFill="1" applyBorder="1" applyAlignment="1">
      <alignment horizontal="left" vertical="center" wrapText="1"/>
    </xf>
    <xf numFmtId="0" fontId="18" fillId="10" borderId="1" xfId="4" applyFont="1" applyFill="1" applyBorder="1" applyAlignment="1">
      <alignment horizontal="left" vertical="center" wrapText="1"/>
    </xf>
    <xf numFmtId="0" fontId="20" fillId="9" borderId="1" xfId="4" applyFont="1" applyFill="1" applyBorder="1" applyAlignment="1">
      <alignment horizontal="left" vertical="center"/>
    </xf>
    <xf numFmtId="0" fontId="20" fillId="0" borderId="1" xfId="4" applyFont="1" applyBorder="1" applyAlignment="1">
      <alignment horizontal="left" vertical="center"/>
    </xf>
    <xf numFmtId="0" fontId="21" fillId="0" borderId="1" xfId="4" applyFont="1" applyBorder="1" applyAlignment="1">
      <alignment horizontal="left" vertical="center" wrapText="1"/>
    </xf>
    <xf numFmtId="0" fontId="17" fillId="0" borderId="1" xfId="4" applyFont="1" applyBorder="1" applyAlignment="1">
      <alignment horizontal="left" vertical="center" wrapText="1"/>
    </xf>
    <xf numFmtId="0" fontId="21" fillId="0" borderId="1" xfId="4" applyFont="1" applyBorder="1" applyAlignment="1">
      <alignment horizontal="left" vertical="center"/>
    </xf>
    <xf numFmtId="0" fontId="17" fillId="0" borderId="1" xfId="4" applyFont="1" applyBorder="1" applyAlignment="1">
      <alignment vertical="center" wrapText="1"/>
    </xf>
    <xf numFmtId="0" fontId="15" fillId="0" borderId="1" xfId="4" applyFont="1" applyBorder="1" applyAlignment="1">
      <alignment horizontal="left" vertical="center" wrapText="1"/>
    </xf>
    <xf numFmtId="0" fontId="21" fillId="10" borderId="1" xfId="4" applyFont="1" applyFill="1" applyBorder="1" applyAlignment="1">
      <alignment horizontal="left" vertical="center" wrapText="1"/>
    </xf>
    <xf numFmtId="0" fontId="5" fillId="7" borderId="1" xfId="5" applyFont="1" applyFill="1" applyBorder="1" applyAlignment="1">
      <alignment horizontal="center" vertical="center"/>
    </xf>
    <xf numFmtId="0" fontId="1" fillId="2" borderId="1" xfId="6" applyFont="1" applyFill="1" applyBorder="1" applyAlignment="1">
      <alignment horizontal="center" vertical="center" wrapText="1"/>
    </xf>
    <xf numFmtId="0" fontId="1" fillId="3" borderId="2" xfId="6" applyFont="1" applyFill="1" applyBorder="1" applyAlignment="1">
      <alignment horizontal="left" vertical="center"/>
    </xf>
    <xf numFmtId="0" fontId="1" fillId="3" borderId="3" xfId="6" applyFont="1" applyFill="1" applyBorder="1" applyAlignment="1">
      <alignment horizontal="left" vertical="center"/>
    </xf>
    <xf numFmtId="0" fontId="1" fillId="4" borderId="1" xfId="6" applyFont="1" applyFill="1" applyBorder="1" applyAlignment="1">
      <alignment horizontal="left" vertical="center" wrapText="1"/>
    </xf>
    <xf numFmtId="0" fontId="2" fillId="4" borderId="1" xfId="6" applyFont="1" applyFill="1" applyBorder="1" applyAlignment="1">
      <alignment horizontal="left" vertical="center" wrapText="1"/>
    </xf>
    <xf numFmtId="0" fontId="1" fillId="4" borderId="2" xfId="6" applyFont="1" applyFill="1" applyBorder="1" applyAlignment="1">
      <alignment horizontal="left" vertical="center" wrapText="1"/>
    </xf>
    <xf numFmtId="0" fontId="1" fillId="4" borderId="3" xfId="6" applyFont="1" applyFill="1" applyBorder="1" applyAlignment="1">
      <alignment horizontal="left" vertical="center" wrapText="1"/>
    </xf>
    <xf numFmtId="0" fontId="1" fillId="4" borderId="4" xfId="6" applyFont="1" applyFill="1" applyBorder="1" applyAlignment="1">
      <alignment horizontal="left" vertical="center" wrapText="1"/>
    </xf>
    <xf numFmtId="0" fontId="3" fillId="4" borderId="1" xfId="6" applyFont="1" applyFill="1" applyBorder="1" applyAlignment="1">
      <alignment horizontal="left" vertical="center" wrapText="1"/>
    </xf>
    <xf numFmtId="0" fontId="5" fillId="3" borderId="2" xfId="6" applyFont="1" applyFill="1" applyBorder="1" applyAlignment="1">
      <alignment horizontal="left" vertical="center"/>
    </xf>
    <xf numFmtId="0" fontId="5" fillId="3" borderId="3" xfId="6" applyFont="1" applyFill="1" applyBorder="1" applyAlignment="1">
      <alignment horizontal="left" vertical="center"/>
    </xf>
    <xf numFmtId="0" fontId="2" fillId="0" borderId="1" xfId="6" applyFont="1" applyBorder="1" applyAlignment="1">
      <alignment horizontal="left" vertical="center" wrapText="1"/>
    </xf>
    <xf numFmtId="0" fontId="2" fillId="4" borderId="2" xfId="6" quotePrefix="1" applyFont="1" applyFill="1" applyBorder="1" applyAlignment="1">
      <alignment horizontal="left" vertical="center" wrapText="1"/>
    </xf>
    <xf numFmtId="0" fontId="2" fillId="4" borderId="3" xfId="6" applyFont="1" applyFill="1" applyBorder="1" applyAlignment="1">
      <alignment horizontal="left" vertical="center" wrapText="1"/>
    </xf>
    <xf numFmtId="0" fontId="2" fillId="4" borderId="4" xfId="6" applyFont="1" applyFill="1" applyBorder="1" applyAlignment="1">
      <alignment horizontal="left" vertical="center" wrapText="1"/>
    </xf>
    <xf numFmtId="0" fontId="2" fillId="4" borderId="2" xfId="6" applyFont="1" applyFill="1" applyBorder="1" applyAlignment="1">
      <alignment horizontal="left" vertical="center" wrapText="1"/>
    </xf>
    <xf numFmtId="0" fontId="5" fillId="0" borderId="2" xfId="6" applyFont="1" applyBorder="1" applyAlignment="1">
      <alignment horizontal="left" vertical="center"/>
    </xf>
    <xf numFmtId="0" fontId="5" fillId="0" borderId="3" xfId="6" applyFont="1" applyBorder="1" applyAlignment="1">
      <alignment horizontal="left" vertical="center"/>
    </xf>
    <xf numFmtId="0" fontId="5" fillId="0" borderId="4" xfId="6" applyFont="1" applyBorder="1" applyAlignment="1">
      <alignment horizontal="left" vertical="center"/>
    </xf>
    <xf numFmtId="0" fontId="6" fillId="0" borderId="2" xfId="6" applyFont="1" applyBorder="1" applyAlignment="1">
      <alignment horizontal="left" vertical="center" wrapText="1"/>
    </xf>
    <xf numFmtId="0" fontId="6" fillId="0" borderId="3" xfId="6" applyFont="1" applyBorder="1" applyAlignment="1">
      <alignment horizontal="left" vertical="center" wrapText="1"/>
    </xf>
    <xf numFmtId="0" fontId="6" fillId="0" borderId="4" xfId="6" applyFont="1" applyBorder="1" applyAlignment="1">
      <alignment horizontal="left" vertical="center" wrapText="1"/>
    </xf>
    <xf numFmtId="0" fontId="23" fillId="0" borderId="2" xfId="6" applyFont="1" applyBorder="1" applyAlignment="1">
      <alignment horizontal="left" vertical="center" wrapText="1"/>
    </xf>
    <xf numFmtId="0" fontId="6" fillId="0" borderId="2" xfId="6" applyFont="1" applyBorder="1" applyAlignment="1">
      <alignment horizontal="left" vertical="center"/>
    </xf>
    <xf numFmtId="0" fontId="6" fillId="0" borderId="3" xfId="6" applyFont="1" applyBorder="1" applyAlignment="1">
      <alignment horizontal="left" vertical="center"/>
    </xf>
    <xf numFmtId="0" fontId="6" fillId="0" borderId="4" xfId="6" applyFont="1" applyBorder="1" applyAlignment="1">
      <alignment horizontal="left" vertical="center"/>
    </xf>
    <xf numFmtId="0" fontId="2" fillId="0" borderId="2" xfId="6" applyFont="1" applyBorder="1" applyAlignment="1">
      <alignment vertical="center" wrapText="1"/>
    </xf>
    <xf numFmtId="0" fontId="2" fillId="0" borderId="4" xfId="6" applyFont="1" applyBorder="1" applyAlignment="1">
      <alignment vertical="center" wrapText="1"/>
    </xf>
    <xf numFmtId="0" fontId="1" fillId="0" borderId="1" xfId="6" applyFont="1" applyBorder="1" applyAlignment="1">
      <alignment horizontal="left" vertical="center" wrapText="1"/>
    </xf>
    <xf numFmtId="0" fontId="2" fillId="0" borderId="2" xfId="6" applyFont="1" applyBorder="1" applyAlignment="1">
      <alignment horizontal="left" vertical="center" wrapText="1"/>
    </xf>
    <xf numFmtId="0" fontId="2" fillId="0" borderId="3" xfId="6" applyFont="1" applyBorder="1" applyAlignment="1">
      <alignment horizontal="left" vertical="center" wrapText="1"/>
    </xf>
    <xf numFmtId="0" fontId="2" fillId="0" borderId="4" xfId="6" applyFont="1" applyBorder="1" applyAlignment="1">
      <alignment horizontal="left" vertical="center" wrapText="1"/>
    </xf>
    <xf numFmtId="0" fontId="6" fillId="4" borderId="1" xfId="6" applyFont="1" applyFill="1" applyBorder="1" applyAlignment="1">
      <alignment horizontal="left" vertical="center" wrapText="1"/>
    </xf>
    <xf numFmtId="0" fontId="6" fillId="0" borderId="1" xfId="6" applyFont="1" applyBorder="1" applyAlignment="1">
      <alignment horizontal="left" vertical="center" wrapText="1"/>
    </xf>
    <xf numFmtId="0" fontId="5" fillId="7" borderId="2" xfId="6" applyFont="1" applyFill="1" applyBorder="1" applyAlignment="1">
      <alignment horizontal="center" vertical="center"/>
    </xf>
    <xf numFmtId="0" fontId="5" fillId="7" borderId="3" xfId="6" applyFont="1" applyFill="1" applyBorder="1" applyAlignment="1">
      <alignment horizontal="center" vertical="center"/>
    </xf>
    <xf numFmtId="0" fontId="15" fillId="8" borderId="1" xfId="1" applyFont="1" applyFill="1" applyBorder="1" applyAlignment="1">
      <alignment horizontal="center" vertical="center" wrapText="1"/>
    </xf>
    <xf numFmtId="0" fontId="15" fillId="9" borderId="1" xfId="1" applyFont="1" applyFill="1" applyBorder="1" applyAlignment="1">
      <alignment horizontal="left" vertical="center"/>
    </xf>
    <xf numFmtId="0" fontId="15" fillId="10" borderId="1" xfId="1" applyFont="1" applyFill="1" applyBorder="1" applyAlignment="1">
      <alignment horizontal="left" vertical="center" wrapText="1"/>
    </xf>
    <xf numFmtId="0" fontId="17" fillId="10" borderId="1" xfId="1" applyFont="1" applyFill="1" applyBorder="1" applyAlignment="1">
      <alignment horizontal="left" vertical="center" wrapText="1"/>
    </xf>
    <xf numFmtId="0" fontId="18" fillId="10" borderId="1" xfId="1" applyFont="1" applyFill="1" applyBorder="1" applyAlignment="1">
      <alignment horizontal="left" vertical="center" wrapText="1"/>
    </xf>
    <xf numFmtId="0" fontId="20" fillId="9" borderId="1" xfId="1" applyFont="1" applyFill="1" applyBorder="1" applyAlignment="1">
      <alignment horizontal="left" vertical="center"/>
    </xf>
    <xf numFmtId="0" fontId="20" fillId="0" borderId="1" xfId="1" applyFont="1" applyBorder="1" applyAlignment="1">
      <alignment horizontal="left" vertical="center"/>
    </xf>
    <xf numFmtId="0" fontId="21" fillId="0" borderId="1" xfId="1" applyFont="1" applyBorder="1" applyAlignment="1">
      <alignment horizontal="left" vertical="center" wrapText="1"/>
    </xf>
    <xf numFmtId="0" fontId="17" fillId="0" borderId="1" xfId="1" applyFont="1" applyBorder="1" applyAlignment="1">
      <alignment horizontal="left" vertical="center" wrapText="1"/>
    </xf>
    <xf numFmtId="0" fontId="21" fillId="0" borderId="1" xfId="1" applyFont="1" applyBorder="1" applyAlignment="1">
      <alignment horizontal="left" vertical="center"/>
    </xf>
    <xf numFmtId="0" fontId="17" fillId="0" borderId="1" xfId="1" applyFont="1" applyBorder="1" applyAlignment="1">
      <alignment vertical="center" wrapText="1"/>
    </xf>
    <xf numFmtId="0" fontId="15" fillId="0" borderId="1" xfId="1" applyFont="1" applyBorder="1" applyAlignment="1">
      <alignment horizontal="left" vertical="center" wrapText="1"/>
    </xf>
    <xf numFmtId="0" fontId="21" fillId="10" borderId="1" xfId="1" applyFont="1" applyFill="1" applyBorder="1" applyAlignment="1">
      <alignment horizontal="left" vertical="center" wrapText="1"/>
    </xf>
    <xf numFmtId="0" fontId="5" fillId="7" borderId="1" xfId="7" applyFont="1" applyFill="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top" wrapText="1"/>
    </xf>
  </cellXfs>
  <cellStyles count="8">
    <cellStyle name="Excel Built-in Normal" xfId="2" xr:uid="{A631CF2A-076D-A54F-B51A-48E3B524071D}"/>
    <cellStyle name="Normal" xfId="0" builtinId="0"/>
    <cellStyle name="Normal 2" xfId="1" xr:uid="{2B48E865-E037-D94F-84EA-280525876B18}"/>
    <cellStyle name="Normal 2 2" xfId="4" xr:uid="{1A5C9654-1492-CC44-ABD5-936B5D6FB4FB}"/>
    <cellStyle name="Normal 3" xfId="3" xr:uid="{38242A04-11AE-AD40-B34E-F5CC0583C9A1}"/>
    <cellStyle name="Normal 3 3" xfId="6" xr:uid="{57EA071B-BB4C-3D40-9063-CCD3315FDEA7}"/>
    <cellStyle name="Normal 4" xfId="7" xr:uid="{417BAF3A-F677-FB4C-9058-079EFAF35E85}"/>
    <cellStyle name="Normal 5" xfId="5" xr:uid="{874C120E-A684-B048-87C9-0D60AC5F8BB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C49EA-FD41-CB4C-9229-18DCA988A581}">
  <sheetPr codeName="Sheet1"/>
  <dimension ref="A1:I903"/>
  <sheetViews>
    <sheetView tabSelected="1" zoomScale="82" zoomScaleNormal="82" workbookViewId="0">
      <selection activeCell="A832" sqref="A832:G832"/>
    </sheetView>
  </sheetViews>
  <sheetFormatPr baseColWidth="10" defaultRowHeight="74" customHeight="1" x14ac:dyDescent="0.2"/>
  <cols>
    <col min="1" max="1" width="7.83203125" style="33" customWidth="1"/>
    <col min="2" max="2" width="8" style="45" customWidth="1"/>
    <col min="3" max="4" width="10.83203125" style="45"/>
    <col min="5" max="5" width="26.6640625" style="45" customWidth="1"/>
    <col min="6" max="6" width="13.5" style="46" customWidth="1"/>
    <col min="7" max="7" width="31.6640625" style="33" customWidth="1"/>
    <col min="8" max="8" width="25.33203125" style="36" customWidth="1"/>
    <col min="9" max="16384" width="10.83203125" style="33"/>
  </cols>
  <sheetData>
    <row r="1" spans="1:8" ht="42" customHeight="1" x14ac:dyDescent="0.2">
      <c r="A1" s="33" t="s">
        <v>1653</v>
      </c>
    </row>
    <row r="2" spans="1:8" ht="44" customHeight="1" x14ac:dyDescent="0.2"/>
    <row r="3" spans="1:8" ht="74" customHeight="1" x14ac:dyDescent="0.2">
      <c r="A3" s="1" t="s">
        <v>0</v>
      </c>
      <c r="B3" s="215" t="s">
        <v>1</v>
      </c>
      <c r="C3" s="215"/>
      <c r="D3" s="215"/>
      <c r="E3" s="215"/>
      <c r="F3" s="47" t="s">
        <v>2</v>
      </c>
      <c r="G3" s="47" t="s">
        <v>3</v>
      </c>
      <c r="H3" s="47" t="s">
        <v>1647</v>
      </c>
    </row>
    <row r="4" spans="1:8" ht="74" customHeight="1" x14ac:dyDescent="0.2">
      <c r="A4" s="186" t="s">
        <v>4</v>
      </c>
      <c r="B4" s="187"/>
      <c r="C4" s="187"/>
      <c r="D4" s="187"/>
      <c r="E4" s="187"/>
      <c r="F4" s="187"/>
      <c r="G4" s="188"/>
      <c r="H4" s="48">
        <f>H5+H18+H29+H32+H60+H83+H97+H122+H143</f>
        <v>470</v>
      </c>
    </row>
    <row r="5" spans="1:8" ht="74" customHeight="1" x14ac:dyDescent="0.2">
      <c r="A5" s="2">
        <v>1</v>
      </c>
      <c r="B5" s="180" t="s">
        <v>5</v>
      </c>
      <c r="C5" s="180"/>
      <c r="D5" s="180"/>
      <c r="E5" s="180"/>
      <c r="F5" s="49"/>
      <c r="G5" s="43"/>
      <c r="H5" s="50">
        <f>SUM(H6:H17)</f>
        <v>30</v>
      </c>
    </row>
    <row r="6" spans="1:8" ht="74" customHeight="1" x14ac:dyDescent="0.2">
      <c r="A6" s="2"/>
      <c r="B6" s="4" t="s">
        <v>6</v>
      </c>
      <c r="C6" s="176" t="s">
        <v>7</v>
      </c>
      <c r="D6" s="176"/>
      <c r="E6" s="176"/>
      <c r="F6" s="49"/>
      <c r="G6" s="43"/>
      <c r="H6" s="15"/>
    </row>
    <row r="7" spans="1:8" ht="74" customHeight="1" x14ac:dyDescent="0.2">
      <c r="A7" s="2"/>
      <c r="B7" s="3"/>
      <c r="C7" s="6" t="s">
        <v>9</v>
      </c>
      <c r="D7" s="176" t="s">
        <v>10</v>
      </c>
      <c r="E7" s="176"/>
      <c r="F7" s="49" t="s">
        <v>8</v>
      </c>
      <c r="G7" s="44" t="s">
        <v>1658</v>
      </c>
      <c r="H7" s="15">
        <f>IF(AND(F7="YA"),5,IF(AND(F7="TIDAK"),1,0))</f>
        <v>5</v>
      </c>
    </row>
    <row r="8" spans="1:8" ht="74" customHeight="1" x14ac:dyDescent="0.2">
      <c r="A8" s="2"/>
      <c r="B8" s="3"/>
      <c r="C8" s="4" t="s">
        <v>11</v>
      </c>
      <c r="D8" s="176" t="s">
        <v>12</v>
      </c>
      <c r="E8" s="176"/>
      <c r="F8" s="49" t="s">
        <v>8</v>
      </c>
      <c r="G8" s="44" t="s">
        <v>1658</v>
      </c>
      <c r="H8" s="15">
        <f t="shared" ref="H8:H21" si="0">IF(AND(F8="YA"),5,IF(AND(F8="TIDAK"),1,0))</f>
        <v>5</v>
      </c>
    </row>
    <row r="9" spans="1:8" ht="74" customHeight="1" x14ac:dyDescent="0.2">
      <c r="A9" s="2"/>
      <c r="B9" s="4" t="s">
        <v>13</v>
      </c>
      <c r="C9" s="176" t="s">
        <v>14</v>
      </c>
      <c r="D9" s="176"/>
      <c r="E9" s="176"/>
      <c r="F9" s="49" t="s">
        <v>8</v>
      </c>
      <c r="G9" s="44" t="s">
        <v>1658</v>
      </c>
      <c r="H9" s="15">
        <f t="shared" si="0"/>
        <v>5</v>
      </c>
    </row>
    <row r="10" spans="1:8" ht="74" customHeight="1" x14ac:dyDescent="0.2">
      <c r="A10" s="2"/>
      <c r="B10" s="4" t="s">
        <v>15</v>
      </c>
      <c r="C10" s="176" t="s">
        <v>16</v>
      </c>
      <c r="D10" s="176"/>
      <c r="E10" s="176"/>
      <c r="F10" s="49" t="s">
        <v>8</v>
      </c>
      <c r="G10" s="44" t="s">
        <v>1658</v>
      </c>
      <c r="H10" s="15">
        <f t="shared" si="0"/>
        <v>5</v>
      </c>
    </row>
    <row r="11" spans="1:8" ht="74" customHeight="1" x14ac:dyDescent="0.2">
      <c r="A11" s="2"/>
      <c r="B11" s="4" t="s">
        <v>17</v>
      </c>
      <c r="C11" s="176" t="s">
        <v>18</v>
      </c>
      <c r="D11" s="176"/>
      <c r="E11" s="176"/>
      <c r="F11" s="49" t="s">
        <v>8</v>
      </c>
      <c r="G11" s="44" t="s">
        <v>1658</v>
      </c>
      <c r="H11" s="15">
        <f t="shared" si="0"/>
        <v>5</v>
      </c>
    </row>
    <row r="12" spans="1:8" ht="74" customHeight="1" x14ac:dyDescent="0.2">
      <c r="A12" s="2"/>
      <c r="B12" s="5"/>
      <c r="C12" s="176" t="s">
        <v>19</v>
      </c>
      <c r="D12" s="176"/>
      <c r="E12" s="176"/>
      <c r="F12" s="49"/>
      <c r="G12" s="43"/>
      <c r="H12" s="15"/>
    </row>
    <row r="13" spans="1:8" ht="74" customHeight="1" x14ac:dyDescent="0.2">
      <c r="A13" s="2"/>
      <c r="B13" s="3"/>
      <c r="C13" s="4" t="s">
        <v>20</v>
      </c>
      <c r="D13" s="176" t="s">
        <v>21</v>
      </c>
      <c r="E13" s="176"/>
      <c r="F13" s="49" t="s">
        <v>22</v>
      </c>
      <c r="G13" s="44" t="s">
        <v>1661</v>
      </c>
      <c r="H13" s="15">
        <f t="shared" si="0"/>
        <v>0</v>
      </c>
    </row>
    <row r="14" spans="1:8" ht="74" customHeight="1" x14ac:dyDescent="0.2">
      <c r="A14" s="2"/>
      <c r="B14" s="3"/>
      <c r="C14" s="4" t="s">
        <v>23</v>
      </c>
      <c r="D14" s="176" t="s">
        <v>24</v>
      </c>
      <c r="E14" s="176"/>
      <c r="F14" s="49" t="s">
        <v>22</v>
      </c>
      <c r="G14" s="44" t="s">
        <v>1661</v>
      </c>
      <c r="H14" s="15">
        <f t="shared" si="0"/>
        <v>0</v>
      </c>
    </row>
    <row r="15" spans="1:8" ht="74" customHeight="1" x14ac:dyDescent="0.2">
      <c r="A15" s="2"/>
      <c r="B15" s="3"/>
      <c r="C15" s="4" t="s">
        <v>25</v>
      </c>
      <c r="D15" s="176" t="s">
        <v>26</v>
      </c>
      <c r="E15" s="176"/>
      <c r="F15" s="49" t="s">
        <v>22</v>
      </c>
      <c r="G15" s="44" t="s">
        <v>1661</v>
      </c>
      <c r="H15" s="15">
        <f t="shared" si="0"/>
        <v>0</v>
      </c>
    </row>
    <row r="16" spans="1:8" ht="74" customHeight="1" x14ac:dyDescent="0.2">
      <c r="A16" s="2"/>
      <c r="B16" s="3"/>
      <c r="C16" s="4" t="s">
        <v>27</v>
      </c>
      <c r="D16" s="176" t="s">
        <v>28</v>
      </c>
      <c r="E16" s="176"/>
      <c r="F16" s="49" t="s">
        <v>22</v>
      </c>
      <c r="G16" s="44" t="s">
        <v>1661</v>
      </c>
      <c r="H16" s="15">
        <f t="shared" si="0"/>
        <v>0</v>
      </c>
    </row>
    <row r="17" spans="1:8" ht="74" customHeight="1" x14ac:dyDescent="0.2">
      <c r="A17" s="2"/>
      <c r="B17" s="3"/>
      <c r="C17" s="4" t="s">
        <v>29</v>
      </c>
      <c r="D17" s="176" t="s">
        <v>30</v>
      </c>
      <c r="E17" s="176"/>
      <c r="F17" s="49" t="s">
        <v>8</v>
      </c>
      <c r="G17" s="44" t="s">
        <v>1661</v>
      </c>
      <c r="H17" s="15">
        <f t="shared" si="0"/>
        <v>5</v>
      </c>
    </row>
    <row r="18" spans="1:8" ht="74" customHeight="1" x14ac:dyDescent="0.2">
      <c r="A18" s="2">
        <v>2</v>
      </c>
      <c r="B18" s="180" t="s">
        <v>31</v>
      </c>
      <c r="C18" s="180"/>
      <c r="D18" s="180"/>
      <c r="E18" s="180"/>
      <c r="F18" s="49"/>
      <c r="G18" s="43"/>
      <c r="H18" s="50">
        <f>SUM(H19:H28)</f>
        <v>35</v>
      </c>
    </row>
    <row r="19" spans="1:8" ht="74" customHeight="1" x14ac:dyDescent="0.2">
      <c r="A19" s="2"/>
      <c r="B19" s="5" t="s">
        <v>32</v>
      </c>
      <c r="C19" s="176" t="s">
        <v>33</v>
      </c>
      <c r="D19" s="176"/>
      <c r="E19" s="176"/>
      <c r="F19" s="49" t="s">
        <v>8</v>
      </c>
      <c r="G19" s="44" t="s">
        <v>1658</v>
      </c>
      <c r="H19" s="15">
        <f t="shared" si="0"/>
        <v>5</v>
      </c>
    </row>
    <row r="20" spans="1:8" ht="74" customHeight="1" x14ac:dyDescent="0.2">
      <c r="A20" s="2"/>
      <c r="B20" s="5" t="s">
        <v>34</v>
      </c>
      <c r="C20" s="176" t="s">
        <v>35</v>
      </c>
      <c r="D20" s="176"/>
      <c r="E20" s="176"/>
      <c r="F20" s="49" t="s">
        <v>8</v>
      </c>
      <c r="G20" s="44" t="s">
        <v>1658</v>
      </c>
      <c r="H20" s="15">
        <f t="shared" si="0"/>
        <v>5</v>
      </c>
    </row>
    <row r="21" spans="1:8" ht="74" customHeight="1" x14ac:dyDescent="0.2">
      <c r="A21" s="2"/>
      <c r="B21" s="5" t="s">
        <v>36</v>
      </c>
      <c r="C21" s="176" t="s">
        <v>37</v>
      </c>
      <c r="D21" s="176"/>
      <c r="E21" s="176"/>
      <c r="F21" s="49" t="s">
        <v>8</v>
      </c>
      <c r="G21" s="44" t="s">
        <v>1658</v>
      </c>
      <c r="H21" s="15">
        <f t="shared" si="0"/>
        <v>5</v>
      </c>
    </row>
    <row r="22" spans="1:8" ht="74" customHeight="1" x14ac:dyDescent="0.2">
      <c r="A22" s="2"/>
      <c r="B22" s="5" t="s">
        <v>38</v>
      </c>
      <c r="C22" s="176" t="s">
        <v>39</v>
      </c>
      <c r="D22" s="176"/>
      <c r="E22" s="176"/>
      <c r="F22" s="49"/>
      <c r="G22" s="43"/>
      <c r="H22" s="15"/>
    </row>
    <row r="23" spans="1:8" ht="74" customHeight="1" x14ac:dyDescent="0.2">
      <c r="A23" s="2"/>
      <c r="B23" s="5"/>
      <c r="C23" s="5" t="s">
        <v>40</v>
      </c>
      <c r="D23" s="176" t="s">
        <v>41</v>
      </c>
      <c r="E23" s="176"/>
      <c r="F23" s="49" t="s">
        <v>22</v>
      </c>
      <c r="G23" s="44" t="s">
        <v>1659</v>
      </c>
      <c r="H23" s="15">
        <f>IF(AND(F23="YA"),2,IF(AND(F23="TIDAK"),1,0))</f>
        <v>0</v>
      </c>
    </row>
    <row r="24" spans="1:8" ht="74" customHeight="1" x14ac:dyDescent="0.2">
      <c r="A24" s="2"/>
      <c r="B24" s="5"/>
      <c r="C24" s="5" t="s">
        <v>42</v>
      </c>
      <c r="D24" s="176" t="s">
        <v>43</v>
      </c>
      <c r="E24" s="176"/>
      <c r="F24" s="49" t="s">
        <v>22</v>
      </c>
      <c r="G24" s="44" t="s">
        <v>1660</v>
      </c>
      <c r="H24" s="15">
        <f>IF(AND(F24="YA"),3,IF(AND(F24="TIDAK"),1,0))</f>
        <v>0</v>
      </c>
    </row>
    <row r="25" spans="1:8" ht="74" customHeight="1" x14ac:dyDescent="0.2">
      <c r="A25" s="2"/>
      <c r="B25" s="5"/>
      <c r="C25" s="5" t="s">
        <v>44</v>
      </c>
      <c r="D25" s="176" t="s">
        <v>45</v>
      </c>
      <c r="E25" s="176"/>
      <c r="F25" s="49" t="s">
        <v>8</v>
      </c>
      <c r="G25" s="44" t="s">
        <v>1661</v>
      </c>
      <c r="H25" s="15">
        <f>IF(AND(F25="YA"),5,IF(AND(F25="TIDAK"),1,0))</f>
        <v>5</v>
      </c>
    </row>
    <row r="26" spans="1:8" ht="74" customHeight="1" x14ac:dyDescent="0.2">
      <c r="A26" s="2"/>
      <c r="B26" s="5" t="s">
        <v>46</v>
      </c>
      <c r="C26" s="176" t="s">
        <v>47</v>
      </c>
      <c r="D26" s="176"/>
      <c r="E26" s="176"/>
      <c r="F26" s="49" t="s">
        <v>8</v>
      </c>
      <c r="G26" s="44" t="s">
        <v>1658</v>
      </c>
      <c r="H26" s="15">
        <f t="shared" ref="H26:H28" si="1">IF(AND(F26="YA"),5,IF(AND(F26="TIDAK"),1,0))</f>
        <v>5</v>
      </c>
    </row>
    <row r="27" spans="1:8" ht="74" customHeight="1" x14ac:dyDescent="0.2">
      <c r="A27" s="2"/>
      <c r="B27" s="5" t="s">
        <v>48</v>
      </c>
      <c r="C27" s="176" t="s">
        <v>49</v>
      </c>
      <c r="D27" s="176"/>
      <c r="E27" s="176"/>
      <c r="F27" s="49" t="s">
        <v>8</v>
      </c>
      <c r="G27" s="44" t="s">
        <v>1658</v>
      </c>
      <c r="H27" s="15">
        <f t="shared" si="1"/>
        <v>5</v>
      </c>
    </row>
    <row r="28" spans="1:8" ht="74" customHeight="1" x14ac:dyDescent="0.2">
      <c r="A28" s="2"/>
      <c r="B28" s="5" t="s">
        <v>50</v>
      </c>
      <c r="C28" s="176" t="s">
        <v>51</v>
      </c>
      <c r="D28" s="176"/>
      <c r="E28" s="176"/>
      <c r="F28" s="49" t="s">
        <v>8</v>
      </c>
      <c r="G28" s="44" t="s">
        <v>1658</v>
      </c>
      <c r="H28" s="15">
        <f t="shared" si="1"/>
        <v>5</v>
      </c>
    </row>
    <row r="29" spans="1:8" ht="74" customHeight="1" x14ac:dyDescent="0.2">
      <c r="A29" s="2">
        <v>3</v>
      </c>
      <c r="B29" s="189" t="s">
        <v>52</v>
      </c>
      <c r="C29" s="190"/>
      <c r="D29" s="190"/>
      <c r="E29" s="191"/>
      <c r="F29" s="49"/>
      <c r="G29" s="43"/>
      <c r="H29" s="50">
        <f>SUM(H30:H31)</f>
        <v>10</v>
      </c>
    </row>
    <row r="30" spans="1:8" ht="74" customHeight="1" x14ac:dyDescent="0.2">
      <c r="A30" s="2"/>
      <c r="B30" s="5" t="s">
        <v>53</v>
      </c>
      <c r="C30" s="176" t="s">
        <v>54</v>
      </c>
      <c r="D30" s="176"/>
      <c r="E30" s="176"/>
      <c r="F30" s="49" t="s">
        <v>8</v>
      </c>
      <c r="G30" s="44" t="s">
        <v>1658</v>
      </c>
      <c r="H30" s="15">
        <f t="shared" ref="H30:H31" si="2">IF(AND(F30="YA"),5,IF(AND(F30="TIDAK"),1,0))</f>
        <v>5</v>
      </c>
    </row>
    <row r="31" spans="1:8" ht="74" customHeight="1" x14ac:dyDescent="0.2">
      <c r="A31" s="2"/>
      <c r="B31" s="7" t="s">
        <v>56</v>
      </c>
      <c r="C31" s="176" t="s">
        <v>57</v>
      </c>
      <c r="D31" s="176"/>
      <c r="E31" s="176"/>
      <c r="F31" s="49" t="s">
        <v>8</v>
      </c>
      <c r="G31" s="44" t="s">
        <v>1658</v>
      </c>
      <c r="H31" s="15">
        <f t="shared" si="2"/>
        <v>5</v>
      </c>
    </row>
    <row r="32" spans="1:8" ht="74" customHeight="1" x14ac:dyDescent="0.2">
      <c r="A32" s="2">
        <v>4</v>
      </c>
      <c r="B32" s="180" t="s">
        <v>58</v>
      </c>
      <c r="C32" s="180"/>
      <c r="D32" s="180"/>
      <c r="E32" s="180"/>
      <c r="F32" s="49"/>
      <c r="G32" s="43"/>
      <c r="H32" s="50">
        <f>SUM(H33:H59)</f>
        <v>100</v>
      </c>
    </row>
    <row r="33" spans="1:8" ht="74" customHeight="1" x14ac:dyDescent="0.2">
      <c r="A33" s="2"/>
      <c r="B33" s="5" t="s">
        <v>59</v>
      </c>
      <c r="C33" s="176" t="s">
        <v>60</v>
      </c>
      <c r="D33" s="176"/>
      <c r="E33" s="176"/>
      <c r="F33" s="49" t="s">
        <v>8</v>
      </c>
      <c r="G33" s="44" t="s">
        <v>1658</v>
      </c>
      <c r="H33" s="15">
        <f t="shared" ref="H33" si="3">IF(AND(F33="YA"),5,IF(AND(F33="TIDAK"),1,0))</f>
        <v>5</v>
      </c>
    </row>
    <row r="34" spans="1:8" ht="74" customHeight="1" x14ac:dyDescent="0.2">
      <c r="A34" s="2"/>
      <c r="B34" s="5" t="s">
        <v>61</v>
      </c>
      <c r="C34" s="176" t="s">
        <v>62</v>
      </c>
      <c r="D34" s="176"/>
      <c r="E34" s="176"/>
      <c r="F34" s="49"/>
      <c r="G34" s="43"/>
      <c r="H34" s="15"/>
    </row>
    <row r="35" spans="1:8" ht="74" customHeight="1" x14ac:dyDescent="0.2">
      <c r="A35" s="2"/>
      <c r="B35" s="5"/>
      <c r="C35" s="5" t="s">
        <v>63</v>
      </c>
      <c r="D35" s="176" t="s">
        <v>64</v>
      </c>
      <c r="E35" s="176"/>
      <c r="F35" s="49" t="s">
        <v>8</v>
      </c>
      <c r="G35" s="44" t="s">
        <v>1658</v>
      </c>
      <c r="H35" s="15">
        <f t="shared" ref="H35:H36" si="4">IF(AND(F35="YA"),5,IF(AND(F35="TIDAK"),1,0))</f>
        <v>5</v>
      </c>
    </row>
    <row r="36" spans="1:8" ht="74" customHeight="1" x14ac:dyDescent="0.2">
      <c r="A36" s="2"/>
      <c r="B36" s="5"/>
      <c r="C36" s="5" t="s">
        <v>65</v>
      </c>
      <c r="D36" s="176" t="s">
        <v>66</v>
      </c>
      <c r="E36" s="176"/>
      <c r="F36" s="49" t="s">
        <v>8</v>
      </c>
      <c r="G36" s="44" t="s">
        <v>1658</v>
      </c>
      <c r="H36" s="15">
        <f t="shared" si="4"/>
        <v>5</v>
      </c>
    </row>
    <row r="37" spans="1:8" ht="74" customHeight="1" x14ac:dyDescent="0.2">
      <c r="A37" s="2"/>
      <c r="B37" s="5"/>
      <c r="C37" s="5" t="s">
        <v>67</v>
      </c>
      <c r="D37" s="176" t="s">
        <v>68</v>
      </c>
      <c r="E37" s="176"/>
      <c r="F37" s="49"/>
      <c r="G37" s="43"/>
      <c r="H37" s="15"/>
    </row>
    <row r="38" spans="1:8" ht="74" customHeight="1" x14ac:dyDescent="0.2">
      <c r="A38" s="2"/>
      <c r="B38" s="5"/>
      <c r="C38" s="5"/>
      <c r="D38" s="5" t="s">
        <v>69</v>
      </c>
      <c r="E38" s="5" t="s">
        <v>70</v>
      </c>
      <c r="F38" s="49" t="s">
        <v>8</v>
      </c>
      <c r="G38" s="44" t="s">
        <v>1658</v>
      </c>
      <c r="H38" s="15">
        <f t="shared" ref="H38:H40" si="5">IF(AND(F38="YA"),5,IF(AND(F38="TIDAK"),1,0))</f>
        <v>5</v>
      </c>
    </row>
    <row r="39" spans="1:8" ht="74" customHeight="1" x14ac:dyDescent="0.2">
      <c r="A39" s="2"/>
      <c r="B39" s="5"/>
      <c r="C39" s="5"/>
      <c r="D39" s="5" t="s">
        <v>71</v>
      </c>
      <c r="E39" s="5" t="s">
        <v>72</v>
      </c>
      <c r="F39" s="49" t="s">
        <v>8</v>
      </c>
      <c r="G39" s="44" t="s">
        <v>1658</v>
      </c>
      <c r="H39" s="15">
        <f t="shared" si="5"/>
        <v>5</v>
      </c>
    </row>
    <row r="40" spans="1:8" ht="74" customHeight="1" x14ac:dyDescent="0.2">
      <c r="A40" s="2"/>
      <c r="B40" s="5"/>
      <c r="C40" s="5"/>
      <c r="D40" s="5" t="s">
        <v>73</v>
      </c>
      <c r="E40" s="5" t="s">
        <v>74</v>
      </c>
      <c r="F40" s="49" t="s">
        <v>8</v>
      </c>
      <c r="G40" s="44" t="s">
        <v>1658</v>
      </c>
      <c r="H40" s="15">
        <f t="shared" si="5"/>
        <v>5</v>
      </c>
    </row>
    <row r="41" spans="1:8" ht="74" customHeight="1" x14ac:dyDescent="0.2">
      <c r="A41" s="2"/>
      <c r="B41" s="5"/>
      <c r="C41" s="5" t="s">
        <v>75</v>
      </c>
      <c r="D41" s="176" t="s">
        <v>76</v>
      </c>
      <c r="E41" s="176"/>
      <c r="F41" s="49"/>
      <c r="G41" s="43"/>
      <c r="H41" s="15"/>
    </row>
    <row r="42" spans="1:8" ht="74" customHeight="1" x14ac:dyDescent="0.2">
      <c r="A42" s="2"/>
      <c r="B42" s="5"/>
      <c r="C42" s="5"/>
      <c r="D42" s="5" t="s">
        <v>77</v>
      </c>
      <c r="E42" s="5" t="s">
        <v>78</v>
      </c>
      <c r="F42" s="49" t="s">
        <v>22</v>
      </c>
      <c r="G42" s="44" t="s">
        <v>1659</v>
      </c>
      <c r="H42" s="15">
        <f>IF(AND(F42="YA"),2,IF(AND(F42="TIDAK"),1,0))</f>
        <v>0</v>
      </c>
    </row>
    <row r="43" spans="1:8" ht="74" customHeight="1" x14ac:dyDescent="0.2">
      <c r="A43" s="2"/>
      <c r="B43" s="5"/>
      <c r="C43" s="5"/>
      <c r="D43" s="5" t="s">
        <v>79</v>
      </c>
      <c r="E43" s="5" t="s">
        <v>80</v>
      </c>
      <c r="F43" s="49" t="s">
        <v>22</v>
      </c>
      <c r="G43" s="44" t="s">
        <v>1660</v>
      </c>
      <c r="H43" s="15">
        <f>IF(AND(F43="YA"),3,IF(AND(F43="TIDAK"),1,0))</f>
        <v>0</v>
      </c>
    </row>
    <row r="44" spans="1:8" ht="74" customHeight="1" x14ac:dyDescent="0.2">
      <c r="A44" s="2"/>
      <c r="B44" s="5"/>
      <c r="C44" s="5"/>
      <c r="D44" s="5" t="s">
        <v>81</v>
      </c>
      <c r="E44" s="5" t="s">
        <v>82</v>
      </c>
      <c r="F44" s="49" t="s">
        <v>8</v>
      </c>
      <c r="G44" s="44" t="s">
        <v>1661</v>
      </c>
      <c r="H44" s="15">
        <f>IF(AND(F44="YA"),5,IF(AND(F44="TIDAK"),1,0))</f>
        <v>5</v>
      </c>
    </row>
    <row r="45" spans="1:8" ht="74" customHeight="1" x14ac:dyDescent="0.2">
      <c r="A45" s="2"/>
      <c r="B45" s="7" t="s">
        <v>83</v>
      </c>
      <c r="C45" s="176" t="s">
        <v>84</v>
      </c>
      <c r="D45" s="176"/>
      <c r="E45" s="176"/>
      <c r="F45" s="49"/>
      <c r="G45" s="43"/>
      <c r="H45" s="15"/>
    </row>
    <row r="46" spans="1:8" ht="74" customHeight="1" x14ac:dyDescent="0.2">
      <c r="A46" s="2"/>
      <c r="B46" s="5"/>
      <c r="C46" s="4" t="s">
        <v>85</v>
      </c>
      <c r="D46" s="176" t="s">
        <v>86</v>
      </c>
      <c r="E46" s="176"/>
      <c r="F46" s="49" t="s">
        <v>8</v>
      </c>
      <c r="G46" s="44" t="s">
        <v>1658</v>
      </c>
      <c r="H46" s="15">
        <f t="shared" ref="H46:H49" si="6">IF(AND(F46="YA"),5,IF(AND(F46="TIDAK"),1,0))</f>
        <v>5</v>
      </c>
    </row>
    <row r="47" spans="1:8" ht="74" customHeight="1" x14ac:dyDescent="0.2">
      <c r="A47" s="2"/>
      <c r="B47" s="5"/>
      <c r="C47" s="4" t="s">
        <v>87</v>
      </c>
      <c r="D47" s="176" t="s">
        <v>66</v>
      </c>
      <c r="E47" s="176"/>
      <c r="F47" s="49" t="s">
        <v>8</v>
      </c>
      <c r="G47" s="44" t="s">
        <v>1658</v>
      </c>
      <c r="H47" s="15">
        <f t="shared" si="6"/>
        <v>5</v>
      </c>
    </row>
    <row r="48" spans="1:8" ht="74" customHeight="1" x14ac:dyDescent="0.2">
      <c r="A48" s="2"/>
      <c r="B48" s="5"/>
      <c r="C48" s="4" t="s">
        <v>88</v>
      </c>
      <c r="D48" s="176" t="s">
        <v>89</v>
      </c>
      <c r="E48" s="176"/>
      <c r="F48" s="49" t="s">
        <v>8</v>
      </c>
      <c r="G48" s="44" t="s">
        <v>1658</v>
      </c>
      <c r="H48" s="15">
        <f t="shared" si="6"/>
        <v>5</v>
      </c>
    </row>
    <row r="49" spans="1:8" ht="74" customHeight="1" x14ac:dyDescent="0.2">
      <c r="A49" s="2"/>
      <c r="B49" s="5"/>
      <c r="C49" s="4" t="s">
        <v>90</v>
      </c>
      <c r="D49" s="176" t="s">
        <v>91</v>
      </c>
      <c r="E49" s="176"/>
      <c r="F49" s="49" t="s">
        <v>8</v>
      </c>
      <c r="G49" s="44" t="s">
        <v>1658</v>
      </c>
      <c r="H49" s="15">
        <f t="shared" si="6"/>
        <v>5</v>
      </c>
    </row>
    <row r="50" spans="1:8" ht="74" customHeight="1" x14ac:dyDescent="0.2">
      <c r="A50" s="2"/>
      <c r="B50" s="5"/>
      <c r="C50" s="4" t="s">
        <v>92</v>
      </c>
      <c r="D50" s="176" t="s">
        <v>93</v>
      </c>
      <c r="E50" s="176"/>
      <c r="F50" s="49"/>
      <c r="G50" s="43"/>
      <c r="H50" s="15"/>
    </row>
    <row r="51" spans="1:8" ht="74" customHeight="1" x14ac:dyDescent="0.2">
      <c r="A51" s="2"/>
      <c r="B51" s="5"/>
      <c r="C51" s="5"/>
      <c r="D51" s="4" t="s">
        <v>94</v>
      </c>
      <c r="E51" s="5" t="s">
        <v>95</v>
      </c>
      <c r="F51" s="49" t="s">
        <v>8</v>
      </c>
      <c r="G51" s="44" t="s">
        <v>1658</v>
      </c>
      <c r="H51" s="15">
        <f t="shared" ref="H51:H59" si="7">IF(AND(F51="YA"),5,IF(AND(F51="TIDAK"),1,0))</f>
        <v>5</v>
      </c>
    </row>
    <row r="52" spans="1:8" ht="74" customHeight="1" x14ac:dyDescent="0.2">
      <c r="A52" s="2"/>
      <c r="B52" s="5"/>
      <c r="C52" s="5"/>
      <c r="D52" s="4" t="s">
        <v>96</v>
      </c>
      <c r="E52" s="5" t="s">
        <v>97</v>
      </c>
      <c r="F52" s="49" t="s">
        <v>8</v>
      </c>
      <c r="G52" s="44" t="s">
        <v>1658</v>
      </c>
      <c r="H52" s="15">
        <f t="shared" si="7"/>
        <v>5</v>
      </c>
    </row>
    <row r="53" spans="1:8" ht="74" customHeight="1" x14ac:dyDescent="0.2">
      <c r="A53" s="2"/>
      <c r="B53" s="5"/>
      <c r="C53" s="5"/>
      <c r="D53" s="4" t="s">
        <v>98</v>
      </c>
      <c r="E53" s="5" t="s">
        <v>99</v>
      </c>
      <c r="F53" s="49" t="s">
        <v>8</v>
      </c>
      <c r="G53" s="44" t="s">
        <v>1658</v>
      </c>
      <c r="H53" s="15">
        <f t="shared" si="7"/>
        <v>5</v>
      </c>
    </row>
    <row r="54" spans="1:8" ht="74" customHeight="1" x14ac:dyDescent="0.2">
      <c r="A54" s="2"/>
      <c r="B54" s="5"/>
      <c r="C54" s="5"/>
      <c r="D54" s="4" t="s">
        <v>100</v>
      </c>
      <c r="E54" s="5" t="s">
        <v>101</v>
      </c>
      <c r="F54" s="49" t="s">
        <v>8</v>
      </c>
      <c r="G54" s="44" t="s">
        <v>1658</v>
      </c>
      <c r="H54" s="15">
        <f t="shared" si="7"/>
        <v>5</v>
      </c>
    </row>
    <row r="55" spans="1:8" ht="74" customHeight="1" x14ac:dyDescent="0.2">
      <c r="A55" s="2"/>
      <c r="B55" s="5"/>
      <c r="C55" s="5"/>
      <c r="D55" s="4" t="s">
        <v>102</v>
      </c>
      <c r="E55" s="5" t="s">
        <v>103</v>
      </c>
      <c r="F55" s="49" t="s">
        <v>8</v>
      </c>
      <c r="G55" s="44" t="s">
        <v>1658</v>
      </c>
      <c r="H55" s="15">
        <f t="shared" si="7"/>
        <v>5</v>
      </c>
    </row>
    <row r="56" spans="1:8" ht="74" customHeight="1" x14ac:dyDescent="0.2">
      <c r="A56" s="2"/>
      <c r="B56" s="5"/>
      <c r="C56" s="5"/>
      <c r="D56" s="4" t="s">
        <v>104</v>
      </c>
      <c r="E56" s="5" t="s">
        <v>105</v>
      </c>
      <c r="F56" s="49" t="s">
        <v>8</v>
      </c>
      <c r="G56" s="44" t="s">
        <v>1658</v>
      </c>
      <c r="H56" s="15">
        <f t="shared" si="7"/>
        <v>5</v>
      </c>
    </row>
    <row r="57" spans="1:8" ht="74" customHeight="1" x14ac:dyDescent="0.2">
      <c r="A57" s="2"/>
      <c r="B57" s="5"/>
      <c r="C57" s="5"/>
      <c r="D57" s="4" t="s">
        <v>106</v>
      </c>
      <c r="E57" s="5" t="s">
        <v>107</v>
      </c>
      <c r="F57" s="49" t="s">
        <v>8</v>
      </c>
      <c r="G57" s="44" t="s">
        <v>1658</v>
      </c>
      <c r="H57" s="15">
        <f t="shared" si="7"/>
        <v>5</v>
      </c>
    </row>
    <row r="58" spans="1:8" ht="74" customHeight="1" x14ac:dyDescent="0.2">
      <c r="A58" s="2"/>
      <c r="B58" s="5"/>
      <c r="C58" s="5"/>
      <c r="D58" s="4" t="s">
        <v>108</v>
      </c>
      <c r="E58" s="5" t="s">
        <v>109</v>
      </c>
      <c r="F58" s="49" t="s">
        <v>8</v>
      </c>
      <c r="G58" s="44" t="s">
        <v>1658</v>
      </c>
      <c r="H58" s="15">
        <f t="shared" si="7"/>
        <v>5</v>
      </c>
    </row>
    <row r="59" spans="1:8" ht="74" customHeight="1" x14ac:dyDescent="0.2">
      <c r="A59" s="2"/>
      <c r="B59" s="5"/>
      <c r="C59" s="5"/>
      <c r="D59" s="4" t="s">
        <v>110</v>
      </c>
      <c r="E59" s="5" t="s">
        <v>111</v>
      </c>
      <c r="F59" s="49" t="s">
        <v>8</v>
      </c>
      <c r="G59" s="44" t="s">
        <v>1658</v>
      </c>
      <c r="H59" s="15">
        <f t="shared" si="7"/>
        <v>5</v>
      </c>
    </row>
    <row r="60" spans="1:8" ht="74" customHeight="1" x14ac:dyDescent="0.2">
      <c r="A60" s="2">
        <v>5</v>
      </c>
      <c r="B60" s="180" t="s">
        <v>112</v>
      </c>
      <c r="C60" s="180"/>
      <c r="D60" s="180"/>
      <c r="E60" s="180"/>
      <c r="F60" s="49"/>
      <c r="G60" s="43"/>
      <c r="H60" s="50">
        <f>SUM(H61:H82)</f>
        <v>85</v>
      </c>
    </row>
    <row r="61" spans="1:8" ht="74" customHeight="1" x14ac:dyDescent="0.2">
      <c r="A61" s="2"/>
      <c r="B61" s="4" t="s">
        <v>113</v>
      </c>
      <c r="C61" s="176" t="s">
        <v>114</v>
      </c>
      <c r="D61" s="176"/>
      <c r="E61" s="176"/>
      <c r="F61" s="49" t="s">
        <v>8</v>
      </c>
      <c r="G61" s="44" t="s">
        <v>1658</v>
      </c>
      <c r="H61" s="15">
        <f t="shared" ref="H61" si="8">IF(AND(F61="YA"),5,IF(AND(F61="TIDAK"),1,0))</f>
        <v>5</v>
      </c>
    </row>
    <row r="62" spans="1:8" ht="74" customHeight="1" x14ac:dyDescent="0.2">
      <c r="A62" s="2"/>
      <c r="B62" s="4" t="s">
        <v>115</v>
      </c>
      <c r="C62" s="176" t="s">
        <v>116</v>
      </c>
      <c r="D62" s="176"/>
      <c r="E62" s="176"/>
      <c r="F62" s="49"/>
      <c r="G62" s="43"/>
      <c r="H62" s="15"/>
    </row>
    <row r="63" spans="1:8" ht="74" customHeight="1" x14ac:dyDescent="0.2">
      <c r="A63" s="2"/>
      <c r="B63" s="5"/>
      <c r="C63" s="4" t="s">
        <v>117</v>
      </c>
      <c r="D63" s="176" t="s">
        <v>118</v>
      </c>
      <c r="E63" s="176"/>
      <c r="F63" s="49" t="s">
        <v>8</v>
      </c>
      <c r="G63" s="44" t="s">
        <v>1658</v>
      </c>
      <c r="H63" s="15">
        <f t="shared" ref="H63:H70" si="9">IF(AND(F63="YA"),5,IF(AND(F63="TIDAK"),1,0))</f>
        <v>5</v>
      </c>
    </row>
    <row r="64" spans="1:8" ht="74" customHeight="1" x14ac:dyDescent="0.2">
      <c r="A64" s="2"/>
      <c r="B64" s="5"/>
      <c r="C64" s="4" t="s">
        <v>119</v>
      </c>
      <c r="D64" s="176" t="s">
        <v>120</v>
      </c>
      <c r="E64" s="176"/>
      <c r="F64" s="49" t="s">
        <v>8</v>
      </c>
      <c r="G64" s="44" t="s">
        <v>1658</v>
      </c>
      <c r="H64" s="15">
        <f t="shared" si="9"/>
        <v>5</v>
      </c>
    </row>
    <row r="65" spans="1:8" ht="74" customHeight="1" x14ac:dyDescent="0.2">
      <c r="A65" s="2"/>
      <c r="B65" s="5"/>
      <c r="C65" s="4" t="s">
        <v>121</v>
      </c>
      <c r="D65" s="176" t="s">
        <v>122</v>
      </c>
      <c r="E65" s="176"/>
      <c r="F65" s="49" t="s">
        <v>8</v>
      </c>
      <c r="G65" s="44" t="s">
        <v>1658</v>
      </c>
      <c r="H65" s="15">
        <f t="shared" si="9"/>
        <v>5</v>
      </c>
    </row>
    <row r="66" spans="1:8" ht="74" customHeight="1" x14ac:dyDescent="0.2">
      <c r="A66" s="2"/>
      <c r="B66" s="5"/>
      <c r="C66" s="4" t="s">
        <v>123</v>
      </c>
      <c r="D66" s="176" t="s">
        <v>124</v>
      </c>
      <c r="E66" s="176"/>
      <c r="F66" s="49" t="s">
        <v>8</v>
      </c>
      <c r="G66" s="44" t="s">
        <v>1658</v>
      </c>
      <c r="H66" s="15">
        <f t="shared" si="9"/>
        <v>5</v>
      </c>
    </row>
    <row r="67" spans="1:8" ht="74" customHeight="1" x14ac:dyDescent="0.2">
      <c r="A67" s="2"/>
      <c r="B67" s="5"/>
      <c r="C67" s="4" t="s">
        <v>125</v>
      </c>
      <c r="D67" s="176" t="s">
        <v>126</v>
      </c>
      <c r="E67" s="176"/>
      <c r="F67" s="49" t="s">
        <v>8</v>
      </c>
      <c r="G67" s="44" t="s">
        <v>1658</v>
      </c>
      <c r="H67" s="15">
        <f t="shared" si="9"/>
        <v>5</v>
      </c>
    </row>
    <row r="68" spans="1:8" ht="74" customHeight="1" x14ac:dyDescent="0.2">
      <c r="A68" s="2"/>
      <c r="B68" s="5"/>
      <c r="C68" s="4" t="s">
        <v>127</v>
      </c>
      <c r="D68" s="176" t="s">
        <v>128</v>
      </c>
      <c r="E68" s="176"/>
      <c r="F68" s="49" t="s">
        <v>8</v>
      </c>
      <c r="G68" s="44" t="s">
        <v>1658</v>
      </c>
      <c r="H68" s="15">
        <f t="shared" si="9"/>
        <v>5</v>
      </c>
    </row>
    <row r="69" spans="1:8" ht="74" customHeight="1" x14ac:dyDescent="0.2">
      <c r="A69" s="2"/>
      <c r="B69" s="5"/>
      <c r="C69" s="4" t="s">
        <v>129</v>
      </c>
      <c r="D69" s="176" t="s">
        <v>130</v>
      </c>
      <c r="E69" s="176"/>
      <c r="F69" s="49" t="s">
        <v>8</v>
      </c>
      <c r="G69" s="44" t="s">
        <v>1658</v>
      </c>
      <c r="H69" s="15">
        <f t="shared" si="9"/>
        <v>5</v>
      </c>
    </row>
    <row r="70" spans="1:8" ht="74" customHeight="1" x14ac:dyDescent="0.2">
      <c r="A70" s="2"/>
      <c r="B70" s="5"/>
      <c r="C70" s="4" t="s">
        <v>131</v>
      </c>
      <c r="D70" s="176" t="s">
        <v>132</v>
      </c>
      <c r="E70" s="176"/>
      <c r="F70" s="49" t="s">
        <v>8</v>
      </c>
      <c r="G70" s="44" t="s">
        <v>1658</v>
      </c>
      <c r="H70" s="15">
        <f t="shared" si="9"/>
        <v>5</v>
      </c>
    </row>
    <row r="71" spans="1:8" ht="74" customHeight="1" x14ac:dyDescent="0.2">
      <c r="A71" s="2"/>
      <c r="B71" s="4" t="s">
        <v>133</v>
      </c>
      <c r="C71" s="176" t="s">
        <v>134</v>
      </c>
      <c r="D71" s="176"/>
      <c r="E71" s="176"/>
      <c r="F71" s="49"/>
      <c r="G71" s="43"/>
      <c r="H71" s="15"/>
    </row>
    <row r="72" spans="1:8" ht="74" customHeight="1" x14ac:dyDescent="0.2">
      <c r="A72" s="2"/>
      <c r="B72" s="5"/>
      <c r="C72" s="4" t="s">
        <v>135</v>
      </c>
      <c r="D72" s="176" t="s">
        <v>136</v>
      </c>
      <c r="E72" s="176"/>
      <c r="F72" s="49"/>
      <c r="G72" s="43"/>
      <c r="H72" s="15"/>
    </row>
    <row r="73" spans="1:8" ht="74" customHeight="1" x14ac:dyDescent="0.2">
      <c r="A73" s="2"/>
      <c r="B73" s="5"/>
      <c r="C73" s="5"/>
      <c r="D73" s="4" t="s">
        <v>137</v>
      </c>
      <c r="E73" s="5" t="s">
        <v>78</v>
      </c>
      <c r="F73" s="49" t="s">
        <v>22</v>
      </c>
      <c r="G73" s="44" t="s">
        <v>1659</v>
      </c>
      <c r="H73" s="15">
        <f>IF(AND(F73="YA"),2,IF(AND(F73="TIDAK"),1,0))</f>
        <v>0</v>
      </c>
    </row>
    <row r="74" spans="1:8" ht="74" customHeight="1" x14ac:dyDescent="0.2">
      <c r="A74" s="2"/>
      <c r="B74" s="5"/>
      <c r="C74" s="5"/>
      <c r="D74" s="4" t="s">
        <v>138</v>
      </c>
      <c r="E74" s="5" t="s">
        <v>80</v>
      </c>
      <c r="F74" s="49" t="s">
        <v>22</v>
      </c>
      <c r="G74" s="44" t="s">
        <v>1660</v>
      </c>
      <c r="H74" s="15">
        <f>IF(AND(F74="YA"),3,IF(AND(F74="TIDAK"),1,0))</f>
        <v>0</v>
      </c>
    </row>
    <row r="75" spans="1:8" ht="74" customHeight="1" x14ac:dyDescent="0.2">
      <c r="A75" s="2"/>
      <c r="B75" s="5"/>
      <c r="C75" s="5"/>
      <c r="D75" s="4" t="s">
        <v>139</v>
      </c>
      <c r="E75" s="5" t="s">
        <v>140</v>
      </c>
      <c r="F75" s="49" t="s">
        <v>8</v>
      </c>
      <c r="G75" s="44" t="s">
        <v>1661</v>
      </c>
      <c r="H75" s="15">
        <f>IF(AND(F75="YA"),5,IF(AND(F75="TIDAK"),1,0))</f>
        <v>5</v>
      </c>
    </row>
    <row r="76" spans="1:8" ht="74" customHeight="1" x14ac:dyDescent="0.2">
      <c r="A76" s="2"/>
      <c r="B76" s="5"/>
      <c r="C76" s="4" t="s">
        <v>141</v>
      </c>
      <c r="D76" s="176" t="s">
        <v>142</v>
      </c>
      <c r="E76" s="176"/>
      <c r="F76" s="49" t="s">
        <v>8</v>
      </c>
      <c r="G76" s="44" t="s">
        <v>1658</v>
      </c>
      <c r="H76" s="15">
        <f t="shared" ref="H76:H82" si="10">IF(AND(F76="YA"),5,IF(AND(F76="TIDAK"),1,0))</f>
        <v>5</v>
      </c>
    </row>
    <row r="77" spans="1:8" ht="74" customHeight="1" x14ac:dyDescent="0.2">
      <c r="A77" s="2"/>
      <c r="B77" s="4" t="s">
        <v>143</v>
      </c>
      <c r="C77" s="176" t="s">
        <v>144</v>
      </c>
      <c r="D77" s="176"/>
      <c r="E77" s="176"/>
      <c r="F77" s="49" t="s">
        <v>8</v>
      </c>
      <c r="G77" s="44" t="s">
        <v>1658</v>
      </c>
      <c r="H77" s="15">
        <f t="shared" si="10"/>
        <v>5</v>
      </c>
    </row>
    <row r="78" spans="1:8" ht="74" customHeight="1" x14ac:dyDescent="0.2">
      <c r="A78" s="2"/>
      <c r="B78" s="4" t="s">
        <v>145</v>
      </c>
      <c r="C78" s="176" t="s">
        <v>146</v>
      </c>
      <c r="D78" s="176"/>
      <c r="E78" s="176"/>
      <c r="F78" s="49" t="s">
        <v>8</v>
      </c>
      <c r="G78" s="44" t="s">
        <v>1658</v>
      </c>
      <c r="H78" s="15">
        <f t="shared" si="10"/>
        <v>5</v>
      </c>
    </row>
    <row r="79" spans="1:8" ht="74" customHeight="1" x14ac:dyDescent="0.2">
      <c r="A79" s="2"/>
      <c r="B79" s="4" t="s">
        <v>147</v>
      </c>
      <c r="C79" s="176" t="s">
        <v>148</v>
      </c>
      <c r="D79" s="176"/>
      <c r="E79" s="176"/>
      <c r="F79" s="49" t="s">
        <v>8</v>
      </c>
      <c r="G79" s="44" t="s">
        <v>1658</v>
      </c>
      <c r="H79" s="15">
        <f t="shared" si="10"/>
        <v>5</v>
      </c>
    </row>
    <row r="80" spans="1:8" ht="74" customHeight="1" x14ac:dyDescent="0.2">
      <c r="A80" s="2"/>
      <c r="B80" s="4" t="s">
        <v>149</v>
      </c>
      <c r="C80" s="176" t="s">
        <v>150</v>
      </c>
      <c r="D80" s="176"/>
      <c r="E80" s="176"/>
      <c r="F80" s="49" t="s">
        <v>8</v>
      </c>
      <c r="G80" s="44" t="s">
        <v>1658</v>
      </c>
      <c r="H80" s="15">
        <f t="shared" si="10"/>
        <v>5</v>
      </c>
    </row>
    <row r="81" spans="1:8" ht="74" customHeight="1" x14ac:dyDescent="0.2">
      <c r="A81" s="2"/>
      <c r="B81" s="4" t="s">
        <v>151</v>
      </c>
      <c r="C81" s="176" t="s">
        <v>152</v>
      </c>
      <c r="D81" s="176"/>
      <c r="E81" s="176"/>
      <c r="F81" s="49" t="s">
        <v>8</v>
      </c>
      <c r="G81" s="44" t="s">
        <v>1658</v>
      </c>
      <c r="H81" s="15">
        <f t="shared" si="10"/>
        <v>5</v>
      </c>
    </row>
    <row r="82" spans="1:8" ht="74" customHeight="1" x14ac:dyDescent="0.2">
      <c r="A82" s="2"/>
      <c r="B82" s="4" t="s">
        <v>153</v>
      </c>
      <c r="C82" s="176" t="s">
        <v>154</v>
      </c>
      <c r="D82" s="176"/>
      <c r="E82" s="176"/>
      <c r="F82" s="49" t="s">
        <v>8</v>
      </c>
      <c r="G82" s="44" t="s">
        <v>1658</v>
      </c>
      <c r="H82" s="15">
        <f t="shared" si="10"/>
        <v>5</v>
      </c>
    </row>
    <row r="83" spans="1:8" ht="74" customHeight="1" x14ac:dyDescent="0.2">
      <c r="A83" s="2">
        <v>6</v>
      </c>
      <c r="B83" s="180" t="s">
        <v>155</v>
      </c>
      <c r="C83" s="180"/>
      <c r="D83" s="180"/>
      <c r="E83" s="180"/>
      <c r="F83" s="49"/>
      <c r="G83" s="43"/>
      <c r="H83" s="50">
        <f>SUM(H84:H96)</f>
        <v>30</v>
      </c>
    </row>
    <row r="84" spans="1:8" ht="74" customHeight="1" x14ac:dyDescent="0.2">
      <c r="A84" s="2"/>
      <c r="B84" s="4" t="s">
        <v>156</v>
      </c>
      <c r="C84" s="176" t="s">
        <v>157</v>
      </c>
      <c r="D84" s="176"/>
      <c r="E84" s="176"/>
      <c r="F84" s="49" t="s">
        <v>8</v>
      </c>
      <c r="G84" s="44" t="s">
        <v>1658</v>
      </c>
      <c r="H84" s="15">
        <f t="shared" ref="H84" si="11">IF(AND(F84="YA"),5,IF(AND(F84="TIDAK"),1,0))</f>
        <v>5</v>
      </c>
    </row>
    <row r="85" spans="1:8" ht="74" customHeight="1" x14ac:dyDescent="0.2">
      <c r="A85" s="2"/>
      <c r="B85" s="4" t="s">
        <v>158</v>
      </c>
      <c r="C85" s="176" t="s">
        <v>159</v>
      </c>
      <c r="D85" s="176"/>
      <c r="E85" s="176"/>
      <c r="F85" s="49"/>
      <c r="G85" s="43"/>
      <c r="H85" s="15"/>
    </row>
    <row r="86" spans="1:8" ht="74" customHeight="1" x14ac:dyDescent="0.2">
      <c r="A86" s="2"/>
      <c r="B86" s="5"/>
      <c r="C86" s="4" t="s">
        <v>160</v>
      </c>
      <c r="D86" s="176" t="s">
        <v>161</v>
      </c>
      <c r="E86" s="176"/>
      <c r="F86" s="49" t="s">
        <v>22</v>
      </c>
      <c r="G86" s="44" t="s">
        <v>1660</v>
      </c>
      <c r="H86" s="15">
        <f>IF(AND(F86="YA"),3,IF(AND(F86="TIDAK"),1,0))</f>
        <v>0</v>
      </c>
    </row>
    <row r="87" spans="1:8" ht="74" customHeight="1" x14ac:dyDescent="0.2">
      <c r="A87" s="2"/>
      <c r="B87" s="5"/>
      <c r="C87" s="4" t="s">
        <v>162</v>
      </c>
      <c r="D87" s="176" t="s">
        <v>163</v>
      </c>
      <c r="E87" s="176"/>
      <c r="F87" s="49" t="s">
        <v>8</v>
      </c>
      <c r="G87" s="44" t="s">
        <v>1661</v>
      </c>
      <c r="H87" s="15">
        <f>IF(AND(F87="YA"),5,IF(AND(F87="TIDAK"),1,0))</f>
        <v>5</v>
      </c>
    </row>
    <row r="88" spans="1:8" ht="74" customHeight="1" x14ac:dyDescent="0.2">
      <c r="A88" s="2"/>
      <c r="B88" s="4" t="s">
        <v>164</v>
      </c>
      <c r="C88" s="176" t="s">
        <v>165</v>
      </c>
      <c r="D88" s="176"/>
      <c r="E88" s="176"/>
      <c r="F88" s="49"/>
      <c r="G88" s="43"/>
      <c r="H88" s="15"/>
    </row>
    <row r="89" spans="1:8" ht="74" customHeight="1" x14ac:dyDescent="0.2">
      <c r="A89" s="2"/>
      <c r="B89" s="5"/>
      <c r="C89" s="4" t="s">
        <v>166</v>
      </c>
      <c r="D89" s="176" t="s">
        <v>167</v>
      </c>
      <c r="E89" s="176"/>
      <c r="F89" s="49" t="s">
        <v>22</v>
      </c>
      <c r="G89" s="44" t="s">
        <v>1660</v>
      </c>
      <c r="H89" s="15">
        <f>IF(AND(F89="YA"),3,IF(AND(F89="TIDAK"),1,0))</f>
        <v>0</v>
      </c>
    </row>
    <row r="90" spans="1:8" ht="74" customHeight="1" x14ac:dyDescent="0.2">
      <c r="A90" s="2"/>
      <c r="B90" s="5"/>
      <c r="C90" s="4" t="s">
        <v>168</v>
      </c>
      <c r="D90" s="176" t="s">
        <v>169</v>
      </c>
      <c r="E90" s="176"/>
      <c r="F90" s="49" t="s">
        <v>8</v>
      </c>
      <c r="G90" s="44" t="s">
        <v>1661</v>
      </c>
      <c r="H90" s="15">
        <f>IF(AND(F90="YA"),5,IF(AND(F90="TIDAK"),1,0))</f>
        <v>5</v>
      </c>
    </row>
    <row r="91" spans="1:8" ht="74" customHeight="1" x14ac:dyDescent="0.2">
      <c r="A91" s="2"/>
      <c r="B91" s="4" t="s">
        <v>170</v>
      </c>
      <c r="C91" s="176" t="s">
        <v>171</v>
      </c>
      <c r="D91" s="176"/>
      <c r="E91" s="176"/>
      <c r="F91" s="49"/>
      <c r="G91" s="43"/>
      <c r="H91" s="15"/>
    </row>
    <row r="92" spans="1:8" ht="74" customHeight="1" x14ac:dyDescent="0.2">
      <c r="A92" s="2"/>
      <c r="B92" s="5"/>
      <c r="C92" s="4" t="s">
        <v>172</v>
      </c>
      <c r="D92" s="176" t="s">
        <v>173</v>
      </c>
      <c r="E92" s="176"/>
      <c r="F92" s="49" t="s">
        <v>22</v>
      </c>
      <c r="G92" s="44" t="s">
        <v>1659</v>
      </c>
      <c r="H92" s="15">
        <f>IF(AND(F92="YA"),2,IF(AND(F92="TIDAK"),1,0))</f>
        <v>0</v>
      </c>
    </row>
    <row r="93" spans="1:8" ht="74" customHeight="1" x14ac:dyDescent="0.2">
      <c r="A93" s="2"/>
      <c r="B93" s="5"/>
      <c r="C93" s="4" t="s">
        <v>174</v>
      </c>
      <c r="D93" s="176" t="s">
        <v>175</v>
      </c>
      <c r="E93" s="176"/>
      <c r="F93" s="49" t="s">
        <v>22</v>
      </c>
      <c r="G93" s="44" t="s">
        <v>1660</v>
      </c>
      <c r="H93" s="15">
        <f>IF(AND(F93="YA"),3,IF(AND(F93="TIDAK"),1,0))</f>
        <v>0</v>
      </c>
    </row>
    <row r="94" spans="1:8" ht="74" customHeight="1" x14ac:dyDescent="0.2">
      <c r="A94" s="2"/>
      <c r="B94" s="5"/>
      <c r="C94" s="4" t="s">
        <v>176</v>
      </c>
      <c r="D94" s="176" t="s">
        <v>177</v>
      </c>
      <c r="E94" s="176"/>
      <c r="F94" s="49" t="s">
        <v>8</v>
      </c>
      <c r="G94" s="44" t="s">
        <v>1661</v>
      </c>
      <c r="H94" s="15">
        <f>IF(AND(F94="YA"),5,IF(AND(F94="TIDAK"),1,0))</f>
        <v>5</v>
      </c>
    </row>
    <row r="95" spans="1:8" ht="74" customHeight="1" x14ac:dyDescent="0.2">
      <c r="A95" s="2"/>
      <c r="B95" s="4" t="s">
        <v>178</v>
      </c>
      <c r="C95" s="176" t="s">
        <v>179</v>
      </c>
      <c r="D95" s="176"/>
      <c r="E95" s="176"/>
      <c r="F95" s="49" t="s">
        <v>8</v>
      </c>
      <c r="G95" s="44" t="s">
        <v>1658</v>
      </c>
      <c r="H95" s="15">
        <f t="shared" ref="H95:H96" si="12">IF(AND(F95="YA"),5,IF(AND(F95="TIDAK"),1,0))</f>
        <v>5</v>
      </c>
    </row>
    <row r="96" spans="1:8" ht="74" customHeight="1" x14ac:dyDescent="0.2">
      <c r="A96" s="2"/>
      <c r="B96" s="4" t="s">
        <v>180</v>
      </c>
      <c r="C96" s="176" t="s">
        <v>181</v>
      </c>
      <c r="D96" s="176"/>
      <c r="E96" s="176"/>
      <c r="F96" s="49" t="s">
        <v>8</v>
      </c>
      <c r="G96" s="44" t="s">
        <v>1658</v>
      </c>
      <c r="H96" s="15">
        <f t="shared" si="12"/>
        <v>5</v>
      </c>
    </row>
    <row r="97" spans="1:8" ht="74" customHeight="1" x14ac:dyDescent="0.2">
      <c r="A97" s="2">
        <v>7</v>
      </c>
      <c r="B97" s="180" t="s">
        <v>182</v>
      </c>
      <c r="C97" s="180"/>
      <c r="D97" s="180"/>
      <c r="E97" s="180"/>
      <c r="F97" s="49"/>
      <c r="G97" s="43"/>
      <c r="H97" s="50">
        <f>SUM(H98:H121)</f>
        <v>80</v>
      </c>
    </row>
    <row r="98" spans="1:8" ht="74" customHeight="1" x14ac:dyDescent="0.2">
      <c r="A98" s="2"/>
      <c r="B98" s="5" t="s">
        <v>183</v>
      </c>
      <c r="C98" s="176" t="s">
        <v>184</v>
      </c>
      <c r="D98" s="176"/>
      <c r="E98" s="176"/>
      <c r="F98" s="49" t="s">
        <v>8</v>
      </c>
      <c r="G98" s="44" t="s">
        <v>1658</v>
      </c>
      <c r="H98" s="15">
        <f t="shared" ref="H98:H99" si="13">IF(AND(F98="YA"),5,IF(AND(F98="TIDAK"),1,0))</f>
        <v>5</v>
      </c>
    </row>
    <row r="99" spans="1:8" ht="74" customHeight="1" x14ac:dyDescent="0.2">
      <c r="A99" s="2"/>
      <c r="B99" s="5" t="s">
        <v>185</v>
      </c>
      <c r="C99" s="176" t="s">
        <v>186</v>
      </c>
      <c r="D99" s="176"/>
      <c r="E99" s="176"/>
      <c r="F99" s="49" t="s">
        <v>8</v>
      </c>
      <c r="G99" s="44" t="s">
        <v>1658</v>
      </c>
      <c r="H99" s="15">
        <f t="shared" si="13"/>
        <v>5</v>
      </c>
    </row>
    <row r="100" spans="1:8" ht="74" customHeight="1" x14ac:dyDescent="0.2">
      <c r="A100" s="2"/>
      <c r="B100" s="5" t="s">
        <v>187</v>
      </c>
      <c r="C100" s="176" t="s">
        <v>188</v>
      </c>
      <c r="D100" s="176"/>
      <c r="E100" s="176"/>
      <c r="F100" s="49"/>
      <c r="G100" s="43"/>
      <c r="H100" s="15"/>
    </row>
    <row r="101" spans="1:8" ht="74" customHeight="1" x14ac:dyDescent="0.2">
      <c r="A101" s="2"/>
      <c r="B101" s="5"/>
      <c r="C101" s="5" t="s">
        <v>189</v>
      </c>
      <c r="D101" s="176" t="s">
        <v>190</v>
      </c>
      <c r="E101" s="176"/>
      <c r="F101" s="49" t="s">
        <v>8</v>
      </c>
      <c r="G101" s="44" t="s">
        <v>1658</v>
      </c>
      <c r="H101" s="15">
        <f t="shared" ref="H101:H110" si="14">IF(AND(F101="YA"),5,IF(AND(F101="TIDAK"),1,0))</f>
        <v>5</v>
      </c>
    </row>
    <row r="102" spans="1:8" ht="74" customHeight="1" x14ac:dyDescent="0.2">
      <c r="A102" s="2"/>
      <c r="B102" s="5"/>
      <c r="C102" s="5" t="s">
        <v>191</v>
      </c>
      <c r="D102" s="176" t="s">
        <v>192</v>
      </c>
      <c r="E102" s="176"/>
      <c r="F102" s="49" t="s">
        <v>8</v>
      </c>
      <c r="G102" s="44" t="s">
        <v>1658</v>
      </c>
      <c r="H102" s="15">
        <f t="shared" si="14"/>
        <v>5</v>
      </c>
    </row>
    <row r="103" spans="1:8" ht="74" customHeight="1" x14ac:dyDescent="0.2">
      <c r="A103" s="2"/>
      <c r="B103" s="5"/>
      <c r="C103" s="5" t="s">
        <v>193</v>
      </c>
      <c r="D103" s="176" t="s">
        <v>194</v>
      </c>
      <c r="E103" s="176"/>
      <c r="F103" s="49" t="s">
        <v>8</v>
      </c>
      <c r="G103" s="44" t="s">
        <v>1658</v>
      </c>
      <c r="H103" s="15">
        <f t="shared" si="14"/>
        <v>5</v>
      </c>
    </row>
    <row r="104" spans="1:8" ht="74" customHeight="1" x14ac:dyDescent="0.2">
      <c r="A104" s="2"/>
      <c r="B104" s="5"/>
      <c r="C104" s="5" t="s">
        <v>195</v>
      </c>
      <c r="D104" s="176" t="s">
        <v>196</v>
      </c>
      <c r="E104" s="176"/>
      <c r="F104" s="49" t="s">
        <v>8</v>
      </c>
      <c r="G104" s="44" t="s">
        <v>1658</v>
      </c>
      <c r="H104" s="15">
        <f t="shared" si="14"/>
        <v>5</v>
      </c>
    </row>
    <row r="105" spans="1:8" ht="74" customHeight="1" x14ac:dyDescent="0.2">
      <c r="A105" s="2"/>
      <c r="B105" s="5"/>
      <c r="C105" s="5" t="s">
        <v>197</v>
      </c>
      <c r="D105" s="176" t="s">
        <v>198</v>
      </c>
      <c r="E105" s="176"/>
      <c r="F105" s="49" t="s">
        <v>8</v>
      </c>
      <c r="G105" s="44" t="s">
        <v>1658</v>
      </c>
      <c r="H105" s="15">
        <f t="shared" si="14"/>
        <v>5</v>
      </c>
    </row>
    <row r="106" spans="1:8" ht="74" customHeight="1" x14ac:dyDescent="0.2">
      <c r="A106" s="2"/>
      <c r="B106" s="5"/>
      <c r="C106" s="5" t="s">
        <v>199</v>
      </c>
      <c r="D106" s="176" t="s">
        <v>200</v>
      </c>
      <c r="E106" s="176"/>
      <c r="F106" s="49" t="s">
        <v>8</v>
      </c>
      <c r="G106" s="44" t="s">
        <v>1658</v>
      </c>
      <c r="H106" s="15">
        <f t="shared" si="14"/>
        <v>5</v>
      </c>
    </row>
    <row r="107" spans="1:8" ht="74" customHeight="1" x14ac:dyDescent="0.2">
      <c r="A107" s="2"/>
      <c r="B107" s="5" t="s">
        <v>201</v>
      </c>
      <c r="C107" s="176" t="s">
        <v>202</v>
      </c>
      <c r="D107" s="176"/>
      <c r="E107" s="176"/>
      <c r="F107" s="49" t="s">
        <v>8</v>
      </c>
      <c r="G107" s="44" t="s">
        <v>1658</v>
      </c>
      <c r="H107" s="15">
        <f t="shared" si="14"/>
        <v>5</v>
      </c>
    </row>
    <row r="108" spans="1:8" ht="74" customHeight="1" x14ac:dyDescent="0.2">
      <c r="A108" s="2"/>
      <c r="B108" s="5" t="s">
        <v>203</v>
      </c>
      <c r="C108" s="176" t="s">
        <v>204</v>
      </c>
      <c r="D108" s="176"/>
      <c r="E108" s="176"/>
      <c r="F108" s="49" t="s">
        <v>8</v>
      </c>
      <c r="G108" s="44" t="s">
        <v>1658</v>
      </c>
      <c r="H108" s="15">
        <f t="shared" si="14"/>
        <v>5</v>
      </c>
    </row>
    <row r="109" spans="1:8" ht="74" customHeight="1" x14ac:dyDescent="0.2">
      <c r="A109" s="2"/>
      <c r="B109" s="5" t="s">
        <v>205</v>
      </c>
      <c r="C109" s="176" t="s">
        <v>206</v>
      </c>
      <c r="D109" s="176"/>
      <c r="E109" s="176"/>
      <c r="F109" s="49" t="s">
        <v>8</v>
      </c>
      <c r="G109" s="44" t="s">
        <v>1658</v>
      </c>
      <c r="H109" s="15">
        <f t="shared" si="14"/>
        <v>5</v>
      </c>
    </row>
    <row r="110" spans="1:8" ht="74" customHeight="1" x14ac:dyDescent="0.2">
      <c r="A110" s="2"/>
      <c r="B110" s="5" t="s">
        <v>207</v>
      </c>
      <c r="C110" s="176" t="s">
        <v>208</v>
      </c>
      <c r="D110" s="176"/>
      <c r="E110" s="176"/>
      <c r="F110" s="49" t="s">
        <v>8</v>
      </c>
      <c r="G110" s="44" t="s">
        <v>1658</v>
      </c>
      <c r="H110" s="15">
        <f t="shared" si="14"/>
        <v>5</v>
      </c>
    </row>
    <row r="111" spans="1:8" ht="74" customHeight="1" x14ac:dyDescent="0.2">
      <c r="A111" s="2"/>
      <c r="B111" s="5" t="s">
        <v>209</v>
      </c>
      <c r="C111" s="176" t="s">
        <v>210</v>
      </c>
      <c r="D111" s="176"/>
      <c r="E111" s="176"/>
      <c r="F111" s="49"/>
      <c r="G111" s="43"/>
      <c r="H111" s="15"/>
    </row>
    <row r="112" spans="1:8" ht="74" customHeight="1" x14ac:dyDescent="0.2">
      <c r="A112" s="8"/>
      <c r="B112" s="5"/>
      <c r="C112" s="5" t="s">
        <v>211</v>
      </c>
      <c r="D112" s="176" t="s">
        <v>212</v>
      </c>
      <c r="E112" s="176"/>
      <c r="F112" s="49" t="s">
        <v>22</v>
      </c>
      <c r="G112" s="44" t="s">
        <v>1660</v>
      </c>
      <c r="H112" s="15">
        <f>IF(AND(F112="YA"),3,IF(AND(F112="TIDAK"),1,0))</f>
        <v>0</v>
      </c>
    </row>
    <row r="113" spans="1:8" ht="74" customHeight="1" x14ac:dyDescent="0.2">
      <c r="A113" s="8"/>
      <c r="B113" s="5"/>
      <c r="C113" s="5" t="s">
        <v>213</v>
      </c>
      <c r="D113" s="176" t="s">
        <v>214</v>
      </c>
      <c r="E113" s="176"/>
      <c r="F113" s="49" t="s">
        <v>8</v>
      </c>
      <c r="G113" s="44" t="s">
        <v>1661</v>
      </c>
      <c r="H113" s="15">
        <f>IF(AND(F113="YA"),5,IF(AND(F113="TIDAK"),1,0))</f>
        <v>5</v>
      </c>
    </row>
    <row r="114" spans="1:8" ht="74" customHeight="1" x14ac:dyDescent="0.2">
      <c r="A114" s="2"/>
      <c r="B114" s="5" t="s">
        <v>215</v>
      </c>
      <c r="C114" s="176" t="s">
        <v>216</v>
      </c>
      <c r="D114" s="176"/>
      <c r="E114" s="176"/>
      <c r="F114" s="49"/>
      <c r="G114" s="43"/>
      <c r="H114" s="15"/>
    </row>
    <row r="115" spans="1:8" ht="74" customHeight="1" x14ac:dyDescent="0.2">
      <c r="A115" s="8"/>
      <c r="B115" s="5"/>
      <c r="C115" s="5" t="s">
        <v>217</v>
      </c>
      <c r="D115" s="176" t="s">
        <v>218</v>
      </c>
      <c r="E115" s="176"/>
      <c r="F115" s="49" t="s">
        <v>22</v>
      </c>
      <c r="G115" s="44" t="s">
        <v>1660</v>
      </c>
      <c r="H115" s="15">
        <f>IF(AND(F115="YA"),3,IF(AND(F115="TIDAK"),1,0))</f>
        <v>0</v>
      </c>
    </row>
    <row r="116" spans="1:8" ht="74" customHeight="1" x14ac:dyDescent="0.2">
      <c r="A116" s="8"/>
      <c r="B116" s="5"/>
      <c r="C116" s="5" t="s">
        <v>219</v>
      </c>
      <c r="D116" s="176" t="s">
        <v>220</v>
      </c>
      <c r="E116" s="176"/>
      <c r="F116" s="49" t="s">
        <v>8</v>
      </c>
      <c r="G116" s="44" t="s">
        <v>1661</v>
      </c>
      <c r="H116" s="15">
        <f>IF(AND(F116="YA"),5,IF(AND(F116="TIDAK"),1,0))</f>
        <v>5</v>
      </c>
    </row>
    <row r="117" spans="1:8" ht="74" customHeight="1" x14ac:dyDescent="0.2">
      <c r="A117" s="2"/>
      <c r="B117" s="9" t="s">
        <v>221</v>
      </c>
      <c r="C117" s="176" t="s">
        <v>222</v>
      </c>
      <c r="D117" s="176"/>
      <c r="E117" s="176"/>
      <c r="F117" s="49" t="s">
        <v>8</v>
      </c>
      <c r="G117" s="44" t="s">
        <v>1658</v>
      </c>
      <c r="H117" s="15">
        <f t="shared" ref="H117" si="15">IF(AND(F117="YA"),5,IF(AND(F117="TIDAK"),1,0))</f>
        <v>5</v>
      </c>
    </row>
    <row r="118" spans="1:8" ht="74" customHeight="1" x14ac:dyDescent="0.2">
      <c r="A118" s="2"/>
      <c r="B118" s="5" t="s">
        <v>223</v>
      </c>
      <c r="C118" s="176" t="s">
        <v>224</v>
      </c>
      <c r="D118" s="176"/>
      <c r="E118" s="176"/>
      <c r="F118" s="49"/>
      <c r="G118" s="43"/>
      <c r="H118" s="15"/>
    </row>
    <row r="119" spans="1:8" ht="74" customHeight="1" x14ac:dyDescent="0.2">
      <c r="A119" s="2"/>
      <c r="B119" s="5"/>
      <c r="C119" s="5" t="s">
        <v>225</v>
      </c>
      <c r="D119" s="176" t="s">
        <v>78</v>
      </c>
      <c r="E119" s="176"/>
      <c r="F119" s="49" t="s">
        <v>22</v>
      </c>
      <c r="G119" s="44" t="s">
        <v>1659</v>
      </c>
      <c r="H119" s="15">
        <f>IF(AND(F119="YA"),2,IF(AND(F119="TIDAK"),1,0))</f>
        <v>0</v>
      </c>
    </row>
    <row r="120" spans="1:8" ht="74" customHeight="1" x14ac:dyDescent="0.2">
      <c r="A120" s="2"/>
      <c r="B120" s="5"/>
      <c r="C120" s="5" t="s">
        <v>226</v>
      </c>
      <c r="D120" s="176" t="s">
        <v>80</v>
      </c>
      <c r="E120" s="176"/>
      <c r="F120" s="49" t="s">
        <v>22</v>
      </c>
      <c r="G120" s="44" t="s">
        <v>1660</v>
      </c>
      <c r="H120" s="15">
        <f>IF(AND(F120="YA"),3,IF(AND(F120="TIDAK"),1,0))</f>
        <v>0</v>
      </c>
    </row>
    <row r="121" spans="1:8" ht="74" customHeight="1" x14ac:dyDescent="0.2">
      <c r="A121" s="2"/>
      <c r="B121" s="5"/>
      <c r="C121" s="5" t="s">
        <v>227</v>
      </c>
      <c r="D121" s="176" t="s">
        <v>140</v>
      </c>
      <c r="E121" s="176"/>
      <c r="F121" s="49" t="s">
        <v>8</v>
      </c>
      <c r="G121" s="44" t="s">
        <v>1661</v>
      </c>
      <c r="H121" s="15">
        <f>IF(AND(F121="YA"),5,IF(AND(F121="TIDAK"),1,0))</f>
        <v>5</v>
      </c>
    </row>
    <row r="122" spans="1:8" ht="74" customHeight="1" x14ac:dyDescent="0.2">
      <c r="A122" s="2">
        <v>8</v>
      </c>
      <c r="B122" s="180" t="s">
        <v>228</v>
      </c>
      <c r="C122" s="180"/>
      <c r="D122" s="180"/>
      <c r="E122" s="180"/>
      <c r="F122" s="49"/>
      <c r="G122" s="43"/>
      <c r="H122" s="50">
        <f>SUM(H123:H142)</f>
        <v>55</v>
      </c>
    </row>
    <row r="123" spans="1:8" ht="74" customHeight="1" x14ac:dyDescent="0.2">
      <c r="A123" s="2"/>
      <c r="B123" s="4" t="s">
        <v>229</v>
      </c>
      <c r="C123" s="176" t="s">
        <v>230</v>
      </c>
      <c r="D123" s="176"/>
      <c r="E123" s="176"/>
      <c r="F123" s="49" t="s">
        <v>8</v>
      </c>
      <c r="G123" s="44" t="s">
        <v>1658</v>
      </c>
      <c r="H123" s="15">
        <f t="shared" ref="H123" si="16">IF(AND(F123="YA"),5,IF(AND(F123="TIDAK"),1,0))</f>
        <v>5</v>
      </c>
    </row>
    <row r="124" spans="1:8" ht="74" customHeight="1" x14ac:dyDescent="0.2">
      <c r="A124" s="2"/>
      <c r="B124" s="4" t="s">
        <v>231</v>
      </c>
      <c r="C124" s="176" t="s">
        <v>232</v>
      </c>
      <c r="D124" s="176"/>
      <c r="E124" s="176"/>
      <c r="F124" s="49"/>
      <c r="G124" s="43"/>
      <c r="H124" s="15"/>
    </row>
    <row r="125" spans="1:8" ht="74" customHeight="1" x14ac:dyDescent="0.2">
      <c r="A125" s="2"/>
      <c r="B125" s="5"/>
      <c r="C125" s="4" t="s">
        <v>233</v>
      </c>
      <c r="D125" s="176" t="s">
        <v>234</v>
      </c>
      <c r="E125" s="176"/>
      <c r="F125" s="49" t="s">
        <v>22</v>
      </c>
      <c r="G125" s="44" t="s">
        <v>1659</v>
      </c>
      <c r="H125" s="15">
        <f>IF(AND(F125="YA"),2,IF(AND(F125="TIDAK"),1,0))</f>
        <v>0</v>
      </c>
    </row>
    <row r="126" spans="1:8" ht="74" customHeight="1" x14ac:dyDescent="0.2">
      <c r="A126" s="2"/>
      <c r="B126" s="5"/>
      <c r="C126" s="4" t="s">
        <v>235</v>
      </c>
      <c r="D126" s="176" t="s">
        <v>236</v>
      </c>
      <c r="E126" s="176"/>
      <c r="F126" s="49" t="s">
        <v>22</v>
      </c>
      <c r="G126" s="44" t="s">
        <v>1660</v>
      </c>
      <c r="H126" s="15">
        <f>IF(AND(F126="YA"),3,IF(AND(F126="TIDAK"),1,0))</f>
        <v>0</v>
      </c>
    </row>
    <row r="127" spans="1:8" ht="74" customHeight="1" x14ac:dyDescent="0.2">
      <c r="A127" s="2"/>
      <c r="B127" s="5"/>
      <c r="C127" s="4" t="s">
        <v>237</v>
      </c>
      <c r="D127" s="176" t="s">
        <v>238</v>
      </c>
      <c r="E127" s="176"/>
      <c r="F127" s="49" t="s">
        <v>8</v>
      </c>
      <c r="G127" s="44" t="s">
        <v>1661</v>
      </c>
      <c r="H127" s="15">
        <f>IF(AND(F127="YA"),5,IF(AND(F127="TIDAK"),1,0))</f>
        <v>5</v>
      </c>
    </row>
    <row r="128" spans="1:8" ht="74" customHeight="1" x14ac:dyDescent="0.2">
      <c r="A128" s="2"/>
      <c r="B128" s="4" t="s">
        <v>239</v>
      </c>
      <c r="C128" s="176" t="s">
        <v>240</v>
      </c>
      <c r="D128" s="176"/>
      <c r="E128" s="176"/>
      <c r="F128" s="49" t="s">
        <v>8</v>
      </c>
      <c r="G128" s="44" t="s">
        <v>1658</v>
      </c>
      <c r="H128" s="15">
        <f t="shared" ref="H128" si="17">IF(AND(F128="YA"),5,IF(AND(F128="TIDAK"),1,0))</f>
        <v>5</v>
      </c>
    </row>
    <row r="129" spans="1:8" ht="74" customHeight="1" x14ac:dyDescent="0.2">
      <c r="A129" s="2"/>
      <c r="B129" s="4" t="s">
        <v>241</v>
      </c>
      <c r="C129" s="176" t="s">
        <v>242</v>
      </c>
      <c r="D129" s="176"/>
      <c r="E129" s="176"/>
      <c r="F129" s="49"/>
      <c r="G129" s="43"/>
      <c r="H129" s="15"/>
    </row>
    <row r="130" spans="1:8" ht="74" customHeight="1" x14ac:dyDescent="0.2">
      <c r="A130" s="2"/>
      <c r="B130" s="5"/>
      <c r="C130" s="4" t="s">
        <v>243</v>
      </c>
      <c r="D130" s="214" t="s">
        <v>244</v>
      </c>
      <c r="E130" s="214"/>
      <c r="F130" s="49" t="s">
        <v>22</v>
      </c>
      <c r="G130" s="44" t="s">
        <v>1660</v>
      </c>
      <c r="H130" s="15">
        <f>IF(AND(F130="YA"),3,IF(AND(F130="TIDAK"),1,0))</f>
        <v>0</v>
      </c>
    </row>
    <row r="131" spans="1:8" ht="74" customHeight="1" x14ac:dyDescent="0.2">
      <c r="A131" s="2"/>
      <c r="B131" s="5"/>
      <c r="C131" s="4" t="s">
        <v>245</v>
      </c>
      <c r="D131" s="214" t="s">
        <v>246</v>
      </c>
      <c r="E131" s="214"/>
      <c r="F131" s="49" t="s">
        <v>8</v>
      </c>
      <c r="G131" s="44" t="s">
        <v>1661</v>
      </c>
      <c r="H131" s="15">
        <f>IF(AND(F131="YA"),5,IF(AND(F131="TIDAK"),1,0))</f>
        <v>5</v>
      </c>
    </row>
    <row r="132" spans="1:8" ht="74" customHeight="1" x14ac:dyDescent="0.2">
      <c r="A132" s="2"/>
      <c r="B132" s="4" t="s">
        <v>247</v>
      </c>
      <c r="C132" s="176" t="s">
        <v>248</v>
      </c>
      <c r="D132" s="176"/>
      <c r="E132" s="176"/>
      <c r="F132" s="49"/>
      <c r="G132" s="43"/>
      <c r="H132" s="15"/>
    </row>
    <row r="133" spans="1:8" ht="74" customHeight="1" x14ac:dyDescent="0.2">
      <c r="A133" s="2"/>
      <c r="B133" s="5"/>
      <c r="C133" s="4" t="s">
        <v>249</v>
      </c>
      <c r="D133" s="176" t="s">
        <v>250</v>
      </c>
      <c r="E133" s="176"/>
      <c r="F133" s="49" t="s">
        <v>22</v>
      </c>
      <c r="G133" s="44" t="s">
        <v>1674</v>
      </c>
      <c r="H133" s="15">
        <f>IF(AND(F133="YA"),3,IF(AND(F133="TIDAK"),1,0))</f>
        <v>0</v>
      </c>
    </row>
    <row r="134" spans="1:8" ht="74" customHeight="1" x14ac:dyDescent="0.2">
      <c r="A134" s="2"/>
      <c r="B134" s="5"/>
      <c r="C134" s="4" t="s">
        <v>251</v>
      </c>
      <c r="D134" s="176" t="s">
        <v>252</v>
      </c>
      <c r="E134" s="176"/>
      <c r="F134" s="49" t="s">
        <v>22</v>
      </c>
      <c r="G134" s="44" t="s">
        <v>1660</v>
      </c>
      <c r="H134" s="15">
        <f>IF(AND(F134="YA"),3,IF(AND(F134="TIDAK"),1,0))</f>
        <v>0</v>
      </c>
    </row>
    <row r="135" spans="1:8" ht="74" customHeight="1" x14ac:dyDescent="0.2">
      <c r="A135" s="2"/>
      <c r="B135" s="5"/>
      <c r="C135" s="4" t="s">
        <v>253</v>
      </c>
      <c r="D135" s="176" t="s">
        <v>254</v>
      </c>
      <c r="E135" s="176"/>
      <c r="F135" s="49" t="s">
        <v>8</v>
      </c>
      <c r="G135" s="44" t="s">
        <v>1661</v>
      </c>
      <c r="H135" s="15">
        <f>IF(AND(F135="YA"),5,IF(AND(F135="TIDAK"),1,0))</f>
        <v>5</v>
      </c>
    </row>
    <row r="136" spans="1:8" ht="74" customHeight="1" x14ac:dyDescent="0.2">
      <c r="A136" s="2"/>
      <c r="B136" s="4" t="s">
        <v>255</v>
      </c>
      <c r="C136" s="176" t="s">
        <v>256</v>
      </c>
      <c r="D136" s="176"/>
      <c r="E136" s="176"/>
      <c r="F136" s="49" t="s">
        <v>8</v>
      </c>
      <c r="G136" s="44" t="s">
        <v>1658</v>
      </c>
      <c r="H136" s="15">
        <f t="shared" ref="H136" si="18">IF(AND(F136="YA"),5,IF(AND(F136="TIDAK"),1,0))</f>
        <v>5</v>
      </c>
    </row>
    <row r="137" spans="1:8" ht="74" customHeight="1" x14ac:dyDescent="0.2">
      <c r="A137" s="2"/>
      <c r="B137" s="4" t="s">
        <v>257</v>
      </c>
      <c r="C137" s="176" t="s">
        <v>258</v>
      </c>
      <c r="D137" s="176"/>
      <c r="E137" s="176"/>
      <c r="F137" s="49"/>
      <c r="G137" s="43"/>
      <c r="H137" s="15"/>
    </row>
    <row r="138" spans="1:8" ht="74" customHeight="1" x14ac:dyDescent="0.2">
      <c r="A138" s="2"/>
      <c r="B138" s="5"/>
      <c r="C138" s="4" t="s">
        <v>259</v>
      </c>
      <c r="D138" s="176" t="s">
        <v>260</v>
      </c>
      <c r="E138" s="176"/>
      <c r="F138" s="49" t="s">
        <v>8</v>
      </c>
      <c r="G138" s="44" t="s">
        <v>1658</v>
      </c>
      <c r="H138" s="15">
        <f t="shared" ref="H138:H142" si="19">IF(AND(F138="YA"),5,IF(AND(F138="TIDAK"),1,0))</f>
        <v>5</v>
      </c>
    </row>
    <row r="139" spans="1:8" ht="74" customHeight="1" x14ac:dyDescent="0.2">
      <c r="A139" s="2"/>
      <c r="B139" s="5"/>
      <c r="C139" s="4" t="s">
        <v>261</v>
      </c>
      <c r="D139" s="176" t="s">
        <v>262</v>
      </c>
      <c r="E139" s="176"/>
      <c r="F139" s="49" t="s">
        <v>8</v>
      </c>
      <c r="G139" s="44" t="s">
        <v>1658</v>
      </c>
      <c r="H139" s="15">
        <f t="shared" si="19"/>
        <v>5</v>
      </c>
    </row>
    <row r="140" spans="1:8" ht="74" customHeight="1" x14ac:dyDescent="0.2">
      <c r="A140" s="2"/>
      <c r="B140" s="5"/>
      <c r="C140" s="4" t="s">
        <v>263</v>
      </c>
      <c r="D140" s="176" t="s">
        <v>264</v>
      </c>
      <c r="E140" s="176"/>
      <c r="F140" s="49" t="s">
        <v>8</v>
      </c>
      <c r="G140" s="44" t="s">
        <v>1658</v>
      </c>
      <c r="H140" s="15">
        <f t="shared" si="19"/>
        <v>5</v>
      </c>
    </row>
    <row r="141" spans="1:8" ht="74" customHeight="1" x14ac:dyDescent="0.2">
      <c r="A141" s="2"/>
      <c r="B141" s="4" t="s">
        <v>265</v>
      </c>
      <c r="C141" s="176" t="s">
        <v>266</v>
      </c>
      <c r="D141" s="176"/>
      <c r="E141" s="176"/>
      <c r="F141" s="49" t="s">
        <v>8</v>
      </c>
      <c r="G141" s="44" t="s">
        <v>1658</v>
      </c>
      <c r="H141" s="15">
        <f t="shared" si="19"/>
        <v>5</v>
      </c>
    </row>
    <row r="142" spans="1:8" ht="74" customHeight="1" x14ac:dyDescent="0.2">
      <c r="A142" s="2"/>
      <c r="B142" s="4" t="s">
        <v>267</v>
      </c>
      <c r="C142" s="176" t="s">
        <v>268</v>
      </c>
      <c r="D142" s="176"/>
      <c r="E142" s="176"/>
      <c r="F142" s="49" t="s">
        <v>8</v>
      </c>
      <c r="G142" s="44" t="s">
        <v>1658</v>
      </c>
      <c r="H142" s="15">
        <f t="shared" si="19"/>
        <v>5</v>
      </c>
    </row>
    <row r="143" spans="1:8" ht="74" customHeight="1" x14ac:dyDescent="0.2">
      <c r="A143" s="2">
        <v>9</v>
      </c>
      <c r="B143" s="180" t="s">
        <v>269</v>
      </c>
      <c r="C143" s="180"/>
      <c r="D143" s="180"/>
      <c r="E143" s="180"/>
      <c r="F143" s="49"/>
      <c r="G143" s="43"/>
      <c r="H143" s="50">
        <f>SUM(H144:H162)</f>
        <v>45</v>
      </c>
    </row>
    <row r="144" spans="1:8" ht="74" customHeight="1" x14ac:dyDescent="0.2">
      <c r="A144" s="2"/>
      <c r="B144" s="4" t="s">
        <v>270</v>
      </c>
      <c r="C144" s="176" t="s">
        <v>271</v>
      </c>
      <c r="D144" s="176"/>
      <c r="E144" s="176"/>
      <c r="F144" s="49" t="s">
        <v>8</v>
      </c>
      <c r="G144" s="44" t="s">
        <v>1658</v>
      </c>
      <c r="H144" s="15">
        <f t="shared" ref="H144:H146" si="20">IF(AND(F144="YA"),5,IF(AND(F144="TIDAK"),1,0))</f>
        <v>5</v>
      </c>
    </row>
    <row r="145" spans="1:8" ht="74" customHeight="1" x14ac:dyDescent="0.2">
      <c r="A145" s="2"/>
      <c r="B145" s="5"/>
      <c r="C145" s="176" t="s">
        <v>272</v>
      </c>
      <c r="D145" s="176"/>
      <c r="E145" s="176"/>
      <c r="F145" s="49" t="s">
        <v>8</v>
      </c>
      <c r="G145" s="44" t="s">
        <v>1658</v>
      </c>
      <c r="H145" s="15">
        <f t="shared" si="20"/>
        <v>5</v>
      </c>
    </row>
    <row r="146" spans="1:8" ht="74" customHeight="1" x14ac:dyDescent="0.2">
      <c r="A146" s="2"/>
      <c r="B146" s="4" t="s">
        <v>273</v>
      </c>
      <c r="C146" s="176" t="s">
        <v>274</v>
      </c>
      <c r="D146" s="176"/>
      <c r="E146" s="176"/>
      <c r="F146" s="49" t="s">
        <v>8</v>
      </c>
      <c r="G146" s="44" t="s">
        <v>1658</v>
      </c>
      <c r="H146" s="15">
        <f t="shared" si="20"/>
        <v>5</v>
      </c>
    </row>
    <row r="147" spans="1:8" ht="74" customHeight="1" x14ac:dyDescent="0.2">
      <c r="A147" s="2"/>
      <c r="B147" s="4" t="s">
        <v>275</v>
      </c>
      <c r="C147" s="176" t="s">
        <v>276</v>
      </c>
      <c r="D147" s="176"/>
      <c r="E147" s="176"/>
      <c r="F147" s="49"/>
      <c r="G147" s="43"/>
      <c r="H147" s="15"/>
    </row>
    <row r="148" spans="1:8" ht="74" customHeight="1" x14ac:dyDescent="0.2">
      <c r="A148" s="2"/>
      <c r="B148" s="5"/>
      <c r="C148" s="4" t="s">
        <v>277</v>
      </c>
      <c r="D148" s="176" t="s">
        <v>173</v>
      </c>
      <c r="E148" s="176"/>
      <c r="F148" s="49" t="s">
        <v>22</v>
      </c>
      <c r="G148" s="44" t="s">
        <v>1674</v>
      </c>
      <c r="H148" s="15">
        <f>IF(AND(F148="YA"),3,IF(AND(F148="TIDAK"),1,0))</f>
        <v>0</v>
      </c>
    </row>
    <row r="149" spans="1:8" ht="74" customHeight="1" x14ac:dyDescent="0.2">
      <c r="A149" s="2"/>
      <c r="B149" s="5"/>
      <c r="C149" s="4" t="s">
        <v>278</v>
      </c>
      <c r="D149" s="176" t="s">
        <v>279</v>
      </c>
      <c r="E149" s="176"/>
      <c r="F149" s="49" t="s">
        <v>22</v>
      </c>
      <c r="G149" s="44" t="s">
        <v>1660</v>
      </c>
      <c r="H149" s="15">
        <f>IF(AND(F149="YA"),3,IF(AND(F149="TIDAK"),1,0))</f>
        <v>0</v>
      </c>
    </row>
    <row r="150" spans="1:8" ht="74" customHeight="1" x14ac:dyDescent="0.2">
      <c r="A150" s="2"/>
      <c r="B150" s="5"/>
      <c r="C150" s="4" t="s">
        <v>280</v>
      </c>
      <c r="D150" s="176" t="s">
        <v>281</v>
      </c>
      <c r="E150" s="176"/>
      <c r="F150" s="49" t="s">
        <v>22</v>
      </c>
      <c r="G150" s="44" t="s">
        <v>1662</v>
      </c>
      <c r="H150" s="15">
        <f>IF(AND(F150="YA"),4,IF(AND(F150="TIDAK"),1,0))</f>
        <v>0</v>
      </c>
    </row>
    <row r="151" spans="1:8" ht="74" customHeight="1" x14ac:dyDescent="0.2">
      <c r="A151" s="2"/>
      <c r="B151" s="5"/>
      <c r="C151" s="4" t="s">
        <v>282</v>
      </c>
      <c r="D151" s="176" t="s">
        <v>283</v>
      </c>
      <c r="E151" s="176"/>
      <c r="F151" s="49" t="s">
        <v>8</v>
      </c>
      <c r="G151" s="44" t="s">
        <v>1661</v>
      </c>
      <c r="H151" s="15">
        <f>IF(AND(F151="YA"),5,IF(AND(F151="TIDAK"),1,0))</f>
        <v>5</v>
      </c>
    </row>
    <row r="152" spans="1:8" ht="74" customHeight="1" x14ac:dyDescent="0.2">
      <c r="A152" s="2"/>
      <c r="B152" s="4" t="s">
        <v>284</v>
      </c>
      <c r="C152" s="176" t="s">
        <v>285</v>
      </c>
      <c r="D152" s="176"/>
      <c r="E152" s="176"/>
      <c r="F152" s="49" t="s">
        <v>8</v>
      </c>
      <c r="G152" s="44" t="s">
        <v>1658</v>
      </c>
      <c r="H152" s="15">
        <f t="shared" ref="H152" si="21">IF(AND(F152="YA"),5,IF(AND(F152="TIDAK"),1,0))</f>
        <v>5</v>
      </c>
    </row>
    <row r="153" spans="1:8" ht="74" customHeight="1" x14ac:dyDescent="0.2">
      <c r="A153" s="2"/>
      <c r="B153" s="4" t="s">
        <v>286</v>
      </c>
      <c r="C153" s="176" t="s">
        <v>287</v>
      </c>
      <c r="D153" s="176"/>
      <c r="E153" s="176"/>
      <c r="F153" s="49"/>
      <c r="G153" s="43"/>
      <c r="H153" s="15"/>
    </row>
    <row r="154" spans="1:8" ht="74" customHeight="1" x14ac:dyDescent="0.2">
      <c r="A154" s="2"/>
      <c r="B154" s="5"/>
      <c r="C154" s="4" t="s">
        <v>288</v>
      </c>
      <c r="D154" s="176" t="s">
        <v>289</v>
      </c>
      <c r="E154" s="176"/>
      <c r="F154" s="49" t="s">
        <v>22</v>
      </c>
      <c r="G154" s="44" t="s">
        <v>1659</v>
      </c>
      <c r="H154" s="15">
        <f>IF(AND(F154="YA"),2,IF(AND(F154="TIDAK"),1,0))</f>
        <v>0</v>
      </c>
    </row>
    <row r="155" spans="1:8" ht="74" customHeight="1" x14ac:dyDescent="0.2">
      <c r="A155" s="2"/>
      <c r="B155" s="5"/>
      <c r="C155" s="4" t="s">
        <v>290</v>
      </c>
      <c r="D155" s="176" t="s">
        <v>291</v>
      </c>
      <c r="E155" s="176"/>
      <c r="F155" s="49" t="s">
        <v>22</v>
      </c>
      <c r="G155" s="44" t="s">
        <v>1660</v>
      </c>
      <c r="H155" s="15">
        <f>IF(AND(F155="YA"),3,IF(AND(F155="TIDAK"),1,0))</f>
        <v>0</v>
      </c>
    </row>
    <row r="156" spans="1:8" ht="74" customHeight="1" x14ac:dyDescent="0.2">
      <c r="A156" s="2"/>
      <c r="B156" s="5"/>
      <c r="C156" s="4" t="s">
        <v>292</v>
      </c>
      <c r="D156" s="176" t="s">
        <v>293</v>
      </c>
      <c r="E156" s="176"/>
      <c r="F156" s="49" t="s">
        <v>8</v>
      </c>
      <c r="G156" s="44" t="s">
        <v>1661</v>
      </c>
      <c r="H156" s="15">
        <f>IF(AND(F156="YA"),5,IF(AND(F156="TIDAK"),1,0))</f>
        <v>5</v>
      </c>
    </row>
    <row r="157" spans="1:8" ht="74" customHeight="1" x14ac:dyDescent="0.2">
      <c r="A157" s="2"/>
      <c r="B157" s="4" t="s">
        <v>294</v>
      </c>
      <c r="C157" s="176" t="s">
        <v>295</v>
      </c>
      <c r="D157" s="176"/>
      <c r="E157" s="176"/>
      <c r="F157" s="49" t="s">
        <v>8</v>
      </c>
      <c r="G157" s="44" t="s">
        <v>1658</v>
      </c>
      <c r="H157" s="15">
        <f t="shared" ref="H157" si="22">IF(AND(F157="YA"),5,IF(AND(F157="TIDAK"),1,0))</f>
        <v>5</v>
      </c>
    </row>
    <row r="158" spans="1:8" ht="74" customHeight="1" x14ac:dyDescent="0.2">
      <c r="A158" s="2"/>
      <c r="B158" s="4" t="s">
        <v>296</v>
      </c>
      <c r="C158" s="176" t="s">
        <v>297</v>
      </c>
      <c r="D158" s="176"/>
      <c r="E158" s="176"/>
      <c r="F158" s="49"/>
      <c r="G158" s="43"/>
      <c r="H158" s="15"/>
    </row>
    <row r="159" spans="1:8" ht="74" customHeight="1" x14ac:dyDescent="0.2">
      <c r="A159" s="2"/>
      <c r="B159" s="5"/>
      <c r="C159" s="4" t="s">
        <v>298</v>
      </c>
      <c r="D159" s="176" t="s">
        <v>299</v>
      </c>
      <c r="E159" s="176"/>
      <c r="F159" s="49" t="s">
        <v>22</v>
      </c>
      <c r="G159" s="44" t="s">
        <v>1659</v>
      </c>
      <c r="H159" s="15">
        <f>IF(AND(F159="YA"),2,IF(AND(F159="TIDAK"),1,0))</f>
        <v>0</v>
      </c>
    </row>
    <row r="160" spans="1:8" ht="74" customHeight="1" x14ac:dyDescent="0.2">
      <c r="A160" s="2"/>
      <c r="B160" s="5"/>
      <c r="C160" s="4" t="s">
        <v>300</v>
      </c>
      <c r="D160" s="176" t="s">
        <v>301</v>
      </c>
      <c r="E160" s="176"/>
      <c r="F160" s="49" t="s">
        <v>22</v>
      </c>
      <c r="G160" s="44" t="s">
        <v>1660</v>
      </c>
      <c r="H160" s="15">
        <f>IF(AND(F160="YA"),3,IF(AND(F160="TIDAK"),1,0))</f>
        <v>0</v>
      </c>
    </row>
    <row r="161" spans="1:8" ht="74" customHeight="1" x14ac:dyDescent="0.2">
      <c r="A161" s="2"/>
      <c r="B161" s="5"/>
      <c r="C161" s="4" t="s">
        <v>302</v>
      </c>
      <c r="D161" s="176" t="s">
        <v>303</v>
      </c>
      <c r="E161" s="176"/>
      <c r="F161" s="49" t="s">
        <v>8</v>
      </c>
      <c r="G161" s="44" t="s">
        <v>1661</v>
      </c>
      <c r="H161" s="15">
        <f>IF(AND(F161="YA"),5,IF(AND(F161="TIDAK"),1,0))</f>
        <v>5</v>
      </c>
    </row>
    <row r="162" spans="1:8" ht="74" customHeight="1" x14ac:dyDescent="0.2">
      <c r="A162" s="2"/>
      <c r="B162" s="4" t="s">
        <v>304</v>
      </c>
      <c r="C162" s="176" t="s">
        <v>305</v>
      </c>
      <c r="D162" s="176"/>
      <c r="E162" s="176"/>
      <c r="F162" s="49" t="s">
        <v>8</v>
      </c>
      <c r="G162" s="44" t="s">
        <v>1658</v>
      </c>
      <c r="H162" s="15">
        <f t="shared" ref="H162" si="23">IF(AND(F162="YA"),5,IF(AND(F162="TIDAK"),1,0))</f>
        <v>5</v>
      </c>
    </row>
    <row r="163" spans="1:8" ht="74" customHeight="1" x14ac:dyDescent="0.2">
      <c r="A163" s="204" t="s">
        <v>306</v>
      </c>
      <c r="B163" s="205"/>
      <c r="C163" s="205"/>
      <c r="D163" s="205"/>
      <c r="E163" s="205"/>
      <c r="F163" s="205"/>
      <c r="G163" s="206"/>
      <c r="H163" s="48">
        <f>H164</f>
        <v>170</v>
      </c>
    </row>
    <row r="164" spans="1:8" ht="74" customHeight="1" x14ac:dyDescent="0.2">
      <c r="A164" s="2">
        <v>10</v>
      </c>
      <c r="B164" s="180" t="s">
        <v>307</v>
      </c>
      <c r="C164" s="180"/>
      <c r="D164" s="180"/>
      <c r="E164" s="180"/>
      <c r="F164" s="49"/>
      <c r="G164" s="43"/>
      <c r="H164" s="50">
        <f>SUM(H165:H243)</f>
        <v>170</v>
      </c>
    </row>
    <row r="165" spans="1:8" ht="74" customHeight="1" x14ac:dyDescent="0.2">
      <c r="A165" s="2"/>
      <c r="B165" s="4" t="s">
        <v>308</v>
      </c>
      <c r="C165" s="176" t="s">
        <v>309</v>
      </c>
      <c r="D165" s="176"/>
      <c r="E165" s="176"/>
      <c r="F165" s="49" t="s">
        <v>8</v>
      </c>
      <c r="G165" s="44" t="s">
        <v>1658</v>
      </c>
      <c r="H165" s="15">
        <f t="shared" ref="H165" si="24">IF(AND(F165="YA"),5,IF(AND(F165="TIDAK"),1,0))</f>
        <v>5</v>
      </c>
    </row>
    <row r="166" spans="1:8" ht="74" customHeight="1" x14ac:dyDescent="0.2">
      <c r="A166" s="2"/>
      <c r="B166" s="4" t="s">
        <v>310</v>
      </c>
      <c r="C166" s="176" t="s">
        <v>311</v>
      </c>
      <c r="D166" s="176"/>
      <c r="E166" s="176"/>
      <c r="F166" s="49"/>
      <c r="G166" s="43"/>
      <c r="H166" s="15"/>
    </row>
    <row r="167" spans="1:8" ht="74" customHeight="1" x14ac:dyDescent="0.2">
      <c r="A167" s="2"/>
      <c r="B167" s="5"/>
      <c r="C167" s="4" t="s">
        <v>312</v>
      </c>
      <c r="D167" s="176" t="s">
        <v>313</v>
      </c>
      <c r="E167" s="176"/>
      <c r="F167" s="49" t="s">
        <v>22</v>
      </c>
      <c r="G167" s="44" t="s">
        <v>1659</v>
      </c>
      <c r="H167" s="15">
        <f>IF(AND(F167="YA"),2,IF(AND(F167="TIDAK"),1,0))</f>
        <v>0</v>
      </c>
    </row>
    <row r="168" spans="1:8" ht="74" customHeight="1" x14ac:dyDescent="0.2">
      <c r="A168" s="2"/>
      <c r="B168" s="5"/>
      <c r="C168" s="4" t="s">
        <v>314</v>
      </c>
      <c r="D168" s="176" t="s">
        <v>315</v>
      </c>
      <c r="E168" s="176"/>
      <c r="F168" s="49"/>
      <c r="G168" s="43"/>
      <c r="H168" s="15"/>
    </row>
    <row r="169" spans="1:8" ht="74" customHeight="1" x14ac:dyDescent="0.2">
      <c r="A169" s="2"/>
      <c r="B169" s="5"/>
      <c r="C169" s="5"/>
      <c r="D169" s="4" t="s">
        <v>316</v>
      </c>
      <c r="E169" s="5" t="s">
        <v>317</v>
      </c>
      <c r="F169" s="49" t="s">
        <v>22</v>
      </c>
      <c r="G169" s="44" t="s">
        <v>1660</v>
      </c>
      <c r="H169" s="15">
        <f>IF(AND(F169="YA"),3,IF(AND(F169="TIDAK"),0.01,0))</f>
        <v>0</v>
      </c>
    </row>
    <row r="170" spans="1:8" ht="74" customHeight="1" x14ac:dyDescent="0.2">
      <c r="A170" s="2"/>
      <c r="B170" s="5"/>
      <c r="C170" s="5"/>
      <c r="D170" s="4" t="s">
        <v>318</v>
      </c>
      <c r="E170" s="5" t="s">
        <v>319</v>
      </c>
      <c r="F170" s="49" t="s">
        <v>22</v>
      </c>
      <c r="G170" s="44" t="s">
        <v>1660</v>
      </c>
      <c r="H170" s="15">
        <f>IF(AND(F170="YA"),3,IF(AND(F170="TIDAK"),0.01,0))</f>
        <v>0</v>
      </c>
    </row>
    <row r="171" spans="1:8" ht="74" customHeight="1" x14ac:dyDescent="0.2">
      <c r="A171" s="2"/>
      <c r="B171" s="5"/>
      <c r="C171" s="5"/>
      <c r="D171" s="4" t="s">
        <v>320</v>
      </c>
      <c r="E171" s="5" t="s">
        <v>321</v>
      </c>
      <c r="F171" s="49" t="s">
        <v>22</v>
      </c>
      <c r="G171" s="44" t="s">
        <v>1660</v>
      </c>
      <c r="H171" s="15">
        <f>IF(AND(F171="YA"),3,IF(AND(F171="TIDAK"),0.01,0))</f>
        <v>0</v>
      </c>
    </row>
    <row r="172" spans="1:8" ht="74" customHeight="1" x14ac:dyDescent="0.2">
      <c r="A172" s="2"/>
      <c r="B172" s="5"/>
      <c r="C172" s="5"/>
      <c r="D172" s="4" t="s">
        <v>322</v>
      </c>
      <c r="E172" s="5" t="s">
        <v>323</v>
      </c>
      <c r="F172" s="49" t="s">
        <v>22</v>
      </c>
      <c r="G172" s="44" t="s">
        <v>1660</v>
      </c>
      <c r="H172" s="15">
        <f>IF(AND(F172="YA"),3,IF(AND(F172="TIDAK"),0.01,0))</f>
        <v>0</v>
      </c>
    </row>
    <row r="173" spans="1:8" ht="74" customHeight="1" x14ac:dyDescent="0.2">
      <c r="A173" s="2"/>
      <c r="B173" s="5"/>
      <c r="C173" s="5"/>
      <c r="D173" s="4" t="s">
        <v>324</v>
      </c>
      <c r="E173" s="5" t="s">
        <v>325</v>
      </c>
      <c r="F173" s="49" t="s">
        <v>22</v>
      </c>
      <c r="G173" s="44" t="s">
        <v>1660</v>
      </c>
      <c r="H173" s="15">
        <f>IF(AND(F173="YA"),3,IF(AND(F173="TIDAK"),0.01,0))</f>
        <v>0</v>
      </c>
    </row>
    <row r="174" spans="1:8" ht="74" customHeight="1" x14ac:dyDescent="0.2">
      <c r="A174" s="2"/>
      <c r="B174" s="5"/>
      <c r="C174" s="4" t="s">
        <v>326</v>
      </c>
      <c r="D174" s="176" t="s">
        <v>327</v>
      </c>
      <c r="E174" s="176"/>
      <c r="F174" s="49"/>
      <c r="G174" s="43"/>
      <c r="H174" s="15"/>
    </row>
    <row r="175" spans="1:8" ht="74" customHeight="1" x14ac:dyDescent="0.2">
      <c r="A175" s="2"/>
      <c r="B175" s="5"/>
      <c r="C175" s="5"/>
      <c r="D175" s="4" t="s">
        <v>328</v>
      </c>
      <c r="E175" s="5" t="s">
        <v>329</v>
      </c>
      <c r="F175" s="49" t="s">
        <v>22</v>
      </c>
      <c r="G175" s="44" t="s">
        <v>1661</v>
      </c>
      <c r="H175" s="15">
        <f>IF(AND(F175="YA"),5,IF(AND(F175="TIDAK"),1,0))</f>
        <v>0</v>
      </c>
    </row>
    <row r="176" spans="1:8" ht="74" customHeight="1" x14ac:dyDescent="0.2">
      <c r="A176" s="2"/>
      <c r="B176" s="5"/>
      <c r="C176" s="5"/>
      <c r="D176" s="4" t="s">
        <v>330</v>
      </c>
      <c r="E176" s="5" t="s">
        <v>331</v>
      </c>
      <c r="F176" s="49" t="s">
        <v>22</v>
      </c>
      <c r="G176" s="44" t="s">
        <v>1661</v>
      </c>
      <c r="H176" s="15">
        <f t="shared" ref="H176:H182" si="25">IF(AND(F176="YA"),5,IF(AND(F176="TIDAK"),1,0))</f>
        <v>0</v>
      </c>
    </row>
    <row r="177" spans="1:8" ht="74" customHeight="1" x14ac:dyDescent="0.2">
      <c r="A177" s="2"/>
      <c r="B177" s="5"/>
      <c r="C177" s="5"/>
      <c r="D177" s="4" t="s">
        <v>332</v>
      </c>
      <c r="E177" s="5" t="s">
        <v>333</v>
      </c>
      <c r="F177" s="49" t="s">
        <v>22</v>
      </c>
      <c r="G177" s="44" t="s">
        <v>1661</v>
      </c>
      <c r="H177" s="15">
        <f t="shared" si="25"/>
        <v>0</v>
      </c>
    </row>
    <row r="178" spans="1:8" ht="74" customHeight="1" x14ac:dyDescent="0.2">
      <c r="A178" s="2"/>
      <c r="B178" s="5"/>
      <c r="C178" s="5"/>
      <c r="D178" s="4" t="s">
        <v>334</v>
      </c>
      <c r="E178" s="5" t="s">
        <v>335</v>
      </c>
      <c r="F178" s="49" t="s">
        <v>22</v>
      </c>
      <c r="G178" s="44" t="s">
        <v>1661</v>
      </c>
      <c r="H178" s="15">
        <f t="shared" si="25"/>
        <v>0</v>
      </c>
    </row>
    <row r="179" spans="1:8" ht="74" customHeight="1" x14ac:dyDescent="0.2">
      <c r="A179" s="2"/>
      <c r="B179" s="5"/>
      <c r="C179" s="5"/>
      <c r="D179" s="4" t="s">
        <v>336</v>
      </c>
      <c r="E179" s="5" t="s">
        <v>321</v>
      </c>
      <c r="F179" s="49" t="s">
        <v>22</v>
      </c>
      <c r="G179" s="44" t="s">
        <v>1661</v>
      </c>
      <c r="H179" s="15">
        <f t="shared" si="25"/>
        <v>0</v>
      </c>
    </row>
    <row r="180" spans="1:8" ht="74" customHeight="1" x14ac:dyDescent="0.2">
      <c r="A180" s="2"/>
      <c r="B180" s="5"/>
      <c r="C180" s="5"/>
      <c r="D180" s="4" t="s">
        <v>337</v>
      </c>
      <c r="E180" s="5" t="s">
        <v>323</v>
      </c>
      <c r="F180" s="49" t="s">
        <v>22</v>
      </c>
      <c r="G180" s="44" t="s">
        <v>1661</v>
      </c>
      <c r="H180" s="15">
        <f t="shared" si="25"/>
        <v>0</v>
      </c>
    </row>
    <row r="181" spans="1:8" ht="74" customHeight="1" x14ac:dyDescent="0.2">
      <c r="A181" s="2"/>
      <c r="B181" s="5"/>
      <c r="C181" s="5"/>
      <c r="D181" s="4" t="s">
        <v>338</v>
      </c>
      <c r="E181" s="5" t="s">
        <v>325</v>
      </c>
      <c r="F181" s="49" t="s">
        <v>22</v>
      </c>
      <c r="G181" s="44" t="s">
        <v>1661</v>
      </c>
      <c r="H181" s="15">
        <f t="shared" si="25"/>
        <v>0</v>
      </c>
    </row>
    <row r="182" spans="1:8" ht="74" customHeight="1" x14ac:dyDescent="0.2">
      <c r="A182" s="2"/>
      <c r="B182" s="5"/>
      <c r="C182" s="5"/>
      <c r="D182" s="4" t="s">
        <v>339</v>
      </c>
      <c r="E182" s="5" t="s">
        <v>340</v>
      </c>
      <c r="F182" s="49" t="s">
        <v>8</v>
      </c>
      <c r="G182" s="44" t="s">
        <v>1661</v>
      </c>
      <c r="H182" s="15">
        <f t="shared" si="25"/>
        <v>5</v>
      </c>
    </row>
    <row r="183" spans="1:8" ht="74" customHeight="1" x14ac:dyDescent="0.2">
      <c r="A183" s="2"/>
      <c r="B183" s="4" t="s">
        <v>341</v>
      </c>
      <c r="C183" s="176" t="s">
        <v>342</v>
      </c>
      <c r="D183" s="176"/>
      <c r="E183" s="176"/>
      <c r="F183" s="49" t="s">
        <v>8</v>
      </c>
      <c r="G183" s="44" t="s">
        <v>1658</v>
      </c>
      <c r="H183" s="15">
        <f>IF(AND(F183="YA"),5,IF(AND(F183="TIDAK"),1,0))</f>
        <v>5</v>
      </c>
    </row>
    <row r="184" spans="1:8" ht="74" customHeight="1" x14ac:dyDescent="0.2">
      <c r="A184" s="2"/>
      <c r="B184" s="4" t="s">
        <v>343</v>
      </c>
      <c r="C184" s="176" t="s">
        <v>344</v>
      </c>
      <c r="D184" s="176"/>
      <c r="E184" s="176"/>
      <c r="F184" s="49"/>
      <c r="G184" s="43"/>
      <c r="H184" s="15"/>
    </row>
    <row r="185" spans="1:8" ht="74" customHeight="1" x14ac:dyDescent="0.2">
      <c r="A185" s="2"/>
      <c r="B185" s="5"/>
      <c r="C185" s="4" t="s">
        <v>345</v>
      </c>
      <c r="D185" s="176" t="s">
        <v>346</v>
      </c>
      <c r="E185" s="176"/>
      <c r="F185" s="49" t="s">
        <v>22</v>
      </c>
      <c r="G185" s="44" t="s">
        <v>1659</v>
      </c>
      <c r="H185" s="15">
        <f>IF(AND(F185="YA"),2,IF(AND(F185="TIDAK"),1,0))</f>
        <v>0</v>
      </c>
    </row>
    <row r="186" spans="1:8" ht="74" customHeight="1" x14ac:dyDescent="0.2">
      <c r="A186" s="2"/>
      <c r="B186" s="5"/>
      <c r="C186" s="4" t="s">
        <v>347</v>
      </c>
      <c r="D186" s="176" t="s">
        <v>348</v>
      </c>
      <c r="E186" s="176"/>
      <c r="F186" s="49" t="s">
        <v>22</v>
      </c>
      <c r="G186" s="44" t="s">
        <v>1660</v>
      </c>
      <c r="H186" s="15">
        <f>IF(AND(F186="YA"),3,IF(AND(F186="TIDAK"),1,0))</f>
        <v>0</v>
      </c>
    </row>
    <row r="187" spans="1:8" ht="74" customHeight="1" x14ac:dyDescent="0.2">
      <c r="A187" s="2"/>
      <c r="B187" s="5"/>
      <c r="C187" s="4" t="s">
        <v>349</v>
      </c>
      <c r="D187" s="176" t="s">
        <v>350</v>
      </c>
      <c r="E187" s="176"/>
      <c r="F187" s="49" t="s">
        <v>8</v>
      </c>
      <c r="G187" s="44" t="s">
        <v>1661</v>
      </c>
      <c r="H187" s="15">
        <f>IF(AND(F187="YA"),5,IF(AND(F187="TIDAK"),1,0))</f>
        <v>5</v>
      </c>
    </row>
    <row r="188" spans="1:8" ht="74" customHeight="1" x14ac:dyDescent="0.2">
      <c r="A188" s="2"/>
      <c r="B188" s="4" t="s">
        <v>351</v>
      </c>
      <c r="C188" s="176" t="s">
        <v>352</v>
      </c>
      <c r="D188" s="176"/>
      <c r="E188" s="176"/>
      <c r="F188" s="49"/>
      <c r="G188" s="43"/>
      <c r="H188" s="15"/>
    </row>
    <row r="189" spans="1:8" ht="74" customHeight="1" x14ac:dyDescent="0.2">
      <c r="A189" s="2"/>
      <c r="B189" s="5"/>
      <c r="C189" s="4" t="s">
        <v>353</v>
      </c>
      <c r="D189" s="176" t="s">
        <v>346</v>
      </c>
      <c r="E189" s="176"/>
      <c r="F189" s="49" t="s">
        <v>22</v>
      </c>
      <c r="G189" s="44" t="s">
        <v>1659</v>
      </c>
      <c r="H189" s="15">
        <f>IF(AND(F189="YA"),2,IF(AND(F189="TIDAK"),1,0))</f>
        <v>0</v>
      </c>
    </row>
    <row r="190" spans="1:8" ht="74" customHeight="1" x14ac:dyDescent="0.2">
      <c r="A190" s="2"/>
      <c r="B190" s="5"/>
      <c r="C190" s="4" t="s">
        <v>354</v>
      </c>
      <c r="D190" s="176" t="s">
        <v>348</v>
      </c>
      <c r="E190" s="176"/>
      <c r="F190" s="49" t="s">
        <v>22</v>
      </c>
      <c r="G190" s="44" t="s">
        <v>1660</v>
      </c>
      <c r="H190" s="15">
        <f>IF(AND(F190="YA"),3,IF(AND(F190="TIDAK"),1,0))</f>
        <v>0</v>
      </c>
    </row>
    <row r="191" spans="1:8" ht="74" customHeight="1" x14ac:dyDescent="0.2">
      <c r="A191" s="2"/>
      <c r="B191" s="5"/>
      <c r="C191" s="4" t="s">
        <v>355</v>
      </c>
      <c r="D191" s="176" t="s">
        <v>350</v>
      </c>
      <c r="E191" s="176"/>
      <c r="F191" s="49" t="s">
        <v>8</v>
      </c>
      <c r="G191" s="44" t="s">
        <v>1661</v>
      </c>
      <c r="H191" s="15">
        <f>IF(AND(F191="YA"),5,IF(AND(F191="TIDAK"),1,0))</f>
        <v>5</v>
      </c>
    </row>
    <row r="192" spans="1:8" ht="74" customHeight="1" x14ac:dyDescent="0.2">
      <c r="A192" s="2"/>
      <c r="B192" s="4" t="s">
        <v>356</v>
      </c>
      <c r="C192" s="176" t="s">
        <v>357</v>
      </c>
      <c r="D192" s="176"/>
      <c r="E192" s="176"/>
      <c r="F192" s="49" t="s">
        <v>8</v>
      </c>
      <c r="G192" s="44" t="s">
        <v>1658</v>
      </c>
      <c r="H192" s="15">
        <f>IF(AND(F192="YA"),5,IF(AND(F192="TIDAK"),1,0))</f>
        <v>5</v>
      </c>
    </row>
    <row r="193" spans="1:8" ht="74" customHeight="1" x14ac:dyDescent="0.2">
      <c r="A193" s="2"/>
      <c r="B193" s="4" t="s">
        <v>358</v>
      </c>
      <c r="C193" s="176" t="s">
        <v>359</v>
      </c>
      <c r="D193" s="176"/>
      <c r="E193" s="176"/>
      <c r="F193" s="49"/>
      <c r="G193" s="43"/>
      <c r="H193" s="15"/>
    </row>
    <row r="194" spans="1:8" ht="74" customHeight="1" x14ac:dyDescent="0.2">
      <c r="A194" s="2"/>
      <c r="B194" s="5"/>
      <c r="C194" s="4" t="s">
        <v>360</v>
      </c>
      <c r="D194" s="176" t="s">
        <v>361</v>
      </c>
      <c r="E194" s="176"/>
      <c r="F194" s="49" t="s">
        <v>22</v>
      </c>
      <c r="G194" s="44" t="s">
        <v>1659</v>
      </c>
      <c r="H194" s="15">
        <f>IF(AND(F194="YA"),2,IF(AND(F194="TIDAK"),1,0))</f>
        <v>0</v>
      </c>
    </row>
    <row r="195" spans="1:8" ht="74" customHeight="1" x14ac:dyDescent="0.2">
      <c r="A195" s="2"/>
      <c r="B195" s="5"/>
      <c r="C195" s="4" t="s">
        <v>362</v>
      </c>
      <c r="D195" s="176" t="s">
        <v>301</v>
      </c>
      <c r="E195" s="176"/>
      <c r="F195" s="49" t="s">
        <v>22</v>
      </c>
      <c r="G195" s="44" t="s">
        <v>1660</v>
      </c>
      <c r="H195" s="15">
        <f>IF(AND(F195="YA"),3,IF(AND(F195="TIDAK"),1,0))</f>
        <v>0</v>
      </c>
    </row>
    <row r="196" spans="1:8" ht="74" customHeight="1" x14ac:dyDescent="0.2">
      <c r="A196" s="2"/>
      <c r="B196" s="5"/>
      <c r="C196" s="4" t="s">
        <v>363</v>
      </c>
      <c r="D196" s="176" t="s">
        <v>303</v>
      </c>
      <c r="E196" s="176"/>
      <c r="F196" s="49" t="s">
        <v>22</v>
      </c>
      <c r="G196" s="44" t="s">
        <v>1662</v>
      </c>
      <c r="H196" s="15">
        <f>IF(AND(F196="YA"),4,IF(AND(F196="TIDAK"),1,0))</f>
        <v>0</v>
      </c>
    </row>
    <row r="197" spans="1:8" ht="74" customHeight="1" x14ac:dyDescent="0.2">
      <c r="A197" s="2"/>
      <c r="B197" s="5"/>
      <c r="C197" s="4" t="s">
        <v>364</v>
      </c>
      <c r="D197" s="176" t="s">
        <v>365</v>
      </c>
      <c r="E197" s="176"/>
      <c r="F197" s="49" t="s">
        <v>8</v>
      </c>
      <c r="G197" s="44" t="s">
        <v>1661</v>
      </c>
      <c r="H197" s="15">
        <f>IF(AND(F197="YA"),5,IF(AND(F197="TIDAK"),1,0))</f>
        <v>5</v>
      </c>
    </row>
    <row r="198" spans="1:8" ht="74" customHeight="1" x14ac:dyDescent="0.2">
      <c r="A198" s="2"/>
      <c r="B198" s="4" t="s">
        <v>366</v>
      </c>
      <c r="C198" s="176" t="s">
        <v>367</v>
      </c>
      <c r="D198" s="176"/>
      <c r="E198" s="176"/>
      <c r="F198" s="49"/>
      <c r="G198" s="43"/>
      <c r="H198" s="15"/>
    </row>
    <row r="199" spans="1:8" ht="74" customHeight="1" x14ac:dyDescent="0.2">
      <c r="A199" s="2"/>
      <c r="B199" s="5"/>
      <c r="C199" s="4" t="s">
        <v>368</v>
      </c>
      <c r="D199" s="176" t="s">
        <v>369</v>
      </c>
      <c r="E199" s="176"/>
      <c r="F199" s="49" t="s">
        <v>8</v>
      </c>
      <c r="G199" s="44" t="s">
        <v>1658</v>
      </c>
      <c r="H199" s="15">
        <f>IF(AND(F199="YA"),5,IF(AND(F199="TIDAK"),1,0))</f>
        <v>5</v>
      </c>
    </row>
    <row r="200" spans="1:8" ht="74" customHeight="1" x14ac:dyDescent="0.2">
      <c r="A200" s="2"/>
      <c r="B200" s="5"/>
      <c r="C200" s="4" t="s">
        <v>370</v>
      </c>
      <c r="D200" s="176" t="s">
        <v>371</v>
      </c>
      <c r="E200" s="176"/>
      <c r="F200" s="49" t="s">
        <v>8</v>
      </c>
      <c r="G200" s="44" t="s">
        <v>1658</v>
      </c>
      <c r="H200" s="15">
        <f>IF(AND(F200="YA"),5,IF(AND(F200="TIDAK"),1,0))</f>
        <v>5</v>
      </c>
    </row>
    <row r="201" spans="1:8" ht="74" customHeight="1" x14ac:dyDescent="0.2">
      <c r="A201" s="2"/>
      <c r="B201" s="5"/>
      <c r="C201" s="4" t="s">
        <v>372</v>
      </c>
      <c r="D201" s="176" t="s">
        <v>373</v>
      </c>
      <c r="E201" s="176"/>
      <c r="F201" s="49" t="s">
        <v>8</v>
      </c>
      <c r="G201" s="44" t="s">
        <v>1658</v>
      </c>
      <c r="H201" s="15">
        <f>IF(AND(F201="YA"),5,IF(AND(F201="TIDAK"),1,0))</f>
        <v>5</v>
      </c>
    </row>
    <row r="202" spans="1:8" ht="74" customHeight="1" x14ac:dyDescent="0.2">
      <c r="A202" s="2"/>
      <c r="B202" s="5"/>
      <c r="C202" s="4" t="s">
        <v>374</v>
      </c>
      <c r="D202" s="176" t="s">
        <v>375</v>
      </c>
      <c r="E202" s="176"/>
      <c r="F202" s="49" t="s">
        <v>8</v>
      </c>
      <c r="G202" s="44" t="s">
        <v>1658</v>
      </c>
      <c r="H202" s="15">
        <f>IF(AND(F202="YA"),5,IF(AND(F202="TIDAK"),1,0))</f>
        <v>5</v>
      </c>
    </row>
    <row r="203" spans="1:8" ht="74" customHeight="1" x14ac:dyDescent="0.2">
      <c r="A203" s="2"/>
      <c r="B203" s="4" t="s">
        <v>376</v>
      </c>
      <c r="C203" s="176" t="s">
        <v>377</v>
      </c>
      <c r="D203" s="176"/>
      <c r="E203" s="176"/>
      <c r="F203" s="49"/>
      <c r="G203" s="43"/>
      <c r="H203" s="15"/>
    </row>
    <row r="204" spans="1:8" ht="74" customHeight="1" x14ac:dyDescent="0.2">
      <c r="A204" s="2"/>
      <c r="B204" s="5"/>
      <c r="C204" s="4" t="s">
        <v>378</v>
      </c>
      <c r="D204" s="176" t="s">
        <v>379</v>
      </c>
      <c r="E204" s="176"/>
      <c r="F204" s="49" t="s">
        <v>22</v>
      </c>
      <c r="G204" s="44" t="s">
        <v>1663</v>
      </c>
      <c r="H204" s="15">
        <f>IF(AND(F204="YA"),2,IF(AND(F204="TIDAK"),1,0))</f>
        <v>0</v>
      </c>
    </row>
    <row r="205" spans="1:8" ht="74" customHeight="1" x14ac:dyDescent="0.2">
      <c r="A205" s="2"/>
      <c r="B205" s="5"/>
      <c r="C205" s="4" t="s">
        <v>380</v>
      </c>
      <c r="D205" s="176" t="s">
        <v>381</v>
      </c>
      <c r="E205" s="176"/>
      <c r="F205" s="49" t="s">
        <v>22</v>
      </c>
      <c r="G205" s="44" t="s">
        <v>1663</v>
      </c>
      <c r="H205" s="15">
        <f>IF(AND(F205="YA"),2,IF(AND(F205="TIDAK"),1,0))</f>
        <v>0</v>
      </c>
    </row>
    <row r="206" spans="1:8" ht="74" customHeight="1" x14ac:dyDescent="0.2">
      <c r="A206" s="2"/>
      <c r="B206" s="5"/>
      <c r="C206" s="4" t="s">
        <v>382</v>
      </c>
      <c r="D206" s="176" t="s">
        <v>383</v>
      </c>
      <c r="E206" s="176"/>
      <c r="F206" s="49" t="s">
        <v>8</v>
      </c>
      <c r="G206" s="44" t="s">
        <v>1661</v>
      </c>
      <c r="H206" s="15">
        <f>IF(AND(F206="YA"),5,IF(AND(F206="TIDAK"),1,0))</f>
        <v>5</v>
      </c>
    </row>
    <row r="207" spans="1:8" ht="74" customHeight="1" x14ac:dyDescent="0.2">
      <c r="A207" s="2"/>
      <c r="B207" s="11" t="s">
        <v>384</v>
      </c>
      <c r="C207" s="176" t="s">
        <v>385</v>
      </c>
      <c r="D207" s="176"/>
      <c r="E207" s="176"/>
      <c r="F207" s="49"/>
      <c r="G207" s="43"/>
      <c r="H207" s="15"/>
    </row>
    <row r="208" spans="1:8" ht="74" customHeight="1" x14ac:dyDescent="0.2">
      <c r="A208" s="2"/>
      <c r="B208" s="5"/>
      <c r="C208" s="4" t="s">
        <v>386</v>
      </c>
      <c r="D208" s="176" t="s">
        <v>387</v>
      </c>
      <c r="E208" s="176"/>
      <c r="F208" s="49" t="s">
        <v>22</v>
      </c>
      <c r="G208" s="44" t="s">
        <v>1663</v>
      </c>
      <c r="H208" s="15">
        <f>IF(AND(F208="YA"),2,IF(AND(F208="TIDAK"),1,0))</f>
        <v>0</v>
      </c>
    </row>
    <row r="209" spans="1:8" ht="74" customHeight="1" x14ac:dyDescent="0.2">
      <c r="A209" s="2"/>
      <c r="B209" s="5"/>
      <c r="C209" s="4" t="s">
        <v>388</v>
      </c>
      <c r="D209" s="176" t="s">
        <v>389</v>
      </c>
      <c r="E209" s="176"/>
      <c r="F209" s="49" t="s">
        <v>22</v>
      </c>
      <c r="G209" s="44" t="s">
        <v>1663</v>
      </c>
      <c r="H209" s="15">
        <f>IF(AND(F209="YA"),2,IF(AND(F209="TIDAK"),1,0))</f>
        <v>0</v>
      </c>
    </row>
    <row r="210" spans="1:8" ht="74" customHeight="1" x14ac:dyDescent="0.2">
      <c r="A210" s="2"/>
      <c r="B210" s="5"/>
      <c r="C210" s="4" t="s">
        <v>390</v>
      </c>
      <c r="D210" s="176" t="s">
        <v>391</v>
      </c>
      <c r="E210" s="176"/>
      <c r="F210" s="49" t="s">
        <v>22</v>
      </c>
      <c r="G210" s="44" t="s">
        <v>1663</v>
      </c>
      <c r="H210" s="15">
        <f>IF(AND(F210="YA"),2,IF(AND(F210="TIDAK"),1,0))</f>
        <v>0</v>
      </c>
    </row>
    <row r="211" spans="1:8" ht="74" customHeight="1" x14ac:dyDescent="0.2">
      <c r="A211" s="2"/>
      <c r="B211" s="5"/>
      <c r="C211" s="4" t="s">
        <v>392</v>
      </c>
      <c r="D211" s="176" t="s">
        <v>383</v>
      </c>
      <c r="E211" s="176"/>
      <c r="F211" s="49" t="s">
        <v>8</v>
      </c>
      <c r="G211" s="44" t="s">
        <v>1661</v>
      </c>
      <c r="H211" s="15">
        <f>IF(AND(F211="YA"),5,IF(AND(F211="TIDAK"),1,0))</f>
        <v>5</v>
      </c>
    </row>
    <row r="212" spans="1:8" ht="74" customHeight="1" x14ac:dyDescent="0.2">
      <c r="A212" s="2"/>
      <c r="B212" s="4" t="s">
        <v>393</v>
      </c>
      <c r="C212" s="176" t="s">
        <v>394</v>
      </c>
      <c r="D212" s="176"/>
      <c r="E212" s="176"/>
      <c r="F212" s="49"/>
      <c r="G212" s="43"/>
      <c r="H212" s="15"/>
    </row>
    <row r="213" spans="1:8" ht="74" customHeight="1" x14ac:dyDescent="0.2">
      <c r="A213" s="2"/>
      <c r="B213" s="5"/>
      <c r="C213" s="4" t="s">
        <v>395</v>
      </c>
      <c r="D213" s="176" t="s">
        <v>391</v>
      </c>
      <c r="E213" s="176"/>
      <c r="F213" s="49" t="s">
        <v>22</v>
      </c>
      <c r="G213" s="44" t="s">
        <v>1663</v>
      </c>
      <c r="H213" s="15">
        <f>IF(AND(F213="YA"),2,IF(AND(F213="TIDAK"),1,0))</f>
        <v>0</v>
      </c>
    </row>
    <row r="214" spans="1:8" ht="74" customHeight="1" x14ac:dyDescent="0.2">
      <c r="A214" s="2"/>
      <c r="B214" s="5"/>
      <c r="C214" s="4" t="s">
        <v>396</v>
      </c>
      <c r="D214" s="176" t="s">
        <v>389</v>
      </c>
      <c r="E214" s="176"/>
      <c r="F214" s="49" t="s">
        <v>22</v>
      </c>
      <c r="G214" s="44" t="s">
        <v>1663</v>
      </c>
      <c r="H214" s="15">
        <f>IF(AND(F214="YA"),2,IF(AND(F214="TIDAK"),1,0))</f>
        <v>0</v>
      </c>
    </row>
    <row r="215" spans="1:8" ht="74" customHeight="1" x14ac:dyDescent="0.2">
      <c r="A215" s="2"/>
      <c r="B215" s="5"/>
      <c r="C215" s="4" t="s">
        <v>397</v>
      </c>
      <c r="D215" s="176" t="s">
        <v>387</v>
      </c>
      <c r="E215" s="176"/>
      <c r="F215" s="49" t="s">
        <v>22</v>
      </c>
      <c r="G215" s="44" t="s">
        <v>1663</v>
      </c>
      <c r="H215" s="15">
        <f>IF(AND(F215="YA"),2,IF(AND(F215="TIDAK"),1,0))</f>
        <v>0</v>
      </c>
    </row>
    <row r="216" spans="1:8" ht="74" customHeight="1" x14ac:dyDescent="0.2">
      <c r="A216" s="2"/>
      <c r="B216" s="5"/>
      <c r="C216" s="4" t="s">
        <v>398</v>
      </c>
      <c r="D216" s="176" t="s">
        <v>399</v>
      </c>
      <c r="E216" s="176"/>
      <c r="F216" s="49" t="s">
        <v>8</v>
      </c>
      <c r="G216" s="44" t="s">
        <v>1661</v>
      </c>
      <c r="H216" s="15">
        <f>IF(AND(F216="YA"),5,IF(AND(F216="TIDAK"),1,0))</f>
        <v>5</v>
      </c>
    </row>
    <row r="217" spans="1:8" ht="74" customHeight="1" x14ac:dyDescent="0.2">
      <c r="A217" s="2"/>
      <c r="B217" s="4" t="s">
        <v>400</v>
      </c>
      <c r="C217" s="176" t="s">
        <v>401</v>
      </c>
      <c r="D217" s="176"/>
      <c r="E217" s="176"/>
      <c r="F217" s="49"/>
      <c r="G217" s="43"/>
      <c r="H217" s="15"/>
    </row>
    <row r="218" spans="1:8" ht="74" customHeight="1" x14ac:dyDescent="0.2">
      <c r="A218" s="2"/>
      <c r="B218" s="5"/>
      <c r="C218" s="4" t="s">
        <v>402</v>
      </c>
      <c r="D218" s="176" t="s">
        <v>379</v>
      </c>
      <c r="E218" s="176"/>
      <c r="F218" s="49" t="s">
        <v>22</v>
      </c>
      <c r="G218" s="44" t="s">
        <v>1663</v>
      </c>
      <c r="H218" s="15">
        <f>IF(AND(F218="YA"),2,IF(AND(F218="TIDAK"),1,0))</f>
        <v>0</v>
      </c>
    </row>
    <row r="219" spans="1:8" ht="74" customHeight="1" x14ac:dyDescent="0.2">
      <c r="A219" s="2"/>
      <c r="B219" s="5"/>
      <c r="C219" s="4" t="s">
        <v>403</v>
      </c>
      <c r="D219" s="176" t="s">
        <v>381</v>
      </c>
      <c r="E219" s="176"/>
      <c r="F219" s="49" t="s">
        <v>22</v>
      </c>
      <c r="G219" s="44" t="s">
        <v>1663</v>
      </c>
      <c r="H219" s="15">
        <f>IF(AND(F219="YA"),2,IF(AND(F219="TIDAK"),1,0))</f>
        <v>0</v>
      </c>
    </row>
    <row r="220" spans="1:8" ht="74" customHeight="1" x14ac:dyDescent="0.2">
      <c r="A220" s="2"/>
      <c r="B220" s="5"/>
      <c r="C220" s="4" t="s">
        <v>404</v>
      </c>
      <c r="D220" s="176" t="s">
        <v>383</v>
      </c>
      <c r="E220" s="176"/>
      <c r="F220" s="49" t="s">
        <v>8</v>
      </c>
      <c r="G220" s="44" t="s">
        <v>1661</v>
      </c>
      <c r="H220" s="15">
        <f>IF(AND(F220="YA"),5,IF(AND(F220="TIDAK"),1,0))</f>
        <v>5</v>
      </c>
    </row>
    <row r="221" spans="1:8" ht="74" customHeight="1" x14ac:dyDescent="0.2">
      <c r="A221" s="2"/>
      <c r="B221" s="12" t="s">
        <v>405</v>
      </c>
      <c r="C221" s="176" t="s">
        <v>406</v>
      </c>
      <c r="D221" s="176"/>
      <c r="E221" s="176"/>
      <c r="F221" s="49" t="s">
        <v>8</v>
      </c>
      <c r="G221" s="44" t="s">
        <v>1658</v>
      </c>
      <c r="H221" s="15">
        <f>IF(AND(F221="YA"),5,IF(AND(F221="TIDAK"),1,0))</f>
        <v>5</v>
      </c>
    </row>
    <row r="222" spans="1:8" ht="74" customHeight="1" x14ac:dyDescent="0.2">
      <c r="A222" s="2"/>
      <c r="B222" s="4" t="s">
        <v>407</v>
      </c>
      <c r="C222" s="176" t="s">
        <v>408</v>
      </c>
      <c r="D222" s="176"/>
      <c r="E222" s="176"/>
      <c r="F222" s="49" t="s">
        <v>8</v>
      </c>
      <c r="G222" s="44" t="s">
        <v>1658</v>
      </c>
      <c r="H222" s="15">
        <f>IF(AND(F222="YA"),5,IF(AND(F222="TIDAK"),1,0))</f>
        <v>5</v>
      </c>
    </row>
    <row r="223" spans="1:8" ht="74" customHeight="1" x14ac:dyDescent="0.2">
      <c r="A223" s="2"/>
      <c r="B223" s="4" t="s">
        <v>409</v>
      </c>
      <c r="C223" s="176" t="s">
        <v>410</v>
      </c>
      <c r="D223" s="176"/>
      <c r="E223" s="176"/>
      <c r="F223" s="49"/>
      <c r="G223" s="43"/>
      <c r="H223" s="15"/>
    </row>
    <row r="224" spans="1:8" ht="74" customHeight="1" x14ac:dyDescent="0.2">
      <c r="A224" s="2"/>
      <c r="B224" s="5"/>
      <c r="C224" s="4" t="s">
        <v>411</v>
      </c>
      <c r="D224" s="176" t="s">
        <v>412</v>
      </c>
      <c r="E224" s="176"/>
      <c r="F224" s="49" t="s">
        <v>8</v>
      </c>
      <c r="G224" s="44" t="s">
        <v>1658</v>
      </c>
      <c r="H224" s="15">
        <f t="shared" ref="H224:H231" si="26">IF(AND(F224="YA"),5,IF(AND(F224="TIDAK"),1,0))</f>
        <v>5</v>
      </c>
    </row>
    <row r="225" spans="1:8" ht="74" customHeight="1" x14ac:dyDescent="0.2">
      <c r="A225" s="2"/>
      <c r="B225" s="5"/>
      <c r="C225" s="4" t="s">
        <v>413</v>
      </c>
      <c r="D225" s="176" t="s">
        <v>414</v>
      </c>
      <c r="E225" s="176"/>
      <c r="F225" s="49" t="s">
        <v>8</v>
      </c>
      <c r="G225" s="44" t="s">
        <v>1658</v>
      </c>
      <c r="H225" s="15">
        <f t="shared" si="26"/>
        <v>5</v>
      </c>
    </row>
    <row r="226" spans="1:8" ht="74" customHeight="1" x14ac:dyDescent="0.2">
      <c r="A226" s="2"/>
      <c r="B226" s="5"/>
      <c r="C226" s="4" t="s">
        <v>415</v>
      </c>
      <c r="D226" s="176" t="s">
        <v>416</v>
      </c>
      <c r="E226" s="176"/>
      <c r="F226" s="49" t="s">
        <v>8</v>
      </c>
      <c r="G226" s="44" t="s">
        <v>1658</v>
      </c>
      <c r="H226" s="15">
        <f t="shared" si="26"/>
        <v>5</v>
      </c>
    </row>
    <row r="227" spans="1:8" ht="74" customHeight="1" x14ac:dyDescent="0.2">
      <c r="A227" s="2"/>
      <c r="B227" s="5"/>
      <c r="C227" s="4" t="s">
        <v>417</v>
      </c>
      <c r="D227" s="176" t="s">
        <v>418</v>
      </c>
      <c r="E227" s="176"/>
      <c r="F227" s="49" t="s">
        <v>8</v>
      </c>
      <c r="G227" s="44" t="s">
        <v>1658</v>
      </c>
      <c r="H227" s="15">
        <f t="shared" si="26"/>
        <v>5</v>
      </c>
    </row>
    <row r="228" spans="1:8" ht="74" customHeight="1" x14ac:dyDescent="0.2">
      <c r="A228" s="2"/>
      <c r="B228" s="5"/>
      <c r="C228" s="4" t="s">
        <v>419</v>
      </c>
      <c r="D228" s="176" t="s">
        <v>420</v>
      </c>
      <c r="E228" s="176"/>
      <c r="F228" s="49" t="s">
        <v>8</v>
      </c>
      <c r="G228" s="44" t="s">
        <v>1658</v>
      </c>
      <c r="H228" s="15">
        <f t="shared" si="26"/>
        <v>5</v>
      </c>
    </row>
    <row r="229" spans="1:8" ht="74" customHeight="1" x14ac:dyDescent="0.2">
      <c r="A229" s="2"/>
      <c r="B229" s="5"/>
      <c r="C229" s="4" t="s">
        <v>421</v>
      </c>
      <c r="D229" s="176" t="s">
        <v>422</v>
      </c>
      <c r="E229" s="176"/>
      <c r="F229" s="49" t="s">
        <v>8</v>
      </c>
      <c r="G229" s="44" t="s">
        <v>1658</v>
      </c>
      <c r="H229" s="15">
        <f t="shared" si="26"/>
        <v>5</v>
      </c>
    </row>
    <row r="230" spans="1:8" ht="74" customHeight="1" x14ac:dyDescent="0.2">
      <c r="A230" s="2"/>
      <c r="B230" s="5"/>
      <c r="C230" s="4" t="s">
        <v>423</v>
      </c>
      <c r="D230" s="176" t="s">
        <v>424</v>
      </c>
      <c r="E230" s="176"/>
      <c r="F230" s="49" t="s">
        <v>8</v>
      </c>
      <c r="G230" s="44" t="s">
        <v>1658</v>
      </c>
      <c r="H230" s="15">
        <f t="shared" si="26"/>
        <v>5</v>
      </c>
    </row>
    <row r="231" spans="1:8" ht="74" customHeight="1" x14ac:dyDescent="0.2">
      <c r="A231" s="2"/>
      <c r="B231" s="5"/>
      <c r="C231" s="4" t="s">
        <v>425</v>
      </c>
      <c r="D231" s="176" t="s">
        <v>426</v>
      </c>
      <c r="E231" s="176"/>
      <c r="F231" s="49" t="s">
        <v>8</v>
      </c>
      <c r="G231" s="44" t="s">
        <v>1658</v>
      </c>
      <c r="H231" s="15">
        <f t="shared" si="26"/>
        <v>5</v>
      </c>
    </row>
    <row r="232" spans="1:8" ht="74" customHeight="1" x14ac:dyDescent="0.2">
      <c r="A232" s="2"/>
      <c r="B232" s="4" t="s">
        <v>427</v>
      </c>
      <c r="C232" s="176" t="s">
        <v>428</v>
      </c>
      <c r="D232" s="176"/>
      <c r="E232" s="176"/>
      <c r="F232" s="49"/>
      <c r="G232" s="43"/>
      <c r="H232" s="15"/>
    </row>
    <row r="233" spans="1:8" ht="74" customHeight="1" x14ac:dyDescent="0.2">
      <c r="A233" s="2"/>
      <c r="B233" s="5"/>
      <c r="C233" s="4" t="s">
        <v>429</v>
      </c>
      <c r="D233" s="176" t="s">
        <v>430</v>
      </c>
      <c r="E233" s="176"/>
      <c r="F233" s="49" t="s">
        <v>8</v>
      </c>
      <c r="G233" s="44" t="s">
        <v>1658</v>
      </c>
      <c r="H233" s="15">
        <f>IF(AND(F233="YA"),5,IF(AND(F233="TIDAK"),1,0))</f>
        <v>5</v>
      </c>
    </row>
    <row r="234" spans="1:8" ht="74" customHeight="1" x14ac:dyDescent="0.2">
      <c r="A234" s="2"/>
      <c r="B234" s="5"/>
      <c r="C234" s="4" t="s">
        <v>431</v>
      </c>
      <c r="D234" s="176" t="s">
        <v>432</v>
      </c>
      <c r="E234" s="176"/>
      <c r="F234" s="49" t="s">
        <v>8</v>
      </c>
      <c r="G234" s="44" t="s">
        <v>1658</v>
      </c>
      <c r="H234" s="15">
        <f>IF(AND(F234="YA"),5,IF(AND(F234="TIDAK"),1,0))</f>
        <v>5</v>
      </c>
    </row>
    <row r="235" spans="1:8" ht="74" customHeight="1" x14ac:dyDescent="0.2">
      <c r="A235" s="2"/>
      <c r="B235" s="4" t="s">
        <v>433</v>
      </c>
      <c r="C235" s="176" t="s">
        <v>434</v>
      </c>
      <c r="D235" s="176"/>
      <c r="E235" s="176"/>
      <c r="F235" s="49" t="s">
        <v>8</v>
      </c>
      <c r="G235" s="44" t="s">
        <v>1658</v>
      </c>
      <c r="H235" s="15">
        <f>IF(AND(F235="YA"),5,IF(AND(F235="TIDAK"),1,0))</f>
        <v>5</v>
      </c>
    </row>
    <row r="236" spans="1:8" ht="74" customHeight="1" x14ac:dyDescent="0.2">
      <c r="A236" s="2"/>
      <c r="B236" s="4" t="s">
        <v>435</v>
      </c>
      <c r="C236" s="176" t="s">
        <v>436</v>
      </c>
      <c r="D236" s="176"/>
      <c r="E236" s="176"/>
      <c r="F236" s="49"/>
      <c r="G236" s="43"/>
      <c r="H236" s="15"/>
    </row>
    <row r="237" spans="1:8" ht="74" customHeight="1" x14ac:dyDescent="0.2">
      <c r="A237" s="2"/>
      <c r="B237" s="5"/>
      <c r="C237" s="4" t="s">
        <v>437</v>
      </c>
      <c r="D237" s="176" t="s">
        <v>438</v>
      </c>
      <c r="E237" s="176"/>
      <c r="F237" s="49" t="s">
        <v>8</v>
      </c>
      <c r="G237" s="44" t="s">
        <v>1664</v>
      </c>
      <c r="H237" s="15">
        <f>IF(AND(F237="YA"),5,IF(AND(F237="TIDAK"),1,0))</f>
        <v>5</v>
      </c>
    </row>
    <row r="238" spans="1:8" ht="74" customHeight="1" x14ac:dyDescent="0.2">
      <c r="A238" s="2"/>
      <c r="B238" s="5"/>
      <c r="C238" s="4" t="s">
        <v>439</v>
      </c>
      <c r="D238" s="176" t="s">
        <v>440</v>
      </c>
      <c r="E238" s="176"/>
      <c r="F238" s="49" t="s">
        <v>8</v>
      </c>
      <c r="G238" s="44" t="s">
        <v>1664</v>
      </c>
      <c r="H238" s="15">
        <f t="shared" ref="H238:H240" si="27">IF(AND(F238="YA"),5,IF(AND(F238="TIDAK"),1,0))</f>
        <v>5</v>
      </c>
    </row>
    <row r="239" spans="1:8" ht="74" customHeight="1" x14ac:dyDescent="0.2">
      <c r="A239" s="2"/>
      <c r="B239" s="5"/>
      <c r="C239" s="4" t="s">
        <v>441</v>
      </c>
      <c r="D239" s="176" t="s">
        <v>442</v>
      </c>
      <c r="E239" s="176"/>
      <c r="F239" s="49" t="s">
        <v>8</v>
      </c>
      <c r="G239" s="44" t="s">
        <v>1664</v>
      </c>
      <c r="H239" s="15">
        <f t="shared" si="27"/>
        <v>5</v>
      </c>
    </row>
    <row r="240" spans="1:8" ht="74" customHeight="1" x14ac:dyDescent="0.2">
      <c r="A240" s="2"/>
      <c r="B240" s="5"/>
      <c r="C240" s="4" t="s">
        <v>443</v>
      </c>
      <c r="D240" s="176" t="s">
        <v>444</v>
      </c>
      <c r="E240" s="176"/>
      <c r="F240" s="49" t="s">
        <v>8</v>
      </c>
      <c r="G240" s="44" t="s">
        <v>1664</v>
      </c>
      <c r="H240" s="15">
        <f t="shared" si="27"/>
        <v>5</v>
      </c>
    </row>
    <row r="241" spans="1:8" ht="74" customHeight="1" x14ac:dyDescent="0.2">
      <c r="A241" s="2"/>
      <c r="B241" s="4" t="s">
        <v>445</v>
      </c>
      <c r="C241" s="194" t="s">
        <v>1684</v>
      </c>
      <c r="D241" s="195"/>
      <c r="E241" s="196"/>
      <c r="F241" s="49" t="s">
        <v>55</v>
      </c>
      <c r="G241" s="44" t="s">
        <v>1685</v>
      </c>
      <c r="H241" s="15">
        <f>IF(AND(F241="YA"),0,IF(AND(F241="TIDAK"),10,0))</f>
        <v>10</v>
      </c>
    </row>
    <row r="242" spans="1:8" ht="74" customHeight="1" x14ac:dyDescent="0.2">
      <c r="A242" s="2"/>
      <c r="B242" s="5"/>
      <c r="C242" s="4" t="s">
        <v>446</v>
      </c>
      <c r="D242" s="181" t="s">
        <v>447</v>
      </c>
      <c r="E242" s="182"/>
      <c r="F242" s="49" t="s">
        <v>22</v>
      </c>
      <c r="G242" s="44" t="s">
        <v>1665</v>
      </c>
      <c r="H242" s="15">
        <f>IF(AND(F242="YA"),5,IF(AND(F242="TIDAK"),1,0))</f>
        <v>0</v>
      </c>
    </row>
    <row r="243" spans="1:8" ht="74" customHeight="1" x14ac:dyDescent="0.2">
      <c r="A243" s="2"/>
      <c r="B243" s="5"/>
      <c r="C243" s="4" t="s">
        <v>448</v>
      </c>
      <c r="D243" s="181" t="s">
        <v>449</v>
      </c>
      <c r="E243" s="182"/>
      <c r="F243" s="49" t="s">
        <v>22</v>
      </c>
      <c r="G243" s="44" t="s">
        <v>1665</v>
      </c>
      <c r="H243" s="15">
        <f>IF(AND(F243="YA"),5,IF(AND(F243="TIDAK"),1,0))</f>
        <v>0</v>
      </c>
    </row>
    <row r="244" spans="1:8" ht="74" customHeight="1" x14ac:dyDescent="0.2">
      <c r="A244" s="204" t="s">
        <v>450</v>
      </c>
      <c r="B244" s="205"/>
      <c r="C244" s="205"/>
      <c r="D244" s="205"/>
      <c r="E244" s="205"/>
      <c r="F244" s="205"/>
      <c r="G244" s="206"/>
      <c r="H244" s="48">
        <f>H245</f>
        <v>125</v>
      </c>
    </row>
    <row r="245" spans="1:8" ht="74" customHeight="1" x14ac:dyDescent="0.2">
      <c r="A245" s="2">
        <v>11</v>
      </c>
      <c r="B245" s="180" t="s">
        <v>451</v>
      </c>
      <c r="C245" s="180"/>
      <c r="D245" s="180"/>
      <c r="E245" s="180"/>
      <c r="F245" s="49"/>
      <c r="G245" s="43"/>
      <c r="H245" s="50">
        <f>SUM(H246:H280)</f>
        <v>125</v>
      </c>
    </row>
    <row r="246" spans="1:8" ht="74" customHeight="1" x14ac:dyDescent="0.2">
      <c r="A246" s="2"/>
      <c r="B246" s="4" t="s">
        <v>452</v>
      </c>
      <c r="C246" s="181" t="s">
        <v>453</v>
      </c>
      <c r="D246" s="183"/>
      <c r="E246" s="182"/>
      <c r="F246" s="49"/>
      <c r="G246" s="43"/>
      <c r="H246" s="15"/>
    </row>
    <row r="247" spans="1:8" ht="74" customHeight="1" x14ac:dyDescent="0.2">
      <c r="A247" s="2"/>
      <c r="B247" s="4"/>
      <c r="C247" s="4" t="s">
        <v>454</v>
      </c>
      <c r="D247" s="181" t="s">
        <v>455</v>
      </c>
      <c r="E247" s="182"/>
      <c r="F247" s="49" t="s">
        <v>8</v>
      </c>
      <c r="G247" s="44" t="s">
        <v>1658</v>
      </c>
      <c r="H247" s="15">
        <f t="shared" ref="H247:H254" si="28">IF(AND(F247="YA"),5,IF(AND(F247="TIDAK"),1,0))</f>
        <v>5</v>
      </c>
    </row>
    <row r="248" spans="1:8" ht="74" customHeight="1" x14ac:dyDescent="0.2">
      <c r="A248" s="2"/>
      <c r="B248" s="4"/>
      <c r="C248" s="4" t="s">
        <v>456</v>
      </c>
      <c r="D248" s="181" t="s">
        <v>457</v>
      </c>
      <c r="E248" s="182"/>
      <c r="F248" s="49" t="s">
        <v>8</v>
      </c>
      <c r="G248" s="44" t="s">
        <v>1658</v>
      </c>
      <c r="H248" s="15">
        <f t="shared" si="28"/>
        <v>5</v>
      </c>
    </row>
    <row r="249" spans="1:8" ht="74" customHeight="1" x14ac:dyDescent="0.2">
      <c r="A249" s="2"/>
      <c r="B249" s="4"/>
      <c r="C249" s="4" t="s">
        <v>458</v>
      </c>
      <c r="D249" s="181" t="s">
        <v>459</v>
      </c>
      <c r="E249" s="182"/>
      <c r="F249" s="49" t="s">
        <v>8</v>
      </c>
      <c r="G249" s="44" t="s">
        <v>1658</v>
      </c>
      <c r="H249" s="15">
        <f t="shared" si="28"/>
        <v>5</v>
      </c>
    </row>
    <row r="250" spans="1:8" ht="74" customHeight="1" x14ac:dyDescent="0.2">
      <c r="A250" s="2"/>
      <c r="B250" s="4"/>
      <c r="C250" s="4" t="s">
        <v>460</v>
      </c>
      <c r="D250" s="181" t="s">
        <v>461</v>
      </c>
      <c r="E250" s="182"/>
      <c r="F250" s="49" t="s">
        <v>8</v>
      </c>
      <c r="G250" s="44" t="s">
        <v>1658</v>
      </c>
      <c r="H250" s="15">
        <f t="shared" si="28"/>
        <v>5</v>
      </c>
    </row>
    <row r="251" spans="1:8" ht="74" customHeight="1" x14ac:dyDescent="0.2">
      <c r="A251" s="2"/>
      <c r="B251" s="4"/>
      <c r="C251" s="4" t="s">
        <v>462</v>
      </c>
      <c r="D251" s="181" t="s">
        <v>463</v>
      </c>
      <c r="E251" s="182"/>
      <c r="F251" s="49" t="s">
        <v>8</v>
      </c>
      <c r="G251" s="44" t="s">
        <v>1658</v>
      </c>
      <c r="H251" s="15">
        <f t="shared" si="28"/>
        <v>5</v>
      </c>
    </row>
    <row r="252" spans="1:8" ht="74" customHeight="1" x14ac:dyDescent="0.2">
      <c r="A252" s="2"/>
      <c r="B252" s="4"/>
      <c r="C252" s="4" t="s">
        <v>464</v>
      </c>
      <c r="D252" s="181" t="s">
        <v>465</v>
      </c>
      <c r="E252" s="182"/>
      <c r="F252" s="49" t="s">
        <v>8</v>
      </c>
      <c r="G252" s="44" t="s">
        <v>1658</v>
      </c>
      <c r="H252" s="15">
        <f t="shared" si="28"/>
        <v>5</v>
      </c>
    </row>
    <row r="253" spans="1:8" ht="74" customHeight="1" x14ac:dyDescent="0.2">
      <c r="A253" s="2"/>
      <c r="B253" s="4"/>
      <c r="C253" s="4" t="s">
        <v>466</v>
      </c>
      <c r="D253" s="181" t="s">
        <v>467</v>
      </c>
      <c r="E253" s="182"/>
      <c r="F253" s="49" t="s">
        <v>8</v>
      </c>
      <c r="G253" s="44" t="s">
        <v>1658</v>
      </c>
      <c r="H253" s="15">
        <f t="shared" si="28"/>
        <v>5</v>
      </c>
    </row>
    <row r="254" spans="1:8" ht="74" customHeight="1" x14ac:dyDescent="0.2">
      <c r="A254" s="2"/>
      <c r="B254" s="4"/>
      <c r="C254" s="4" t="s">
        <v>468</v>
      </c>
      <c r="D254" s="181" t="s">
        <v>469</v>
      </c>
      <c r="E254" s="182"/>
      <c r="F254" s="49" t="s">
        <v>8</v>
      </c>
      <c r="G254" s="44" t="s">
        <v>1658</v>
      </c>
      <c r="H254" s="15">
        <f t="shared" si="28"/>
        <v>5</v>
      </c>
    </row>
    <row r="255" spans="1:8" ht="74" customHeight="1" x14ac:dyDescent="0.2">
      <c r="A255" s="2"/>
      <c r="B255" s="4" t="s">
        <v>470</v>
      </c>
      <c r="C255" s="194" t="s">
        <v>471</v>
      </c>
      <c r="D255" s="195"/>
      <c r="E255" s="196"/>
      <c r="F255" s="49"/>
      <c r="G255" s="43"/>
      <c r="H255" s="15"/>
    </row>
    <row r="256" spans="1:8" ht="74" customHeight="1" x14ac:dyDescent="0.2">
      <c r="A256" s="2"/>
      <c r="B256" s="5"/>
      <c r="C256" s="4" t="s">
        <v>472</v>
      </c>
      <c r="D256" s="181" t="s">
        <v>473</v>
      </c>
      <c r="E256" s="182"/>
      <c r="F256" s="49" t="s">
        <v>8</v>
      </c>
      <c r="G256" s="44" t="s">
        <v>1655</v>
      </c>
      <c r="H256" s="15">
        <f>IF(AND(F256="YA"),0,IF(AND(F256="TIDAK"),0,0))</f>
        <v>0</v>
      </c>
    </row>
    <row r="257" spans="1:8" ht="74" customHeight="1" x14ac:dyDescent="0.2">
      <c r="A257" s="2"/>
      <c r="B257" s="5"/>
      <c r="C257" s="4" t="s">
        <v>474</v>
      </c>
      <c r="D257" s="181" t="s">
        <v>475</v>
      </c>
      <c r="E257" s="182"/>
      <c r="F257" s="49" t="s">
        <v>8</v>
      </c>
      <c r="G257" s="44" t="s">
        <v>1655</v>
      </c>
      <c r="H257" s="15">
        <f t="shared" ref="H257:H258" si="29">IF(AND(F257="YA"),0,IF(AND(F257="TIDAK"),0,0))</f>
        <v>0</v>
      </c>
    </row>
    <row r="258" spans="1:8" ht="74" customHeight="1" x14ac:dyDescent="0.2">
      <c r="A258" s="2"/>
      <c r="B258" s="5"/>
      <c r="C258" s="4" t="s">
        <v>476</v>
      </c>
      <c r="D258" s="181" t="s">
        <v>477</v>
      </c>
      <c r="E258" s="182"/>
      <c r="F258" s="49" t="s">
        <v>8</v>
      </c>
      <c r="G258" s="44" t="s">
        <v>1655</v>
      </c>
      <c r="H258" s="15">
        <f t="shared" si="29"/>
        <v>0</v>
      </c>
    </row>
    <row r="259" spans="1:8" ht="74" customHeight="1" x14ac:dyDescent="0.2">
      <c r="A259" s="2"/>
      <c r="B259" s="5"/>
      <c r="C259" s="4" t="s">
        <v>478</v>
      </c>
      <c r="D259" s="181" t="s">
        <v>479</v>
      </c>
      <c r="E259" s="182"/>
      <c r="F259" s="49" t="s">
        <v>8</v>
      </c>
      <c r="G259" s="44" t="s">
        <v>1658</v>
      </c>
      <c r="H259" s="15">
        <f>IF(AND(F259="YA"),5,IF(AND(F259="TIDAK"),1,0))</f>
        <v>5</v>
      </c>
    </row>
    <row r="260" spans="1:8" ht="74" customHeight="1" x14ac:dyDescent="0.2">
      <c r="A260" s="2"/>
      <c r="B260" s="5"/>
      <c r="C260" s="4" t="s">
        <v>480</v>
      </c>
      <c r="D260" s="181" t="s">
        <v>481</v>
      </c>
      <c r="E260" s="182"/>
      <c r="F260" s="49" t="s">
        <v>8</v>
      </c>
      <c r="G260" s="44" t="s">
        <v>1658</v>
      </c>
      <c r="H260" s="15">
        <f>IF(AND(F260="YA"),5,IF(AND(F260="TIDAK"),1,0))</f>
        <v>5</v>
      </c>
    </row>
    <row r="261" spans="1:8" ht="74" customHeight="1" x14ac:dyDescent="0.2">
      <c r="A261" s="2"/>
      <c r="B261" s="4" t="s">
        <v>482</v>
      </c>
      <c r="C261" s="176" t="s">
        <v>483</v>
      </c>
      <c r="D261" s="176"/>
      <c r="E261" s="176"/>
      <c r="F261" s="49" t="s">
        <v>8</v>
      </c>
      <c r="G261" s="44" t="s">
        <v>1658</v>
      </c>
      <c r="H261" s="15">
        <f>IF(AND(F261="YA"),5,IF(AND(F261="TIDAK"),1,0))</f>
        <v>5</v>
      </c>
    </row>
    <row r="262" spans="1:8" ht="74" customHeight="1" x14ac:dyDescent="0.2">
      <c r="A262" s="2"/>
      <c r="B262" s="4" t="s">
        <v>484</v>
      </c>
      <c r="C262" s="176" t="s">
        <v>485</v>
      </c>
      <c r="D262" s="176"/>
      <c r="E262" s="176"/>
      <c r="F262" s="49"/>
      <c r="G262" s="43"/>
      <c r="H262" s="15"/>
    </row>
    <row r="263" spans="1:8" ht="74" customHeight="1" x14ac:dyDescent="0.2">
      <c r="A263" s="2"/>
      <c r="B263" s="5"/>
      <c r="C263" s="4" t="s">
        <v>486</v>
      </c>
      <c r="D263" s="176" t="s">
        <v>487</v>
      </c>
      <c r="E263" s="176"/>
      <c r="F263" s="49" t="s">
        <v>22</v>
      </c>
      <c r="G263" s="44" t="s">
        <v>1663</v>
      </c>
      <c r="H263" s="15">
        <f>IF(AND(F263="YA"),2,IF(AND(F263="TIDAK"),1,0))</f>
        <v>0</v>
      </c>
    </row>
    <row r="264" spans="1:8" ht="74" customHeight="1" x14ac:dyDescent="0.2">
      <c r="A264" s="2"/>
      <c r="B264" s="5"/>
      <c r="C264" s="4" t="s">
        <v>488</v>
      </c>
      <c r="D264" s="176" t="s">
        <v>489</v>
      </c>
      <c r="E264" s="176"/>
      <c r="F264" s="49" t="s">
        <v>22</v>
      </c>
      <c r="G264" s="44" t="s">
        <v>1663</v>
      </c>
      <c r="H264" s="15">
        <f>IF(AND(F264="YA"),2,IF(AND(F264="TIDAK"),1,0))</f>
        <v>0</v>
      </c>
    </row>
    <row r="265" spans="1:8" ht="74" customHeight="1" x14ac:dyDescent="0.2">
      <c r="A265" s="2"/>
      <c r="B265" s="5"/>
      <c r="C265" s="4" t="s">
        <v>490</v>
      </c>
      <c r="D265" s="176" t="s">
        <v>491</v>
      </c>
      <c r="E265" s="176"/>
      <c r="F265" s="49" t="s">
        <v>8</v>
      </c>
      <c r="G265" s="44" t="s">
        <v>1654</v>
      </c>
      <c r="H265" s="15">
        <f t="shared" ref="H265:H270" si="30">IF(AND(F265="YA"),5,IF(AND(F265="TIDAK"),1,0))</f>
        <v>5</v>
      </c>
    </row>
    <row r="266" spans="1:8" ht="74" customHeight="1" x14ac:dyDescent="0.2">
      <c r="A266" s="2"/>
      <c r="B266" s="4" t="s">
        <v>492</v>
      </c>
      <c r="C266" s="194" t="s">
        <v>493</v>
      </c>
      <c r="D266" s="195"/>
      <c r="E266" s="196"/>
      <c r="F266" s="49" t="s">
        <v>8</v>
      </c>
      <c r="G266" s="44" t="s">
        <v>1658</v>
      </c>
      <c r="H266" s="15">
        <f t="shared" si="30"/>
        <v>5</v>
      </c>
    </row>
    <row r="267" spans="1:8" ht="74" customHeight="1" x14ac:dyDescent="0.2">
      <c r="A267" s="2"/>
      <c r="B267" s="4" t="s">
        <v>494</v>
      </c>
      <c r="C267" s="176" t="s">
        <v>495</v>
      </c>
      <c r="D267" s="176"/>
      <c r="E267" s="176"/>
      <c r="F267" s="49" t="s">
        <v>8</v>
      </c>
      <c r="G267" s="44" t="s">
        <v>1658</v>
      </c>
      <c r="H267" s="15">
        <f t="shared" si="30"/>
        <v>5</v>
      </c>
    </row>
    <row r="268" spans="1:8" ht="74" customHeight="1" x14ac:dyDescent="0.2">
      <c r="A268" s="2"/>
      <c r="B268" s="4" t="s">
        <v>496</v>
      </c>
      <c r="C268" s="176" t="s">
        <v>497</v>
      </c>
      <c r="D268" s="176"/>
      <c r="E268" s="176"/>
      <c r="F268" s="49" t="s">
        <v>8</v>
      </c>
      <c r="G268" s="44" t="s">
        <v>1658</v>
      </c>
      <c r="H268" s="15">
        <f t="shared" si="30"/>
        <v>5</v>
      </c>
    </row>
    <row r="269" spans="1:8" ht="74" customHeight="1" x14ac:dyDescent="0.2">
      <c r="A269" s="2"/>
      <c r="B269" s="4" t="s">
        <v>498</v>
      </c>
      <c r="C269" s="176" t="s">
        <v>499</v>
      </c>
      <c r="D269" s="176"/>
      <c r="E269" s="176"/>
      <c r="F269" s="49" t="s">
        <v>8</v>
      </c>
      <c r="G269" s="44" t="s">
        <v>1658</v>
      </c>
      <c r="H269" s="15">
        <f t="shared" si="30"/>
        <v>5</v>
      </c>
    </row>
    <row r="270" spans="1:8" ht="74" customHeight="1" x14ac:dyDescent="0.2">
      <c r="A270" s="2"/>
      <c r="B270" s="4" t="s">
        <v>500</v>
      </c>
      <c r="C270" s="176" t="s">
        <v>501</v>
      </c>
      <c r="D270" s="176"/>
      <c r="E270" s="176"/>
      <c r="F270" s="49" t="s">
        <v>8</v>
      </c>
      <c r="G270" s="44" t="s">
        <v>1658</v>
      </c>
      <c r="H270" s="15">
        <f t="shared" si="30"/>
        <v>5</v>
      </c>
    </row>
    <row r="271" spans="1:8" ht="74" customHeight="1" x14ac:dyDescent="0.2">
      <c r="A271" s="2"/>
      <c r="B271" s="12" t="s">
        <v>502</v>
      </c>
      <c r="C271" s="176" t="s">
        <v>503</v>
      </c>
      <c r="D271" s="176"/>
      <c r="E271" s="176"/>
      <c r="F271" s="49"/>
      <c r="G271" s="43"/>
      <c r="H271" s="15"/>
    </row>
    <row r="272" spans="1:8" ht="74" customHeight="1" x14ac:dyDescent="0.2">
      <c r="A272" s="2"/>
      <c r="B272" s="14"/>
      <c r="C272" s="4" t="s">
        <v>504</v>
      </c>
      <c r="D272" s="176" t="s">
        <v>505</v>
      </c>
      <c r="E272" s="176"/>
      <c r="F272" s="49" t="s">
        <v>8</v>
      </c>
      <c r="G272" s="44" t="s">
        <v>1658</v>
      </c>
      <c r="H272" s="15">
        <f>IF(AND(F272="YA"),5,IF(AND(F272="TIDAK"),1,0))</f>
        <v>5</v>
      </c>
    </row>
    <row r="273" spans="1:8" ht="74" customHeight="1" x14ac:dyDescent="0.2">
      <c r="A273" s="2"/>
      <c r="B273" s="5"/>
      <c r="C273" s="4" t="s">
        <v>506</v>
      </c>
      <c r="D273" s="176" t="s">
        <v>507</v>
      </c>
      <c r="E273" s="176"/>
      <c r="F273" s="49" t="s">
        <v>8</v>
      </c>
      <c r="G273" s="44" t="s">
        <v>1658</v>
      </c>
      <c r="H273" s="15">
        <f>IF(AND(F273="YA"),5,IF(AND(F273="TIDAK"),1,0))</f>
        <v>5</v>
      </c>
    </row>
    <row r="274" spans="1:8" ht="74" customHeight="1" x14ac:dyDescent="0.2">
      <c r="A274" s="2"/>
      <c r="B274" s="5"/>
      <c r="C274" s="4" t="s">
        <v>508</v>
      </c>
      <c r="D274" s="176" t="s">
        <v>509</v>
      </c>
      <c r="E274" s="176"/>
      <c r="F274" s="49" t="s">
        <v>8</v>
      </c>
      <c r="G274" s="44" t="s">
        <v>1658</v>
      </c>
      <c r="H274" s="15">
        <f>IF(AND(F274="YA"),5,IF(AND(F274="TIDAK"),1,0))</f>
        <v>5</v>
      </c>
    </row>
    <row r="275" spans="1:8" ht="74" customHeight="1" x14ac:dyDescent="0.2">
      <c r="A275" s="2"/>
      <c r="B275" s="4" t="s">
        <v>510</v>
      </c>
      <c r="C275" s="176" t="s">
        <v>511</v>
      </c>
      <c r="D275" s="176"/>
      <c r="E275" s="176"/>
      <c r="F275" s="49"/>
      <c r="G275" s="43"/>
      <c r="H275" s="15"/>
    </row>
    <row r="276" spans="1:8" ht="74" customHeight="1" x14ac:dyDescent="0.2">
      <c r="A276" s="2"/>
      <c r="B276" s="5"/>
      <c r="C276" s="4" t="s">
        <v>512</v>
      </c>
      <c r="D276" s="176" t="s">
        <v>513</v>
      </c>
      <c r="E276" s="176"/>
      <c r="F276" s="49" t="s">
        <v>8</v>
      </c>
      <c r="G276" s="44" t="s">
        <v>1658</v>
      </c>
      <c r="H276" s="15">
        <f>IF(AND(F276="YA"),5,IF(AND(F276="TIDAK"),1,0))</f>
        <v>5</v>
      </c>
    </row>
    <row r="277" spans="1:8" ht="74" customHeight="1" x14ac:dyDescent="0.2">
      <c r="A277" s="2"/>
      <c r="B277" s="5"/>
      <c r="C277" s="4" t="s">
        <v>514</v>
      </c>
      <c r="D277" s="176" t="s">
        <v>412</v>
      </c>
      <c r="E277" s="176"/>
      <c r="F277" s="49" t="s">
        <v>8</v>
      </c>
      <c r="G277" s="44" t="s">
        <v>1658</v>
      </c>
      <c r="H277" s="15">
        <f>IF(AND(F277="YA"),5,IF(AND(F277="TIDAK"),1,0))</f>
        <v>5</v>
      </c>
    </row>
    <row r="278" spans="1:8" ht="74" customHeight="1" x14ac:dyDescent="0.2">
      <c r="A278" s="2"/>
      <c r="B278" s="5"/>
      <c r="C278" s="4" t="s">
        <v>515</v>
      </c>
      <c r="D278" s="176" t="s">
        <v>516</v>
      </c>
      <c r="E278" s="176"/>
      <c r="F278" s="49" t="s">
        <v>8</v>
      </c>
      <c r="G278" s="44" t="s">
        <v>1658</v>
      </c>
      <c r="H278" s="15">
        <f>IF(AND(F278="YA"),5,IF(AND(F278="TIDAK"),1,0))</f>
        <v>5</v>
      </c>
    </row>
    <row r="279" spans="1:8" ht="74" customHeight="1" x14ac:dyDescent="0.2">
      <c r="A279" s="2"/>
      <c r="B279" s="5"/>
      <c r="C279" s="4" t="s">
        <v>517</v>
      </c>
      <c r="D279" s="176" t="s">
        <v>518</v>
      </c>
      <c r="E279" s="176"/>
      <c r="F279" s="49" t="s">
        <v>8</v>
      </c>
      <c r="G279" s="44" t="s">
        <v>1658</v>
      </c>
      <c r="H279" s="15">
        <f>IF(AND(F279="YA"),5,IF(AND(F279="TIDAK"),1,0))</f>
        <v>5</v>
      </c>
    </row>
    <row r="280" spans="1:8" ht="74" customHeight="1" x14ac:dyDescent="0.2">
      <c r="A280" s="2"/>
      <c r="B280" s="5"/>
      <c r="C280" s="4" t="s">
        <v>519</v>
      </c>
      <c r="D280" s="176" t="s">
        <v>520</v>
      </c>
      <c r="E280" s="176"/>
      <c r="F280" s="49" t="s">
        <v>8</v>
      </c>
      <c r="G280" s="44" t="s">
        <v>1658</v>
      </c>
      <c r="H280" s="15">
        <f>IF(AND(F280="YA"),5,IF(AND(F280="TIDAK"),1,0))</f>
        <v>5</v>
      </c>
    </row>
    <row r="281" spans="1:8" ht="74" customHeight="1" x14ac:dyDescent="0.2">
      <c r="A281" s="204" t="s">
        <v>521</v>
      </c>
      <c r="B281" s="205"/>
      <c r="C281" s="205"/>
      <c r="D281" s="205"/>
      <c r="E281" s="205"/>
      <c r="F281" s="205"/>
      <c r="G281" s="206"/>
      <c r="H281" s="48">
        <f>H282</f>
        <v>150</v>
      </c>
    </row>
    <row r="282" spans="1:8" ht="74" customHeight="1" x14ac:dyDescent="0.2">
      <c r="A282" s="2">
        <v>12</v>
      </c>
      <c r="B282" s="180" t="s">
        <v>522</v>
      </c>
      <c r="C282" s="180"/>
      <c r="D282" s="180"/>
      <c r="E282" s="180"/>
      <c r="F282" s="49"/>
      <c r="G282" s="43"/>
      <c r="H282" s="50">
        <f>SUM(H283:H325)</f>
        <v>150</v>
      </c>
    </row>
    <row r="283" spans="1:8" ht="74" customHeight="1" x14ac:dyDescent="0.2">
      <c r="A283" s="2"/>
      <c r="B283" s="4" t="s">
        <v>523</v>
      </c>
      <c r="C283" s="176" t="s">
        <v>524</v>
      </c>
      <c r="D283" s="176"/>
      <c r="E283" s="176"/>
      <c r="F283" s="49" t="s">
        <v>8</v>
      </c>
      <c r="G283" s="44" t="s">
        <v>1658</v>
      </c>
      <c r="H283" s="15">
        <f>IF(AND(F283="YA"),5,IF(AND(F283="TIDAK"),1,0))</f>
        <v>5</v>
      </c>
    </row>
    <row r="284" spans="1:8" ht="74" customHeight="1" x14ac:dyDescent="0.2">
      <c r="A284" s="2"/>
      <c r="B284" s="4" t="s">
        <v>525</v>
      </c>
      <c r="C284" s="176" t="s">
        <v>485</v>
      </c>
      <c r="D284" s="176"/>
      <c r="E284" s="176"/>
      <c r="F284" s="49"/>
      <c r="G284" s="43"/>
      <c r="H284" s="15"/>
    </row>
    <row r="285" spans="1:8" ht="74" customHeight="1" x14ac:dyDescent="0.2">
      <c r="A285" s="2"/>
      <c r="B285" s="5"/>
      <c r="C285" s="4" t="s">
        <v>526</v>
      </c>
      <c r="D285" s="176" t="s">
        <v>487</v>
      </c>
      <c r="E285" s="176"/>
      <c r="F285" s="49" t="s">
        <v>22</v>
      </c>
      <c r="G285" s="44" t="s">
        <v>1663</v>
      </c>
      <c r="H285" s="15">
        <f>IF(AND(F285="YA"),2,IF(AND(F285="TIDAK"),1,0))</f>
        <v>0</v>
      </c>
    </row>
    <row r="286" spans="1:8" ht="74" customHeight="1" x14ac:dyDescent="0.2">
      <c r="A286" s="2"/>
      <c r="B286" s="5"/>
      <c r="C286" s="4" t="s">
        <v>527</v>
      </c>
      <c r="D286" s="176" t="s">
        <v>489</v>
      </c>
      <c r="E286" s="176"/>
      <c r="F286" s="49" t="s">
        <v>22</v>
      </c>
      <c r="G286" s="44" t="s">
        <v>1663</v>
      </c>
      <c r="H286" s="15">
        <f>IF(AND(F286="YA"),2,IF(AND(F286="TIDAK"),1,0))</f>
        <v>0</v>
      </c>
    </row>
    <row r="287" spans="1:8" ht="74" customHeight="1" x14ac:dyDescent="0.2">
      <c r="A287" s="2"/>
      <c r="B287" s="5"/>
      <c r="C287" s="4" t="s">
        <v>528</v>
      </c>
      <c r="D287" s="176" t="s">
        <v>491</v>
      </c>
      <c r="E287" s="176"/>
      <c r="F287" s="49" t="s">
        <v>8</v>
      </c>
      <c r="G287" s="44" t="s">
        <v>1661</v>
      </c>
      <c r="H287" s="15">
        <f>IF(AND(F287="YA"),5,IF(AND(F287="TIDAK"),1,0))</f>
        <v>5</v>
      </c>
    </row>
    <row r="288" spans="1:8" ht="74" customHeight="1" x14ac:dyDescent="0.2">
      <c r="A288" s="2"/>
      <c r="B288" s="4" t="s">
        <v>529</v>
      </c>
      <c r="C288" s="176" t="s">
        <v>530</v>
      </c>
      <c r="D288" s="176"/>
      <c r="E288" s="176"/>
      <c r="F288" s="49" t="s">
        <v>8</v>
      </c>
      <c r="G288" s="44" t="s">
        <v>1658</v>
      </c>
      <c r="H288" s="15">
        <f>IF(AND(F288="YA"),5,IF(AND(F288="TIDAK"),1,0))</f>
        <v>5</v>
      </c>
    </row>
    <row r="289" spans="1:8" ht="74" customHeight="1" x14ac:dyDescent="0.2">
      <c r="A289" s="2"/>
      <c r="B289" s="4" t="s">
        <v>531</v>
      </c>
      <c r="C289" s="176" t="s">
        <v>497</v>
      </c>
      <c r="D289" s="176"/>
      <c r="E289" s="176"/>
      <c r="F289" s="49" t="s">
        <v>8</v>
      </c>
      <c r="G289" s="44" t="s">
        <v>1658</v>
      </c>
      <c r="H289" s="15">
        <f>IF(AND(F289="YA"),5,IF(AND(F289="TIDAK"),1,0))</f>
        <v>5</v>
      </c>
    </row>
    <row r="290" spans="1:8" ht="74" customHeight="1" x14ac:dyDescent="0.2">
      <c r="A290" s="2"/>
      <c r="B290" s="4" t="s">
        <v>532</v>
      </c>
      <c r="C290" s="176" t="s">
        <v>533</v>
      </c>
      <c r="D290" s="176"/>
      <c r="E290" s="176"/>
      <c r="F290" s="49"/>
      <c r="G290" s="43"/>
      <c r="H290" s="15"/>
    </row>
    <row r="291" spans="1:8" ht="74" customHeight="1" x14ac:dyDescent="0.2">
      <c r="A291" s="2"/>
      <c r="B291" s="5"/>
      <c r="C291" s="4" t="s">
        <v>534</v>
      </c>
      <c r="D291" s="176" t="s">
        <v>535</v>
      </c>
      <c r="E291" s="176"/>
      <c r="F291" s="49" t="s">
        <v>22</v>
      </c>
      <c r="G291" s="44" t="s">
        <v>1660</v>
      </c>
      <c r="H291" s="15">
        <f>IF(AND(F291="YA"),3,IF(AND(F291="TIDAK"),1,0))</f>
        <v>0</v>
      </c>
    </row>
    <row r="292" spans="1:8" ht="74" customHeight="1" x14ac:dyDescent="0.2">
      <c r="A292" s="2"/>
      <c r="B292" s="5"/>
      <c r="C292" s="4" t="s">
        <v>536</v>
      </c>
      <c r="D292" s="176" t="s">
        <v>537</v>
      </c>
      <c r="E292" s="176"/>
      <c r="F292" s="49" t="s">
        <v>8</v>
      </c>
      <c r="G292" s="44" t="s">
        <v>1661</v>
      </c>
      <c r="H292" s="15">
        <f>IF(AND(F292="YA"),5,IF(AND(F292="TIDAK"),1,0))</f>
        <v>5</v>
      </c>
    </row>
    <row r="293" spans="1:8" ht="74" customHeight="1" x14ac:dyDescent="0.2">
      <c r="A293" s="2"/>
      <c r="B293" s="4" t="s">
        <v>538</v>
      </c>
      <c r="C293" s="176" t="s">
        <v>501</v>
      </c>
      <c r="D293" s="176"/>
      <c r="E293" s="176"/>
      <c r="F293" s="49" t="s">
        <v>8</v>
      </c>
      <c r="G293" s="44" t="s">
        <v>1658</v>
      </c>
      <c r="H293" s="15">
        <f>IF(AND(F293="YA"),5,IF(AND(F293="TIDAK"),1,0))</f>
        <v>5</v>
      </c>
    </row>
    <row r="294" spans="1:8" ht="74" customHeight="1" x14ac:dyDescent="0.2">
      <c r="A294" s="2"/>
      <c r="B294" s="4" t="s">
        <v>539</v>
      </c>
      <c r="C294" s="176" t="s">
        <v>540</v>
      </c>
      <c r="D294" s="176"/>
      <c r="E294" s="176"/>
      <c r="F294" s="49" t="s">
        <v>8</v>
      </c>
      <c r="G294" s="44" t="s">
        <v>1658</v>
      </c>
      <c r="H294" s="15">
        <f>IF(AND(F294="YA"),5,IF(AND(F294="TIDAK"),1,0))</f>
        <v>5</v>
      </c>
    </row>
    <row r="295" spans="1:8" ht="74" customHeight="1" x14ac:dyDescent="0.2">
      <c r="A295" s="2"/>
      <c r="B295" s="4" t="s">
        <v>541</v>
      </c>
      <c r="C295" s="176" t="s">
        <v>542</v>
      </c>
      <c r="D295" s="176"/>
      <c r="E295" s="176"/>
      <c r="F295" s="49" t="s">
        <v>8</v>
      </c>
      <c r="G295" s="44" t="s">
        <v>1658</v>
      </c>
      <c r="H295" s="15">
        <f>IF(AND(F295="YA"),5,IF(AND(F295="TIDAK"),1,0))</f>
        <v>5</v>
      </c>
    </row>
    <row r="296" spans="1:8" ht="74" customHeight="1" x14ac:dyDescent="0.2">
      <c r="A296" s="2"/>
      <c r="B296" s="4" t="s">
        <v>543</v>
      </c>
      <c r="C296" s="214" t="s">
        <v>544</v>
      </c>
      <c r="D296" s="214"/>
      <c r="E296" s="214"/>
      <c r="F296" s="49"/>
      <c r="G296" s="43"/>
      <c r="H296" s="15"/>
    </row>
    <row r="297" spans="1:8" ht="74" customHeight="1" x14ac:dyDescent="0.2">
      <c r="A297" s="2"/>
      <c r="B297" s="5"/>
      <c r="C297" s="4" t="s">
        <v>545</v>
      </c>
      <c r="D297" s="176" t="s">
        <v>546</v>
      </c>
      <c r="E297" s="176"/>
      <c r="F297" s="49" t="s">
        <v>8</v>
      </c>
      <c r="G297" s="44" t="s">
        <v>1658</v>
      </c>
      <c r="H297" s="15">
        <f>IF(AND(F297="YA"),5,IF(AND(F297="TIDAK"),1,0))</f>
        <v>5</v>
      </c>
    </row>
    <row r="298" spans="1:8" ht="74" customHeight="1" x14ac:dyDescent="0.2">
      <c r="A298" s="2"/>
      <c r="B298" s="5"/>
      <c r="C298" s="4" t="s">
        <v>547</v>
      </c>
      <c r="D298" s="176" t="s">
        <v>548</v>
      </c>
      <c r="E298" s="176"/>
      <c r="F298" s="49" t="s">
        <v>8</v>
      </c>
      <c r="G298" s="44" t="s">
        <v>1658</v>
      </c>
      <c r="H298" s="15">
        <f>IF(AND(F298="YA"),5,IF(AND(F298="TIDAK"),1,0))</f>
        <v>5</v>
      </c>
    </row>
    <row r="299" spans="1:8" ht="74" customHeight="1" x14ac:dyDescent="0.2">
      <c r="A299" s="2"/>
      <c r="B299" s="5"/>
      <c r="C299" s="4" t="s">
        <v>549</v>
      </c>
      <c r="D299" s="176" t="s">
        <v>550</v>
      </c>
      <c r="E299" s="176"/>
      <c r="F299" s="49" t="s">
        <v>8</v>
      </c>
      <c r="G299" s="44" t="s">
        <v>1658</v>
      </c>
      <c r="H299" s="15">
        <f>IF(AND(F299="YA"),5,IF(AND(F299="TIDAK"),1,0))</f>
        <v>5</v>
      </c>
    </row>
    <row r="300" spans="1:8" ht="74" customHeight="1" x14ac:dyDescent="0.2">
      <c r="A300" s="2"/>
      <c r="B300" s="4" t="s">
        <v>551</v>
      </c>
      <c r="C300" s="176" t="s">
        <v>552</v>
      </c>
      <c r="D300" s="176"/>
      <c r="E300" s="176"/>
      <c r="F300" s="49"/>
      <c r="G300" s="43"/>
      <c r="H300" s="15"/>
    </row>
    <row r="301" spans="1:8" ht="74" customHeight="1" x14ac:dyDescent="0.2">
      <c r="A301" s="2"/>
      <c r="B301" s="5"/>
      <c r="C301" s="4" t="s">
        <v>553</v>
      </c>
      <c r="D301" s="176" t="s">
        <v>554</v>
      </c>
      <c r="E301" s="176"/>
      <c r="F301" s="49" t="s">
        <v>8</v>
      </c>
      <c r="G301" s="44" t="s">
        <v>1658</v>
      </c>
      <c r="H301" s="15">
        <f>IF(AND(F301="YA"),5,IF(AND(F301="TIDAK"),1,0))</f>
        <v>5</v>
      </c>
    </row>
    <row r="302" spans="1:8" ht="74" customHeight="1" x14ac:dyDescent="0.2">
      <c r="A302" s="2"/>
      <c r="B302" s="5"/>
      <c r="C302" s="4" t="s">
        <v>555</v>
      </c>
      <c r="D302" s="176" t="s">
        <v>556</v>
      </c>
      <c r="E302" s="176"/>
      <c r="F302" s="49" t="s">
        <v>8</v>
      </c>
      <c r="G302" s="44" t="s">
        <v>1658</v>
      </c>
      <c r="H302" s="15">
        <f>IF(AND(F302="YA"),5,IF(AND(F302="TIDAK"),1,0))</f>
        <v>5</v>
      </c>
    </row>
    <row r="303" spans="1:8" ht="74" customHeight="1" x14ac:dyDescent="0.2">
      <c r="A303" s="2"/>
      <c r="B303" s="5"/>
      <c r="C303" s="4" t="s">
        <v>557</v>
      </c>
      <c r="D303" s="176" t="s">
        <v>558</v>
      </c>
      <c r="E303" s="176"/>
      <c r="F303" s="49" t="s">
        <v>8</v>
      </c>
      <c r="G303" s="44" t="s">
        <v>1658</v>
      </c>
      <c r="H303" s="15">
        <f>IF(AND(F303="YA"),5,IF(AND(F303="TIDAK"),1,0))</f>
        <v>5</v>
      </c>
    </row>
    <row r="304" spans="1:8" ht="74" customHeight="1" x14ac:dyDescent="0.2">
      <c r="A304" s="2"/>
      <c r="B304" s="5"/>
      <c r="C304" s="4" t="s">
        <v>559</v>
      </c>
      <c r="D304" s="176" t="s">
        <v>560</v>
      </c>
      <c r="E304" s="176"/>
      <c r="F304" s="49"/>
      <c r="G304" s="43"/>
      <c r="H304" s="15"/>
    </row>
    <row r="305" spans="1:8" ht="74" customHeight="1" x14ac:dyDescent="0.2">
      <c r="A305" s="2"/>
      <c r="B305" s="5"/>
      <c r="C305" s="5"/>
      <c r="D305" s="4" t="s">
        <v>561</v>
      </c>
      <c r="E305" s="5" t="s">
        <v>562</v>
      </c>
      <c r="F305" s="49" t="s">
        <v>8</v>
      </c>
      <c r="G305" s="44" t="s">
        <v>1658</v>
      </c>
      <c r="H305" s="15">
        <f t="shared" ref="H305:H312" si="31">IF(AND(F305="YA"),5,IF(AND(F305="TIDAK"),1,0))</f>
        <v>5</v>
      </c>
    </row>
    <row r="306" spans="1:8" ht="74" customHeight="1" x14ac:dyDescent="0.2">
      <c r="A306" s="2"/>
      <c r="B306" s="5"/>
      <c r="C306" s="5"/>
      <c r="D306" s="4" t="s">
        <v>563</v>
      </c>
      <c r="E306" s="5" t="s">
        <v>564</v>
      </c>
      <c r="F306" s="49" t="s">
        <v>8</v>
      </c>
      <c r="G306" s="44" t="s">
        <v>1658</v>
      </c>
      <c r="H306" s="15">
        <f t="shared" si="31"/>
        <v>5</v>
      </c>
    </row>
    <row r="307" spans="1:8" ht="74" customHeight="1" x14ac:dyDescent="0.2">
      <c r="A307" s="2"/>
      <c r="B307" s="5"/>
      <c r="C307" s="5"/>
      <c r="D307" s="4" t="s">
        <v>565</v>
      </c>
      <c r="E307" s="5" t="s">
        <v>566</v>
      </c>
      <c r="F307" s="49" t="s">
        <v>8</v>
      </c>
      <c r="G307" s="44" t="s">
        <v>1658</v>
      </c>
      <c r="H307" s="15">
        <f t="shared" si="31"/>
        <v>5</v>
      </c>
    </row>
    <row r="308" spans="1:8" ht="74" customHeight="1" x14ac:dyDescent="0.2">
      <c r="A308" s="2"/>
      <c r="B308" s="5"/>
      <c r="C308" s="4" t="s">
        <v>567</v>
      </c>
      <c r="D308" s="176" t="s">
        <v>568</v>
      </c>
      <c r="E308" s="176"/>
      <c r="F308" s="49" t="s">
        <v>8</v>
      </c>
      <c r="G308" s="44" t="s">
        <v>1658</v>
      </c>
      <c r="H308" s="15">
        <f t="shared" si="31"/>
        <v>5</v>
      </c>
    </row>
    <row r="309" spans="1:8" ht="74" customHeight="1" x14ac:dyDescent="0.2">
      <c r="A309" s="2"/>
      <c r="B309" s="5"/>
      <c r="C309" s="4" t="s">
        <v>569</v>
      </c>
      <c r="D309" s="176" t="s">
        <v>570</v>
      </c>
      <c r="E309" s="176"/>
      <c r="F309" s="49" t="s">
        <v>8</v>
      </c>
      <c r="G309" s="44" t="s">
        <v>1658</v>
      </c>
      <c r="H309" s="15">
        <f t="shared" si="31"/>
        <v>5</v>
      </c>
    </row>
    <row r="310" spans="1:8" ht="74" customHeight="1" x14ac:dyDescent="0.2">
      <c r="A310" s="2"/>
      <c r="B310" s="5"/>
      <c r="C310" s="4" t="s">
        <v>571</v>
      </c>
      <c r="D310" s="176" t="s">
        <v>572</v>
      </c>
      <c r="E310" s="176"/>
      <c r="F310" s="49" t="s">
        <v>8</v>
      </c>
      <c r="G310" s="44" t="s">
        <v>1658</v>
      </c>
      <c r="H310" s="15">
        <f t="shared" si="31"/>
        <v>5</v>
      </c>
    </row>
    <row r="311" spans="1:8" ht="74" customHeight="1" x14ac:dyDescent="0.2">
      <c r="A311" s="2"/>
      <c r="B311" s="5"/>
      <c r="C311" s="4" t="s">
        <v>573</v>
      </c>
      <c r="D311" s="176" t="s">
        <v>574</v>
      </c>
      <c r="E311" s="176"/>
      <c r="F311" s="49" t="s">
        <v>8</v>
      </c>
      <c r="G311" s="44" t="s">
        <v>1658</v>
      </c>
      <c r="H311" s="15">
        <f t="shared" si="31"/>
        <v>5</v>
      </c>
    </row>
    <row r="312" spans="1:8" ht="74" customHeight="1" x14ac:dyDescent="0.2">
      <c r="A312" s="2"/>
      <c r="B312" s="5"/>
      <c r="C312" s="4" t="s">
        <v>575</v>
      </c>
      <c r="D312" s="176" t="s">
        <v>576</v>
      </c>
      <c r="E312" s="176"/>
      <c r="F312" s="49" t="s">
        <v>8</v>
      </c>
      <c r="G312" s="44" t="s">
        <v>1658</v>
      </c>
      <c r="H312" s="15">
        <f t="shared" si="31"/>
        <v>5</v>
      </c>
    </row>
    <row r="313" spans="1:8" ht="74" customHeight="1" x14ac:dyDescent="0.2">
      <c r="A313" s="2"/>
      <c r="B313" s="4" t="s">
        <v>577</v>
      </c>
      <c r="C313" s="181" t="s">
        <v>578</v>
      </c>
      <c r="D313" s="183"/>
      <c r="E313" s="182"/>
      <c r="F313" s="49"/>
      <c r="G313" s="43"/>
      <c r="H313" s="15"/>
    </row>
    <row r="314" spans="1:8" ht="74" customHeight="1" x14ac:dyDescent="0.2">
      <c r="A314" s="2"/>
      <c r="B314" s="5"/>
      <c r="C314" s="4" t="s">
        <v>579</v>
      </c>
      <c r="D314" s="181" t="s">
        <v>580</v>
      </c>
      <c r="E314" s="182"/>
      <c r="F314" s="49" t="s">
        <v>8</v>
      </c>
      <c r="G314" s="44" t="s">
        <v>1658</v>
      </c>
      <c r="H314" s="15">
        <f>IF(AND(F314="YA"),5,IF(AND(F314="TIDAK"),1,0))</f>
        <v>5</v>
      </c>
    </row>
    <row r="315" spans="1:8" ht="74" customHeight="1" x14ac:dyDescent="0.2">
      <c r="A315" s="2"/>
      <c r="B315" s="5"/>
      <c r="C315" s="4" t="s">
        <v>581</v>
      </c>
      <c r="D315" s="181" t="s">
        <v>582</v>
      </c>
      <c r="E315" s="182"/>
      <c r="F315" s="49"/>
      <c r="G315" s="43"/>
      <c r="H315" s="15"/>
    </row>
    <row r="316" spans="1:8" ht="74" customHeight="1" x14ac:dyDescent="0.2">
      <c r="A316" s="2"/>
      <c r="B316" s="5"/>
      <c r="C316" s="5"/>
      <c r="D316" s="4" t="s">
        <v>583</v>
      </c>
      <c r="E316" s="5" t="s">
        <v>584</v>
      </c>
      <c r="F316" s="49" t="s">
        <v>22</v>
      </c>
      <c r="G316" s="44" t="s">
        <v>1666</v>
      </c>
      <c r="H316" s="15">
        <f>IF(AND(F316="YA"),1,IF(AND(F316="TIDAK"),0,0))</f>
        <v>0</v>
      </c>
    </row>
    <row r="317" spans="1:8" ht="74" customHeight="1" x14ac:dyDescent="0.2">
      <c r="A317" s="2"/>
      <c r="B317" s="5"/>
      <c r="C317" s="5"/>
      <c r="D317" s="4" t="s">
        <v>585</v>
      </c>
      <c r="E317" s="5" t="s">
        <v>586</v>
      </c>
      <c r="F317" s="49" t="s">
        <v>22</v>
      </c>
      <c r="G317" s="44" t="s">
        <v>1660</v>
      </c>
      <c r="H317" s="15">
        <f>IF(AND(F317="YA"),3,IF(AND(F317="TIDAK"),0,0))</f>
        <v>0</v>
      </c>
    </row>
    <row r="318" spans="1:8" ht="74" customHeight="1" x14ac:dyDescent="0.2">
      <c r="A318" s="2"/>
      <c r="B318" s="5"/>
      <c r="C318" s="5"/>
      <c r="D318" s="4" t="s">
        <v>587</v>
      </c>
      <c r="E318" s="5" t="s">
        <v>588</v>
      </c>
      <c r="F318" s="49" t="s">
        <v>8</v>
      </c>
      <c r="G318" s="44" t="s">
        <v>1661</v>
      </c>
      <c r="H318" s="15">
        <f>IF(AND(F318="YA"),5,IF(AND(F318="TIDAK"),1,0))</f>
        <v>5</v>
      </c>
    </row>
    <row r="319" spans="1:8" ht="74" customHeight="1" x14ac:dyDescent="0.2">
      <c r="A319" s="2"/>
      <c r="B319" s="5"/>
      <c r="C319" s="4" t="s">
        <v>589</v>
      </c>
      <c r="D319" s="181" t="s">
        <v>590</v>
      </c>
      <c r="E319" s="182"/>
      <c r="F319" s="49" t="s">
        <v>8</v>
      </c>
      <c r="G319" s="44" t="s">
        <v>1658</v>
      </c>
      <c r="H319" s="15">
        <f>IF(AND(F319="YA"),5,IF(AND(F319="TIDAK"),1,0))</f>
        <v>5</v>
      </c>
    </row>
    <row r="320" spans="1:8" ht="74" customHeight="1" x14ac:dyDescent="0.2">
      <c r="A320" s="2"/>
      <c r="B320" s="5"/>
      <c r="C320" s="4" t="s">
        <v>591</v>
      </c>
      <c r="D320" s="181" t="s">
        <v>592</v>
      </c>
      <c r="E320" s="182"/>
      <c r="F320" s="49" t="s">
        <v>8</v>
      </c>
      <c r="G320" s="44" t="s">
        <v>1658</v>
      </c>
      <c r="H320" s="15">
        <f>IF(AND(F320="YA"),5,IF(AND(F320="TIDAK"),1,0))</f>
        <v>5</v>
      </c>
    </row>
    <row r="321" spans="1:8" ht="74" customHeight="1" x14ac:dyDescent="0.2">
      <c r="A321" s="2"/>
      <c r="B321" s="5"/>
      <c r="C321" s="4" t="s">
        <v>593</v>
      </c>
      <c r="D321" s="181" t="s">
        <v>594</v>
      </c>
      <c r="E321" s="182"/>
      <c r="F321" s="49" t="s">
        <v>8</v>
      </c>
      <c r="G321" s="44" t="s">
        <v>1658</v>
      </c>
      <c r="H321" s="15">
        <f>IF(AND(F321="YA"),5,IF(AND(F321="TIDAK"),1,0))</f>
        <v>5</v>
      </c>
    </row>
    <row r="322" spans="1:8" ht="74" customHeight="1" x14ac:dyDescent="0.2">
      <c r="A322" s="2"/>
      <c r="B322" s="12" t="s">
        <v>595</v>
      </c>
      <c r="C322" s="176" t="s">
        <v>503</v>
      </c>
      <c r="D322" s="176"/>
      <c r="E322" s="176"/>
      <c r="F322" s="49"/>
      <c r="G322" s="43"/>
      <c r="H322" s="15"/>
    </row>
    <row r="323" spans="1:8" ht="74" customHeight="1" x14ac:dyDescent="0.2">
      <c r="A323" s="2"/>
      <c r="B323" s="14"/>
      <c r="C323" s="4" t="s">
        <v>596</v>
      </c>
      <c r="D323" s="176" t="s">
        <v>505</v>
      </c>
      <c r="E323" s="176"/>
      <c r="F323" s="49" t="s">
        <v>8</v>
      </c>
      <c r="G323" s="44" t="s">
        <v>1658</v>
      </c>
      <c r="H323" s="15">
        <f>IF(AND(F323="YA"),5,IF(AND(F323="TIDAK"),1,0))</f>
        <v>5</v>
      </c>
    </row>
    <row r="324" spans="1:8" ht="74" customHeight="1" x14ac:dyDescent="0.2">
      <c r="A324" s="2"/>
      <c r="B324" s="5"/>
      <c r="C324" s="4" t="s">
        <v>597</v>
      </c>
      <c r="D324" s="176" t="s">
        <v>507</v>
      </c>
      <c r="E324" s="176"/>
      <c r="F324" s="49" t="s">
        <v>8</v>
      </c>
      <c r="G324" s="44" t="s">
        <v>1658</v>
      </c>
      <c r="H324" s="15">
        <f>IF(AND(F324="YA"),5,IF(AND(F324="TIDAK"),1,0))</f>
        <v>5</v>
      </c>
    </row>
    <row r="325" spans="1:8" ht="74" customHeight="1" x14ac:dyDescent="0.2">
      <c r="A325" s="2"/>
      <c r="B325" s="5"/>
      <c r="C325" s="4" t="s">
        <v>598</v>
      </c>
      <c r="D325" s="176" t="s">
        <v>509</v>
      </c>
      <c r="E325" s="176"/>
      <c r="F325" s="49" t="s">
        <v>8</v>
      </c>
      <c r="G325" s="44" t="s">
        <v>1658</v>
      </c>
      <c r="H325" s="15">
        <f>IF(AND(F325="YA"),5,IF(AND(F325="TIDAK"),1,0))</f>
        <v>5</v>
      </c>
    </row>
    <row r="326" spans="1:8" ht="74" customHeight="1" x14ac:dyDescent="0.2">
      <c r="A326" s="204" t="s">
        <v>599</v>
      </c>
      <c r="B326" s="205"/>
      <c r="C326" s="205"/>
      <c r="D326" s="205"/>
      <c r="E326" s="205"/>
      <c r="F326" s="205"/>
      <c r="G326" s="206"/>
      <c r="H326" s="48">
        <f>H327</f>
        <v>80</v>
      </c>
    </row>
    <row r="327" spans="1:8" ht="74" customHeight="1" x14ac:dyDescent="0.2">
      <c r="A327" s="2">
        <v>13</v>
      </c>
      <c r="B327" s="180" t="s">
        <v>600</v>
      </c>
      <c r="C327" s="180"/>
      <c r="D327" s="180"/>
      <c r="E327" s="180"/>
      <c r="F327" s="49"/>
      <c r="G327" s="43"/>
      <c r="H327" s="50">
        <f>SUM(H328:H364)</f>
        <v>80</v>
      </c>
    </row>
    <row r="328" spans="1:8" ht="74" customHeight="1" x14ac:dyDescent="0.2">
      <c r="A328" s="2"/>
      <c r="B328" s="7" t="s">
        <v>601</v>
      </c>
      <c r="C328" s="176" t="s">
        <v>602</v>
      </c>
      <c r="D328" s="176"/>
      <c r="E328" s="176"/>
      <c r="F328" s="49" t="s">
        <v>8</v>
      </c>
      <c r="G328" s="44" t="s">
        <v>1658</v>
      </c>
      <c r="H328" s="15">
        <f>IF(AND(F328="YA"),5,IF(AND(F328="TIDAK"),1,0))</f>
        <v>5</v>
      </c>
    </row>
    <row r="329" spans="1:8" ht="74" customHeight="1" x14ac:dyDescent="0.2">
      <c r="A329" s="2"/>
      <c r="B329" s="4" t="s">
        <v>603</v>
      </c>
      <c r="C329" s="176" t="s">
        <v>604</v>
      </c>
      <c r="D329" s="176"/>
      <c r="E329" s="176"/>
      <c r="F329" s="49"/>
      <c r="G329" s="43"/>
      <c r="H329" s="15"/>
    </row>
    <row r="330" spans="1:8" ht="74" customHeight="1" x14ac:dyDescent="0.2">
      <c r="A330" s="2"/>
      <c r="B330" s="5"/>
      <c r="C330" s="4" t="s">
        <v>605</v>
      </c>
      <c r="D330" s="176" t="s">
        <v>606</v>
      </c>
      <c r="E330" s="176"/>
      <c r="F330" s="49" t="s">
        <v>8</v>
      </c>
      <c r="G330" s="44" t="s">
        <v>1658</v>
      </c>
      <c r="H330" s="15">
        <f>IF(AND(F330="YA"),5,IF(AND(F330="TIDAK"),1,0))</f>
        <v>5</v>
      </c>
    </row>
    <row r="331" spans="1:8" ht="74" customHeight="1" x14ac:dyDescent="0.2">
      <c r="A331" s="2"/>
      <c r="B331" s="5"/>
      <c r="C331" s="4" t="s">
        <v>607</v>
      </c>
      <c r="D331" s="176" t="s">
        <v>608</v>
      </c>
      <c r="E331" s="176"/>
      <c r="F331" s="49" t="s">
        <v>8</v>
      </c>
      <c r="G331" s="44" t="s">
        <v>1658</v>
      </c>
      <c r="H331" s="15">
        <f>IF(AND(F331="YA"),5,IF(AND(F331="TIDAK"),1,0))</f>
        <v>5</v>
      </c>
    </row>
    <row r="332" spans="1:8" ht="74" customHeight="1" x14ac:dyDescent="0.2">
      <c r="A332" s="2"/>
      <c r="B332" s="5"/>
      <c r="C332" s="4" t="s">
        <v>609</v>
      </c>
      <c r="D332" s="176" t="s">
        <v>610</v>
      </c>
      <c r="E332" s="176"/>
      <c r="F332" s="49" t="s">
        <v>8</v>
      </c>
      <c r="G332" s="44" t="s">
        <v>1658</v>
      </c>
      <c r="H332" s="15">
        <f>IF(AND(F332="YA"),5,IF(AND(F332="TIDAK"),1,0))</f>
        <v>5</v>
      </c>
    </row>
    <row r="333" spans="1:8" ht="74" customHeight="1" x14ac:dyDescent="0.2">
      <c r="A333" s="2"/>
      <c r="B333" s="5"/>
      <c r="C333" s="4" t="s">
        <v>611</v>
      </c>
      <c r="D333" s="176" t="s">
        <v>612</v>
      </c>
      <c r="E333" s="176"/>
      <c r="F333" s="49" t="s">
        <v>8</v>
      </c>
      <c r="G333" s="44" t="s">
        <v>1658</v>
      </c>
      <c r="H333" s="15">
        <f>IF(AND(F333="YA"),5,IF(AND(F333="TIDAK"),1,0))</f>
        <v>5</v>
      </c>
    </row>
    <row r="334" spans="1:8" ht="74" customHeight="1" x14ac:dyDescent="0.2">
      <c r="A334" s="2"/>
      <c r="B334" s="5"/>
      <c r="C334" s="4" t="s">
        <v>613</v>
      </c>
      <c r="D334" s="176" t="s">
        <v>614</v>
      </c>
      <c r="E334" s="176"/>
      <c r="F334" s="49" t="s">
        <v>8</v>
      </c>
      <c r="G334" s="44" t="s">
        <v>1658</v>
      </c>
      <c r="H334" s="15">
        <f>IF(AND(F334="YA"),5,IF(AND(F334="TIDAK"),1,0))</f>
        <v>5</v>
      </c>
    </row>
    <row r="335" spans="1:8" ht="74" customHeight="1" x14ac:dyDescent="0.2">
      <c r="A335" s="2"/>
      <c r="B335" s="7" t="s">
        <v>615</v>
      </c>
      <c r="C335" s="176" t="s">
        <v>616</v>
      </c>
      <c r="D335" s="176"/>
      <c r="E335" s="176"/>
      <c r="F335" s="49"/>
      <c r="G335" s="43"/>
      <c r="H335" s="15"/>
    </row>
    <row r="336" spans="1:8" ht="74" customHeight="1" x14ac:dyDescent="0.2">
      <c r="A336" s="2"/>
      <c r="B336" s="5"/>
      <c r="C336" s="4" t="s">
        <v>617</v>
      </c>
      <c r="D336" s="176" t="s">
        <v>618</v>
      </c>
      <c r="E336" s="176"/>
      <c r="F336" s="49" t="s">
        <v>8</v>
      </c>
      <c r="G336" s="44" t="s">
        <v>1658</v>
      </c>
      <c r="H336" s="15">
        <f>IF(AND(F336="YA"),5,IF(AND(F336="TIDAK"),1,0))</f>
        <v>5</v>
      </c>
    </row>
    <row r="337" spans="1:8" ht="74" customHeight="1" x14ac:dyDescent="0.2">
      <c r="A337" s="2"/>
      <c r="B337" s="5"/>
      <c r="C337" s="4" t="s">
        <v>619</v>
      </c>
      <c r="D337" s="176" t="s">
        <v>620</v>
      </c>
      <c r="E337" s="176"/>
      <c r="F337" s="49"/>
      <c r="G337" s="43"/>
      <c r="H337" s="15"/>
    </row>
    <row r="338" spans="1:8" ht="74" customHeight="1" x14ac:dyDescent="0.2">
      <c r="A338" s="2"/>
      <c r="B338" s="5"/>
      <c r="C338" s="5"/>
      <c r="D338" s="4" t="s">
        <v>621</v>
      </c>
      <c r="E338" s="5" t="s">
        <v>622</v>
      </c>
      <c r="F338" s="49" t="s">
        <v>22</v>
      </c>
      <c r="G338" s="44" t="s">
        <v>1663</v>
      </c>
      <c r="H338" s="15">
        <f>IF(AND(F338="YA"),2,IF(AND(F338="TIDAK"),1,0))</f>
        <v>0</v>
      </c>
    </row>
    <row r="339" spans="1:8" ht="74" customHeight="1" x14ac:dyDescent="0.2">
      <c r="A339" s="2"/>
      <c r="B339" s="5"/>
      <c r="C339" s="5"/>
      <c r="D339" s="4" t="s">
        <v>623</v>
      </c>
      <c r="E339" s="5" t="s">
        <v>624</v>
      </c>
      <c r="F339" s="49" t="s">
        <v>22</v>
      </c>
      <c r="G339" s="44" t="s">
        <v>1660</v>
      </c>
      <c r="H339" s="15">
        <f>IF(AND(F339="YA"),3,IF(AND(F339="TIDAK"),1,0))</f>
        <v>0</v>
      </c>
    </row>
    <row r="340" spans="1:8" ht="74" customHeight="1" x14ac:dyDescent="0.2">
      <c r="A340" s="2"/>
      <c r="B340" s="5"/>
      <c r="C340" s="5"/>
      <c r="D340" s="4" t="s">
        <v>625</v>
      </c>
      <c r="E340" s="5" t="s">
        <v>626</v>
      </c>
      <c r="F340" s="49" t="s">
        <v>8</v>
      </c>
      <c r="G340" s="44" t="s">
        <v>1661</v>
      </c>
      <c r="H340" s="15">
        <f>IF(AND(F340="YA"),5,IF(AND(F340="TIDAK"),1,0))</f>
        <v>5</v>
      </c>
    </row>
    <row r="341" spans="1:8" ht="74" customHeight="1" x14ac:dyDescent="0.2">
      <c r="A341" s="2"/>
      <c r="B341" s="4" t="s">
        <v>615</v>
      </c>
      <c r="C341" s="176" t="s">
        <v>627</v>
      </c>
      <c r="D341" s="176"/>
      <c r="E341" s="176"/>
      <c r="F341" s="49"/>
      <c r="G341" s="43"/>
      <c r="H341" s="15"/>
    </row>
    <row r="342" spans="1:8" ht="74" customHeight="1" x14ac:dyDescent="0.2">
      <c r="A342" s="2"/>
      <c r="B342" s="5"/>
      <c r="C342" s="6" t="s">
        <v>617</v>
      </c>
      <c r="D342" s="176" t="s">
        <v>628</v>
      </c>
      <c r="E342" s="176"/>
      <c r="F342" s="49"/>
      <c r="G342" s="43"/>
      <c r="H342" s="15"/>
    </row>
    <row r="343" spans="1:8" ht="74" customHeight="1" x14ac:dyDescent="0.2">
      <c r="A343" s="2"/>
      <c r="B343" s="5"/>
      <c r="C343" s="5"/>
      <c r="D343" s="4" t="s">
        <v>629</v>
      </c>
      <c r="E343" s="5" t="s">
        <v>630</v>
      </c>
      <c r="F343" s="49" t="s">
        <v>22</v>
      </c>
      <c r="G343" s="44" t="s">
        <v>1663</v>
      </c>
      <c r="H343" s="15">
        <f>IF(AND(F343="YA"),2,IF(AND(F343="TIDAK"),1,0))</f>
        <v>0</v>
      </c>
    </row>
    <row r="344" spans="1:8" ht="74" customHeight="1" x14ac:dyDescent="0.2">
      <c r="A344" s="2"/>
      <c r="B344" s="5"/>
      <c r="C344" s="5"/>
      <c r="D344" s="4" t="s">
        <v>631</v>
      </c>
      <c r="E344" s="5" t="s">
        <v>632</v>
      </c>
      <c r="F344" s="49" t="s">
        <v>22</v>
      </c>
      <c r="G344" s="44" t="s">
        <v>1660</v>
      </c>
      <c r="H344" s="15">
        <f>IF(AND(F344="YA"),3,IF(AND(F344="TIDAK"),1,0))</f>
        <v>0</v>
      </c>
    </row>
    <row r="345" spans="1:8" ht="74" customHeight="1" x14ac:dyDescent="0.2">
      <c r="A345" s="2"/>
      <c r="B345" s="5"/>
      <c r="C345" s="5"/>
      <c r="D345" s="4" t="s">
        <v>633</v>
      </c>
      <c r="E345" s="5" t="s">
        <v>634</v>
      </c>
      <c r="F345" s="49" t="s">
        <v>8</v>
      </c>
      <c r="G345" s="44" t="s">
        <v>1661</v>
      </c>
      <c r="H345" s="15">
        <f>IF(AND(F345="YA"),5,IF(AND(F345="TIDAK"),1,0))</f>
        <v>5</v>
      </c>
    </row>
    <row r="346" spans="1:8" ht="74" customHeight="1" x14ac:dyDescent="0.2">
      <c r="A346" s="2"/>
      <c r="B346" s="4" t="s">
        <v>635</v>
      </c>
      <c r="C346" s="176" t="s">
        <v>636</v>
      </c>
      <c r="D346" s="176"/>
      <c r="E346" s="176"/>
      <c r="F346" s="49"/>
      <c r="G346" s="43"/>
      <c r="H346" s="15"/>
    </row>
    <row r="347" spans="1:8" ht="74" customHeight="1" x14ac:dyDescent="0.2">
      <c r="A347" s="2"/>
      <c r="B347" s="5"/>
      <c r="C347" s="4" t="s">
        <v>637</v>
      </c>
      <c r="D347" s="176" t="s">
        <v>638</v>
      </c>
      <c r="E347" s="176"/>
      <c r="F347" s="49"/>
      <c r="G347" s="43"/>
      <c r="H347" s="15"/>
    </row>
    <row r="348" spans="1:8" ht="74" customHeight="1" x14ac:dyDescent="0.2">
      <c r="A348" s="2"/>
      <c r="B348" s="5"/>
      <c r="C348" s="5"/>
      <c r="D348" s="5" t="s">
        <v>639</v>
      </c>
      <c r="E348" s="5" t="s">
        <v>640</v>
      </c>
      <c r="F348" s="49" t="s">
        <v>8</v>
      </c>
      <c r="G348" s="44" t="s">
        <v>1661</v>
      </c>
      <c r="H348" s="15">
        <f>IF(AND(F348="YA"),5,IF(AND(F348="TIDAK"),1,0))</f>
        <v>5</v>
      </c>
    </row>
    <row r="349" spans="1:8" ht="74" customHeight="1" x14ac:dyDescent="0.2">
      <c r="A349" s="2"/>
      <c r="B349" s="5"/>
      <c r="C349" s="5"/>
      <c r="D349" s="5" t="s">
        <v>641</v>
      </c>
      <c r="E349" s="5" t="s">
        <v>642</v>
      </c>
      <c r="F349" s="49" t="s">
        <v>22</v>
      </c>
      <c r="G349" s="44" t="s">
        <v>1660</v>
      </c>
      <c r="H349" s="15">
        <f>IF(AND(F349="YA"),3,IF(AND(F349="TIDAK"),1,0))</f>
        <v>0</v>
      </c>
    </row>
    <row r="350" spans="1:8" ht="74" customHeight="1" x14ac:dyDescent="0.2">
      <c r="A350" s="2"/>
      <c r="B350" s="5"/>
      <c r="C350" s="5"/>
      <c r="D350" s="5" t="s">
        <v>643</v>
      </c>
      <c r="E350" s="5" t="s">
        <v>644</v>
      </c>
      <c r="F350" s="49" t="s">
        <v>22</v>
      </c>
      <c r="G350" s="44" t="s">
        <v>1663</v>
      </c>
      <c r="H350" s="15">
        <f>IF(AND(F350="YA"),2,IF(AND(F350="TIDAK"),1,0))</f>
        <v>0</v>
      </c>
    </row>
    <row r="351" spans="1:8" ht="74" customHeight="1" x14ac:dyDescent="0.2">
      <c r="A351" s="2"/>
      <c r="B351" s="5"/>
      <c r="C351" s="4" t="s">
        <v>645</v>
      </c>
      <c r="D351" s="176" t="s">
        <v>646</v>
      </c>
      <c r="E351" s="176"/>
      <c r="F351" s="49"/>
      <c r="G351" s="43"/>
      <c r="H351" s="15"/>
    </row>
    <row r="352" spans="1:8" ht="74" customHeight="1" x14ac:dyDescent="0.2">
      <c r="A352" s="2"/>
      <c r="B352" s="5"/>
      <c r="C352" s="5"/>
      <c r="D352" s="4" t="s">
        <v>647</v>
      </c>
      <c r="E352" s="5" t="s">
        <v>648</v>
      </c>
      <c r="F352" s="49" t="s">
        <v>22</v>
      </c>
      <c r="G352" s="44" t="s">
        <v>1663</v>
      </c>
      <c r="H352" s="15">
        <f>IF(AND(F352="YA"),2,IF(AND(F352="TIDAK"),1,0))</f>
        <v>0</v>
      </c>
    </row>
    <row r="353" spans="1:8" ht="74" customHeight="1" x14ac:dyDescent="0.2">
      <c r="A353" s="2"/>
      <c r="B353" s="5"/>
      <c r="C353" s="5"/>
      <c r="D353" s="4" t="s">
        <v>649</v>
      </c>
      <c r="E353" s="5" t="s">
        <v>650</v>
      </c>
      <c r="F353" s="49" t="s">
        <v>22</v>
      </c>
      <c r="G353" s="44" t="s">
        <v>1660</v>
      </c>
      <c r="H353" s="15">
        <f>IF(AND(F353="YA"),3,IF(AND(F353="TIDAK"),1,0))</f>
        <v>0</v>
      </c>
    </row>
    <row r="354" spans="1:8" ht="74" customHeight="1" x14ac:dyDescent="0.2">
      <c r="A354" s="2"/>
      <c r="B354" s="5"/>
      <c r="C354" s="5"/>
      <c r="D354" s="4" t="s">
        <v>651</v>
      </c>
      <c r="E354" s="5" t="s">
        <v>652</v>
      </c>
      <c r="F354" s="49" t="s">
        <v>8</v>
      </c>
      <c r="G354" s="44" t="s">
        <v>1661</v>
      </c>
      <c r="H354" s="15">
        <f>IF(AND(F354="YA"),5,IF(AND(F354="TIDAK"),1,0))</f>
        <v>5</v>
      </c>
    </row>
    <row r="355" spans="1:8" ht="74" customHeight="1" x14ac:dyDescent="0.2">
      <c r="A355" s="2"/>
      <c r="B355" s="5"/>
      <c r="C355" s="4" t="s">
        <v>653</v>
      </c>
      <c r="D355" s="176" t="s">
        <v>654</v>
      </c>
      <c r="E355" s="176"/>
      <c r="F355" s="49" t="s">
        <v>8</v>
      </c>
      <c r="G355" s="44" t="s">
        <v>1658</v>
      </c>
      <c r="H355" s="15">
        <f>IF(AND(F355="YA"),5,IF(AND(F355="TIDAK"),1,0))</f>
        <v>5</v>
      </c>
    </row>
    <row r="356" spans="1:8" ht="74" customHeight="1" x14ac:dyDescent="0.2">
      <c r="A356" s="2"/>
      <c r="B356" s="5"/>
      <c r="C356" s="4" t="s">
        <v>655</v>
      </c>
      <c r="D356" s="176" t="s">
        <v>656</v>
      </c>
      <c r="E356" s="176"/>
      <c r="F356" s="49"/>
      <c r="G356" s="43"/>
      <c r="H356" s="15"/>
    </row>
    <row r="357" spans="1:8" ht="74" customHeight="1" x14ac:dyDescent="0.2">
      <c r="A357" s="2"/>
      <c r="B357" s="5"/>
      <c r="C357" s="5"/>
      <c r="D357" s="4" t="s">
        <v>657</v>
      </c>
      <c r="E357" s="5" t="s">
        <v>658</v>
      </c>
      <c r="F357" s="49" t="s">
        <v>22</v>
      </c>
      <c r="G357" s="44" t="s">
        <v>1660</v>
      </c>
      <c r="H357" s="15">
        <f>IF(AND(F357="YA"),3,IF(AND(F357="TIDAK"),1,0))</f>
        <v>0</v>
      </c>
    </row>
    <row r="358" spans="1:8" ht="74" customHeight="1" x14ac:dyDescent="0.2">
      <c r="A358" s="2"/>
      <c r="B358" s="5"/>
      <c r="C358" s="5"/>
      <c r="D358" s="4" t="s">
        <v>659</v>
      </c>
      <c r="E358" s="5" t="s">
        <v>660</v>
      </c>
      <c r="F358" s="49" t="s">
        <v>8</v>
      </c>
      <c r="G358" s="44" t="s">
        <v>1661</v>
      </c>
      <c r="H358" s="15">
        <f>IF(AND(F358="YA"),5,IF(AND(F358="TIDAK"),1,0))</f>
        <v>5</v>
      </c>
    </row>
    <row r="359" spans="1:8" ht="74" customHeight="1" x14ac:dyDescent="0.2">
      <c r="A359" s="2"/>
      <c r="B359" s="5"/>
      <c r="C359" s="4" t="s">
        <v>661</v>
      </c>
      <c r="D359" s="176" t="s">
        <v>662</v>
      </c>
      <c r="E359" s="176"/>
      <c r="F359" s="49" t="s">
        <v>8</v>
      </c>
      <c r="G359" s="44" t="s">
        <v>1658</v>
      </c>
      <c r="H359" s="15">
        <f>IF(AND(F359="YA"),5,IF(AND(F359="TIDAK"),1,0))</f>
        <v>5</v>
      </c>
    </row>
    <row r="360" spans="1:8" ht="74" customHeight="1" x14ac:dyDescent="0.2">
      <c r="A360" s="2"/>
      <c r="B360" s="5"/>
      <c r="C360" s="4" t="s">
        <v>663</v>
      </c>
      <c r="D360" s="176" t="s">
        <v>664</v>
      </c>
      <c r="E360" s="176"/>
      <c r="F360" s="49" t="s">
        <v>8</v>
      </c>
      <c r="G360" s="44" t="s">
        <v>1658</v>
      </c>
      <c r="H360" s="15">
        <f>IF(AND(F360="YA"),5,IF(AND(F360="TIDAK"),1,0))</f>
        <v>5</v>
      </c>
    </row>
    <row r="361" spans="1:8" ht="74" customHeight="1" x14ac:dyDescent="0.2">
      <c r="A361" s="2"/>
      <c r="B361" s="5"/>
      <c r="C361" s="4" t="s">
        <v>665</v>
      </c>
      <c r="D361" s="176" t="s">
        <v>666</v>
      </c>
      <c r="E361" s="176"/>
      <c r="F361" s="49"/>
      <c r="G361" s="43"/>
      <c r="H361" s="15"/>
    </row>
    <row r="362" spans="1:8" ht="74" customHeight="1" x14ac:dyDescent="0.2">
      <c r="A362" s="2"/>
      <c r="B362" s="5"/>
      <c r="C362" s="5"/>
      <c r="D362" s="4" t="s">
        <v>667</v>
      </c>
      <c r="E362" s="5" t="s">
        <v>668</v>
      </c>
      <c r="F362" s="49" t="s">
        <v>22</v>
      </c>
      <c r="G362" s="44" t="s">
        <v>1663</v>
      </c>
      <c r="H362" s="15">
        <f>IF(AND(F362="YA"),2,IF(AND(F362="TIDAK"),1,0))</f>
        <v>0</v>
      </c>
    </row>
    <row r="363" spans="1:8" ht="74" customHeight="1" x14ac:dyDescent="0.2">
      <c r="A363" s="2"/>
      <c r="B363" s="5"/>
      <c r="C363" s="5"/>
      <c r="D363" s="4" t="s">
        <v>669</v>
      </c>
      <c r="E363" s="5" t="s">
        <v>670</v>
      </c>
      <c r="F363" s="49" t="s">
        <v>22</v>
      </c>
      <c r="G363" s="44" t="s">
        <v>1660</v>
      </c>
      <c r="H363" s="15">
        <f>IF(AND(F363="YA"),3,IF(AND(F363="TIDAK"),1,0))</f>
        <v>0</v>
      </c>
    </row>
    <row r="364" spans="1:8" ht="74" customHeight="1" x14ac:dyDescent="0.2">
      <c r="A364" s="2"/>
      <c r="B364" s="5"/>
      <c r="C364" s="5"/>
      <c r="D364" s="4" t="s">
        <v>671</v>
      </c>
      <c r="E364" s="5" t="s">
        <v>672</v>
      </c>
      <c r="F364" s="49" t="s">
        <v>8</v>
      </c>
      <c r="G364" s="44" t="s">
        <v>1661</v>
      </c>
      <c r="H364" s="15">
        <f>IF(AND(F364="YA"),5,IF(AND(F364="TIDAK"),1,0))</f>
        <v>5</v>
      </c>
    </row>
    <row r="365" spans="1:8" ht="74" customHeight="1" x14ac:dyDescent="0.2">
      <c r="A365" s="204" t="s">
        <v>673</v>
      </c>
      <c r="B365" s="205"/>
      <c r="C365" s="205"/>
      <c r="D365" s="205"/>
      <c r="E365" s="205"/>
      <c r="F365" s="205"/>
      <c r="G365" s="206"/>
      <c r="H365" s="48">
        <f>H366</f>
        <v>120</v>
      </c>
    </row>
    <row r="366" spans="1:8" ht="74" customHeight="1" x14ac:dyDescent="0.2">
      <c r="A366" s="15">
        <v>14</v>
      </c>
      <c r="B366" s="207" t="s">
        <v>674</v>
      </c>
      <c r="C366" s="208"/>
      <c r="D366" s="208"/>
      <c r="E366" s="209"/>
      <c r="F366" s="49"/>
      <c r="G366" s="43"/>
      <c r="H366" s="50">
        <f>SUM(H367:H399)</f>
        <v>120</v>
      </c>
    </row>
    <row r="367" spans="1:8" ht="74" customHeight="1" x14ac:dyDescent="0.2">
      <c r="A367" s="15"/>
      <c r="B367" s="16" t="s">
        <v>675</v>
      </c>
      <c r="C367" s="200" t="s">
        <v>676</v>
      </c>
      <c r="D367" s="210"/>
      <c r="E367" s="201"/>
      <c r="F367" s="49" t="s">
        <v>8</v>
      </c>
      <c r="G367" s="44" t="s">
        <v>1658</v>
      </c>
      <c r="H367" s="15">
        <f>IF(AND(F367="YA"),5,IF(AND(F367="TIDAK"),1,0))</f>
        <v>5</v>
      </c>
    </row>
    <row r="368" spans="1:8" ht="74" customHeight="1" x14ac:dyDescent="0.2">
      <c r="A368" s="15"/>
      <c r="B368" s="16" t="s">
        <v>677</v>
      </c>
      <c r="C368" s="176" t="s">
        <v>678</v>
      </c>
      <c r="D368" s="176"/>
      <c r="E368" s="176"/>
      <c r="F368" s="49"/>
      <c r="G368" s="43"/>
      <c r="H368" s="15"/>
    </row>
    <row r="369" spans="1:8" ht="74" customHeight="1" x14ac:dyDescent="0.2">
      <c r="A369" s="15"/>
      <c r="B369" s="5"/>
      <c r="C369" s="4" t="s">
        <v>679</v>
      </c>
      <c r="D369" s="176" t="s">
        <v>680</v>
      </c>
      <c r="E369" s="176"/>
      <c r="F369" s="49" t="s">
        <v>8</v>
      </c>
      <c r="G369" s="44" t="s">
        <v>1658</v>
      </c>
      <c r="H369" s="15">
        <f>IF(AND(F369="YA"),5,IF(AND(F369="TIDAK"),1,0))</f>
        <v>5</v>
      </c>
    </row>
    <row r="370" spans="1:8" ht="74" customHeight="1" x14ac:dyDescent="0.2">
      <c r="A370" s="15"/>
      <c r="B370" s="5"/>
      <c r="C370" s="4" t="s">
        <v>681</v>
      </c>
      <c r="D370" s="176" t="s">
        <v>682</v>
      </c>
      <c r="E370" s="176"/>
      <c r="F370" s="49" t="s">
        <v>8</v>
      </c>
      <c r="G370" s="44" t="s">
        <v>1658</v>
      </c>
      <c r="H370" s="15">
        <f>IF(AND(F370="YA"),5,IF(AND(F370="TIDAK"),1,0))</f>
        <v>5</v>
      </c>
    </row>
    <row r="371" spans="1:8" ht="74" customHeight="1" x14ac:dyDescent="0.2">
      <c r="A371" s="15"/>
      <c r="B371" s="5"/>
      <c r="C371" s="4" t="s">
        <v>683</v>
      </c>
      <c r="D371" s="176" t="s">
        <v>684</v>
      </c>
      <c r="E371" s="176"/>
      <c r="F371" s="49" t="s">
        <v>8</v>
      </c>
      <c r="G371" s="44" t="s">
        <v>1658</v>
      </c>
      <c r="H371" s="15">
        <f>IF(AND(F371="YA"),5,IF(AND(F371="TIDAK"),1,0))</f>
        <v>5</v>
      </c>
    </row>
    <row r="372" spans="1:8" ht="74" customHeight="1" x14ac:dyDescent="0.2">
      <c r="A372" s="15"/>
      <c r="B372" s="16" t="s">
        <v>685</v>
      </c>
      <c r="C372" s="176" t="s">
        <v>686</v>
      </c>
      <c r="D372" s="176"/>
      <c r="E372" s="176"/>
      <c r="F372" s="49"/>
      <c r="G372" s="43"/>
      <c r="H372" s="15"/>
    </row>
    <row r="373" spans="1:8" ht="74" customHeight="1" x14ac:dyDescent="0.2">
      <c r="A373" s="15"/>
      <c r="B373" s="5"/>
      <c r="C373" s="4" t="s">
        <v>687</v>
      </c>
      <c r="D373" s="176" t="s">
        <v>688</v>
      </c>
      <c r="E373" s="176"/>
      <c r="F373" s="49"/>
      <c r="G373" s="43"/>
      <c r="H373" s="15"/>
    </row>
    <row r="374" spans="1:8" ht="74" customHeight="1" x14ac:dyDescent="0.2">
      <c r="A374" s="15"/>
      <c r="B374" s="5"/>
      <c r="C374" s="5"/>
      <c r="D374" s="4" t="s">
        <v>689</v>
      </c>
      <c r="E374" s="5" t="s">
        <v>690</v>
      </c>
      <c r="F374" s="49" t="s">
        <v>8</v>
      </c>
      <c r="G374" s="44" t="s">
        <v>1658</v>
      </c>
      <c r="H374" s="15">
        <f>IF(AND(F374="YA"),5,IF(AND(F374="TIDAK"),1,0))</f>
        <v>5</v>
      </c>
    </row>
    <row r="375" spans="1:8" ht="74" customHeight="1" x14ac:dyDescent="0.2">
      <c r="A375" s="15"/>
      <c r="B375" s="5"/>
      <c r="C375" s="5"/>
      <c r="D375" s="4" t="s">
        <v>691</v>
      </c>
      <c r="E375" s="5" t="s">
        <v>692</v>
      </c>
      <c r="F375" s="49" t="s">
        <v>8</v>
      </c>
      <c r="G375" s="44" t="s">
        <v>1658</v>
      </c>
      <c r="H375" s="15">
        <f>IF(AND(F375="YA"),5,IF(AND(F375="TIDAK"),1,0))</f>
        <v>5</v>
      </c>
    </row>
    <row r="376" spans="1:8" ht="74" customHeight="1" x14ac:dyDescent="0.2">
      <c r="A376" s="15"/>
      <c r="B376" s="5"/>
      <c r="C376" s="4" t="s">
        <v>693</v>
      </c>
      <c r="D376" s="176" t="s">
        <v>694</v>
      </c>
      <c r="E376" s="176"/>
      <c r="F376" s="49"/>
      <c r="G376" s="43"/>
      <c r="H376" s="15"/>
    </row>
    <row r="377" spans="1:8" ht="74" customHeight="1" x14ac:dyDescent="0.2">
      <c r="A377" s="15"/>
      <c r="B377" s="5"/>
      <c r="C377" s="4"/>
      <c r="D377" s="4" t="s">
        <v>689</v>
      </c>
      <c r="E377" s="5" t="s">
        <v>695</v>
      </c>
      <c r="F377" s="49" t="s">
        <v>8</v>
      </c>
      <c r="G377" s="44" t="s">
        <v>1658</v>
      </c>
      <c r="H377" s="15">
        <f>IF(AND(F377="YA"),5,IF(AND(F377="TIDAK"),1,0))</f>
        <v>5</v>
      </c>
    </row>
    <row r="378" spans="1:8" ht="74" customHeight="1" x14ac:dyDescent="0.2">
      <c r="A378" s="15"/>
      <c r="B378" s="5"/>
      <c r="C378" s="4"/>
      <c r="D378" s="4" t="s">
        <v>691</v>
      </c>
      <c r="E378" s="5" t="s">
        <v>696</v>
      </c>
      <c r="F378" s="49" t="s">
        <v>8</v>
      </c>
      <c r="G378" s="44" t="s">
        <v>1658</v>
      </c>
      <c r="H378" s="15">
        <f>IF(AND(F378="YA"),5,IF(AND(F378="TIDAK"),1,0))</f>
        <v>5</v>
      </c>
    </row>
    <row r="379" spans="1:8" ht="74" customHeight="1" x14ac:dyDescent="0.2">
      <c r="A379" s="15"/>
      <c r="B379" s="5"/>
      <c r="C379" s="4"/>
      <c r="D379" s="4" t="s">
        <v>697</v>
      </c>
      <c r="E379" s="5" t="s">
        <v>698</v>
      </c>
      <c r="F379" s="49" t="s">
        <v>8</v>
      </c>
      <c r="G379" s="44" t="s">
        <v>1658</v>
      </c>
      <c r="H379" s="15">
        <f>IF(AND(F379="YA"),5,IF(AND(F379="TIDAK"),1,0))</f>
        <v>5</v>
      </c>
    </row>
    <row r="380" spans="1:8" ht="74" customHeight="1" x14ac:dyDescent="0.2">
      <c r="A380" s="15"/>
      <c r="B380" s="5"/>
      <c r="C380" s="4"/>
      <c r="D380" s="4" t="s">
        <v>699</v>
      </c>
      <c r="E380" s="5" t="s">
        <v>700</v>
      </c>
      <c r="F380" s="49" t="s">
        <v>8</v>
      </c>
      <c r="G380" s="44" t="s">
        <v>1658</v>
      </c>
      <c r="H380" s="15">
        <f>IF(AND(F380="YA"),5,IF(AND(F380="TIDAK"),1,0))</f>
        <v>5</v>
      </c>
    </row>
    <row r="381" spans="1:8" ht="74" customHeight="1" x14ac:dyDescent="0.2">
      <c r="A381" s="15"/>
      <c r="B381" s="5"/>
      <c r="C381" s="4" t="s">
        <v>701</v>
      </c>
      <c r="D381" s="176" t="s">
        <v>702</v>
      </c>
      <c r="E381" s="176"/>
      <c r="F381" s="49" t="s">
        <v>8</v>
      </c>
      <c r="G381" s="44" t="s">
        <v>1658</v>
      </c>
      <c r="H381" s="15">
        <f>IF(AND(F381="YA"),5,IF(AND(F381="TIDAK"),1,0))</f>
        <v>5</v>
      </c>
    </row>
    <row r="382" spans="1:8" ht="74" customHeight="1" x14ac:dyDescent="0.2">
      <c r="A382" s="15"/>
      <c r="B382" s="16" t="s">
        <v>703</v>
      </c>
      <c r="C382" s="176" t="s">
        <v>704</v>
      </c>
      <c r="D382" s="176"/>
      <c r="E382" s="176"/>
      <c r="F382" s="49"/>
      <c r="G382" s="43"/>
      <c r="H382" s="15"/>
    </row>
    <row r="383" spans="1:8" ht="74" customHeight="1" x14ac:dyDescent="0.2">
      <c r="A383" s="15"/>
      <c r="B383" s="5"/>
      <c r="C383" s="4" t="s">
        <v>705</v>
      </c>
      <c r="D383" s="176" t="s">
        <v>706</v>
      </c>
      <c r="E383" s="176"/>
      <c r="F383" s="49" t="s">
        <v>8</v>
      </c>
      <c r="G383" s="44" t="s">
        <v>1658</v>
      </c>
      <c r="H383" s="15">
        <f>IF(AND(F383="YA"),5,IF(AND(F383="TIDAK"),1,0))</f>
        <v>5</v>
      </c>
    </row>
    <row r="384" spans="1:8" ht="74" customHeight="1" x14ac:dyDescent="0.2">
      <c r="A384" s="15"/>
      <c r="B384" s="5"/>
      <c r="C384" s="4" t="s">
        <v>707</v>
      </c>
      <c r="D384" s="203" t="s">
        <v>708</v>
      </c>
      <c r="E384" s="203"/>
      <c r="F384" s="49" t="s">
        <v>8</v>
      </c>
      <c r="G384" s="44" t="s">
        <v>1658</v>
      </c>
      <c r="H384" s="15">
        <f>IF(AND(F384="YA"),5,IF(AND(F384="TIDAK"),1,0))</f>
        <v>5</v>
      </c>
    </row>
    <row r="385" spans="1:8" ht="74" customHeight="1" x14ac:dyDescent="0.2">
      <c r="A385" s="15"/>
      <c r="B385" s="5"/>
      <c r="C385" s="4" t="s">
        <v>709</v>
      </c>
      <c r="D385" s="176" t="s">
        <v>710</v>
      </c>
      <c r="E385" s="176"/>
      <c r="F385" s="49"/>
      <c r="G385" s="43"/>
      <c r="H385" s="15"/>
    </row>
    <row r="386" spans="1:8" ht="74" customHeight="1" x14ac:dyDescent="0.2">
      <c r="A386" s="15"/>
      <c r="B386" s="5"/>
      <c r="C386" s="5"/>
      <c r="D386" s="4" t="s">
        <v>711</v>
      </c>
      <c r="E386" s="10" t="s">
        <v>712</v>
      </c>
      <c r="F386" s="49" t="s">
        <v>22</v>
      </c>
      <c r="G386" s="44" t="s">
        <v>1661</v>
      </c>
      <c r="H386" s="15">
        <f>IF(AND(F386="YA"),5,IF(AND(F386="TIDAK"),1,0))</f>
        <v>0</v>
      </c>
    </row>
    <row r="387" spans="1:8" ht="74" customHeight="1" x14ac:dyDescent="0.2">
      <c r="A387" s="15"/>
      <c r="B387" s="5"/>
      <c r="C387" s="5"/>
      <c r="D387" s="4" t="s">
        <v>713</v>
      </c>
      <c r="E387" s="5" t="s">
        <v>714</v>
      </c>
      <c r="F387" s="49" t="s">
        <v>8</v>
      </c>
      <c r="G387" s="44" t="s">
        <v>1661</v>
      </c>
      <c r="H387" s="15">
        <f>IF(AND(F387="YA"),5,IF(AND(F387="TIDAK"),1,0))</f>
        <v>5</v>
      </c>
    </row>
    <row r="388" spans="1:8" ht="74" customHeight="1" x14ac:dyDescent="0.2">
      <c r="A388" s="15"/>
      <c r="B388" s="5"/>
      <c r="C388" s="4" t="s">
        <v>715</v>
      </c>
      <c r="D388" s="176" t="s">
        <v>716</v>
      </c>
      <c r="E388" s="176"/>
      <c r="F388" s="49" t="s">
        <v>8</v>
      </c>
      <c r="G388" s="44" t="s">
        <v>1658</v>
      </c>
      <c r="H388" s="15">
        <f>IF(AND(F388="YA"),5,IF(AND(F388="TIDAK"),1,0))</f>
        <v>5</v>
      </c>
    </row>
    <row r="389" spans="1:8" ht="74" customHeight="1" x14ac:dyDescent="0.2">
      <c r="A389" s="15"/>
      <c r="B389" s="5"/>
      <c r="C389" s="4" t="s">
        <v>717</v>
      </c>
      <c r="D389" s="176" t="s">
        <v>718</v>
      </c>
      <c r="E389" s="176"/>
      <c r="F389" s="49" t="s">
        <v>8</v>
      </c>
      <c r="G389" s="44" t="s">
        <v>1658</v>
      </c>
      <c r="H389" s="15">
        <f>IF(AND(F389="YA"),5,IF(AND(F389="TIDAK"),1,0))</f>
        <v>5</v>
      </c>
    </row>
    <row r="390" spans="1:8" ht="74" customHeight="1" x14ac:dyDescent="0.2">
      <c r="A390" s="15"/>
      <c r="B390" s="5"/>
      <c r="C390" s="4" t="s">
        <v>719</v>
      </c>
      <c r="D390" s="176" t="s">
        <v>720</v>
      </c>
      <c r="E390" s="176"/>
      <c r="F390" s="49" t="s">
        <v>8</v>
      </c>
      <c r="G390" s="44" t="s">
        <v>1658</v>
      </c>
      <c r="H390" s="15">
        <f>IF(AND(F390="YA"),5,IF(AND(F390="TIDAK"),1,0))</f>
        <v>5</v>
      </c>
    </row>
    <row r="391" spans="1:8" ht="74" customHeight="1" x14ac:dyDescent="0.2">
      <c r="A391" s="15"/>
      <c r="B391" s="5"/>
      <c r="C391" s="4" t="s">
        <v>721</v>
      </c>
      <c r="D391" s="176" t="s">
        <v>722</v>
      </c>
      <c r="E391" s="176"/>
      <c r="F391" s="49"/>
      <c r="G391" s="43"/>
      <c r="H391" s="15"/>
    </row>
    <row r="392" spans="1:8" ht="74" customHeight="1" x14ac:dyDescent="0.2">
      <c r="A392" s="15"/>
      <c r="B392" s="5"/>
      <c r="C392" s="5"/>
      <c r="D392" s="4" t="s">
        <v>723</v>
      </c>
      <c r="E392" s="5" t="s">
        <v>724</v>
      </c>
      <c r="F392" s="49" t="s">
        <v>8</v>
      </c>
      <c r="G392" s="44" t="s">
        <v>1658</v>
      </c>
      <c r="H392" s="15">
        <f>IF(AND(F392="YA"),5,IF(AND(F392="TIDAK"),1,0))</f>
        <v>5</v>
      </c>
    </row>
    <row r="393" spans="1:8" ht="74" customHeight="1" x14ac:dyDescent="0.2">
      <c r="A393" s="15"/>
      <c r="B393" s="5"/>
      <c r="C393" s="5"/>
      <c r="D393" s="4" t="s">
        <v>725</v>
      </c>
      <c r="E393" s="5" t="s">
        <v>722</v>
      </c>
      <c r="F393" s="49" t="s">
        <v>8</v>
      </c>
      <c r="G393" s="44" t="s">
        <v>1658</v>
      </c>
      <c r="H393" s="15">
        <f>IF(AND(F393="YA"),5,IF(AND(F393="TIDAK"),1,0))</f>
        <v>5</v>
      </c>
    </row>
    <row r="394" spans="1:8" ht="74" customHeight="1" x14ac:dyDescent="0.2">
      <c r="A394" s="15"/>
      <c r="B394" s="16" t="s">
        <v>726</v>
      </c>
      <c r="C394" s="176" t="s">
        <v>727</v>
      </c>
      <c r="D394" s="176"/>
      <c r="E394" s="176"/>
      <c r="F394" s="49" t="s">
        <v>8</v>
      </c>
      <c r="G394" s="44" t="s">
        <v>1658</v>
      </c>
      <c r="H394" s="15">
        <f>IF(AND(F394="YA"),5,IF(AND(F394="TIDAK"),1,0))</f>
        <v>5</v>
      </c>
    </row>
    <row r="395" spans="1:8" ht="74" customHeight="1" x14ac:dyDescent="0.2">
      <c r="A395" s="15"/>
      <c r="B395" s="16" t="s">
        <v>728</v>
      </c>
      <c r="C395" s="176" t="s">
        <v>729</v>
      </c>
      <c r="D395" s="176"/>
      <c r="E395" s="176"/>
      <c r="F395" s="49"/>
      <c r="G395" s="43"/>
      <c r="H395" s="15"/>
    </row>
    <row r="396" spans="1:8" ht="74" customHeight="1" x14ac:dyDescent="0.2">
      <c r="A396" s="15"/>
      <c r="B396" s="5"/>
      <c r="C396" s="16" t="s">
        <v>730</v>
      </c>
      <c r="D396" s="176" t="s">
        <v>731</v>
      </c>
      <c r="E396" s="176"/>
      <c r="F396" s="49" t="s">
        <v>8</v>
      </c>
      <c r="G396" s="44" t="s">
        <v>1658</v>
      </c>
      <c r="H396" s="15">
        <f>IF(AND(F396="YA"),5,IF(AND(F396="TIDAK"),1,0))</f>
        <v>5</v>
      </c>
    </row>
    <row r="397" spans="1:8" ht="74" customHeight="1" x14ac:dyDescent="0.2">
      <c r="A397" s="15"/>
      <c r="B397" s="5"/>
      <c r="C397" s="16" t="s">
        <v>732</v>
      </c>
      <c r="D397" s="176" t="s">
        <v>733</v>
      </c>
      <c r="E397" s="176"/>
      <c r="F397" s="49" t="s">
        <v>8</v>
      </c>
      <c r="G397" s="44" t="s">
        <v>1658</v>
      </c>
      <c r="H397" s="15">
        <f>IF(AND(F397="YA"),5,IF(AND(F397="TIDAK"),1,0))</f>
        <v>5</v>
      </c>
    </row>
    <row r="398" spans="1:8" ht="74" customHeight="1" x14ac:dyDescent="0.2">
      <c r="A398" s="15"/>
      <c r="B398" s="5"/>
      <c r="C398" s="16" t="s">
        <v>734</v>
      </c>
      <c r="D398" s="176" t="s">
        <v>735</v>
      </c>
      <c r="E398" s="176"/>
      <c r="F398" s="49" t="s">
        <v>8</v>
      </c>
      <c r="G398" s="44" t="s">
        <v>1658</v>
      </c>
      <c r="H398" s="15">
        <f>IF(AND(F398="YA"),5,IF(AND(F398="TIDAK"),1,0))</f>
        <v>5</v>
      </c>
    </row>
    <row r="399" spans="1:8" ht="74" customHeight="1" x14ac:dyDescent="0.2">
      <c r="A399" s="15"/>
      <c r="B399" s="5"/>
      <c r="C399" s="16" t="s">
        <v>736</v>
      </c>
      <c r="D399" s="176" t="s">
        <v>737</v>
      </c>
      <c r="E399" s="176"/>
      <c r="F399" s="49" t="s">
        <v>8</v>
      </c>
      <c r="G399" s="44" t="s">
        <v>1658</v>
      </c>
      <c r="H399" s="15">
        <f>IF(AND(F399="YA"),5,IF(AND(F399="TIDAK"),1,0))</f>
        <v>5</v>
      </c>
    </row>
    <row r="400" spans="1:8" ht="74" customHeight="1" x14ac:dyDescent="0.2">
      <c r="A400" s="204" t="s">
        <v>738</v>
      </c>
      <c r="B400" s="205"/>
      <c r="C400" s="205"/>
      <c r="D400" s="205"/>
      <c r="E400" s="205"/>
      <c r="F400" s="205"/>
      <c r="G400" s="206"/>
      <c r="H400" s="48">
        <f>H401</f>
        <v>115</v>
      </c>
    </row>
    <row r="401" spans="1:8" ht="74" customHeight="1" x14ac:dyDescent="0.2">
      <c r="A401" s="2">
        <v>15</v>
      </c>
      <c r="B401" s="180" t="s">
        <v>438</v>
      </c>
      <c r="C401" s="180"/>
      <c r="D401" s="180"/>
      <c r="E401" s="180"/>
      <c r="F401" s="49"/>
      <c r="G401" s="43"/>
      <c r="H401" s="50">
        <f>SUM(H402:H429)</f>
        <v>115</v>
      </c>
    </row>
    <row r="402" spans="1:8" ht="74" customHeight="1" x14ac:dyDescent="0.2">
      <c r="A402" s="2"/>
      <c r="B402" s="4" t="s">
        <v>739</v>
      </c>
      <c r="C402" s="176" t="s">
        <v>740</v>
      </c>
      <c r="D402" s="176"/>
      <c r="E402" s="176"/>
      <c r="F402" s="49" t="s">
        <v>8</v>
      </c>
      <c r="G402" s="44" t="s">
        <v>1658</v>
      </c>
      <c r="H402" s="15">
        <f>IF(AND(F402="YA"),5,IF(AND(F402="TIDAK"),1,0))</f>
        <v>5</v>
      </c>
    </row>
    <row r="403" spans="1:8" ht="74" customHeight="1" x14ac:dyDescent="0.2">
      <c r="A403" s="2"/>
      <c r="B403" s="4" t="s">
        <v>741</v>
      </c>
      <c r="C403" s="176" t="s">
        <v>742</v>
      </c>
      <c r="D403" s="176"/>
      <c r="E403" s="176"/>
      <c r="F403" s="49" t="s">
        <v>8</v>
      </c>
      <c r="G403" s="44" t="s">
        <v>1658</v>
      </c>
      <c r="H403" s="15">
        <f>IF(AND(F403="YA"),5,IF(AND(F403="TIDAK"),1,0))</f>
        <v>5</v>
      </c>
    </row>
    <row r="404" spans="1:8" ht="74" customHeight="1" x14ac:dyDescent="0.2">
      <c r="A404" s="2"/>
      <c r="B404" s="4" t="s">
        <v>743</v>
      </c>
      <c r="C404" s="176" t="s">
        <v>744</v>
      </c>
      <c r="D404" s="176"/>
      <c r="E404" s="176"/>
      <c r="F404" s="49" t="s">
        <v>8</v>
      </c>
      <c r="G404" s="44" t="s">
        <v>1658</v>
      </c>
      <c r="H404" s="15">
        <f>IF(AND(F404="YA"),5,IF(AND(F404="TIDAK"),1,0))</f>
        <v>5</v>
      </c>
    </row>
    <row r="405" spans="1:8" ht="74" customHeight="1" x14ac:dyDescent="0.2">
      <c r="A405" s="2"/>
      <c r="B405" s="4" t="s">
        <v>745</v>
      </c>
      <c r="C405" s="176" t="s">
        <v>746</v>
      </c>
      <c r="D405" s="176"/>
      <c r="E405" s="176"/>
      <c r="F405" s="49"/>
      <c r="G405" s="43"/>
      <c r="H405" s="15"/>
    </row>
    <row r="406" spans="1:8" ht="74" customHeight="1" x14ac:dyDescent="0.2">
      <c r="A406" s="2"/>
      <c r="B406" s="5"/>
      <c r="C406" s="4" t="s">
        <v>747</v>
      </c>
      <c r="D406" s="176" t="s">
        <v>748</v>
      </c>
      <c r="E406" s="176"/>
      <c r="F406" s="49" t="s">
        <v>8</v>
      </c>
      <c r="G406" s="44" t="s">
        <v>1658</v>
      </c>
      <c r="H406" s="15">
        <f t="shared" ref="H406:H421" si="32">IF(AND(F406="YA"),5,IF(AND(F406="TIDAK"),1,0))</f>
        <v>5</v>
      </c>
    </row>
    <row r="407" spans="1:8" ht="74" customHeight="1" x14ac:dyDescent="0.2">
      <c r="A407" s="2"/>
      <c r="B407" s="5"/>
      <c r="C407" s="5"/>
      <c r="D407" s="4" t="s">
        <v>749</v>
      </c>
      <c r="E407" s="5" t="s">
        <v>750</v>
      </c>
      <c r="F407" s="49" t="s">
        <v>8</v>
      </c>
      <c r="G407" s="44" t="s">
        <v>1658</v>
      </c>
      <c r="H407" s="15">
        <f t="shared" si="32"/>
        <v>5</v>
      </c>
    </row>
    <row r="408" spans="1:8" ht="74" customHeight="1" x14ac:dyDescent="0.2">
      <c r="A408" s="2"/>
      <c r="B408" s="5"/>
      <c r="C408" s="5"/>
      <c r="D408" s="4" t="s">
        <v>751</v>
      </c>
      <c r="E408" s="5" t="s">
        <v>1675</v>
      </c>
      <c r="F408" s="49" t="s">
        <v>8</v>
      </c>
      <c r="G408" s="44" t="s">
        <v>1658</v>
      </c>
      <c r="H408" s="15">
        <f t="shared" si="32"/>
        <v>5</v>
      </c>
    </row>
    <row r="409" spans="1:8" ht="74" customHeight="1" x14ac:dyDescent="0.2">
      <c r="A409" s="2"/>
      <c r="B409" s="5"/>
      <c r="C409" s="5"/>
      <c r="D409" s="4" t="s">
        <v>752</v>
      </c>
      <c r="E409" s="10" t="s">
        <v>753</v>
      </c>
      <c r="F409" s="49" t="s">
        <v>8</v>
      </c>
      <c r="G409" s="44" t="s">
        <v>1658</v>
      </c>
      <c r="H409" s="15">
        <f t="shared" si="32"/>
        <v>5</v>
      </c>
    </row>
    <row r="410" spans="1:8" ht="74" customHeight="1" x14ac:dyDescent="0.2">
      <c r="A410" s="2"/>
      <c r="B410" s="5"/>
      <c r="C410" s="5"/>
      <c r="D410" s="4" t="s">
        <v>754</v>
      </c>
      <c r="E410" s="5" t="s">
        <v>755</v>
      </c>
      <c r="F410" s="49" t="s">
        <v>8</v>
      </c>
      <c r="G410" s="44" t="s">
        <v>1658</v>
      </c>
      <c r="H410" s="15">
        <f t="shared" si="32"/>
        <v>5</v>
      </c>
    </row>
    <row r="411" spans="1:8" ht="74" customHeight="1" x14ac:dyDescent="0.2">
      <c r="A411" s="2"/>
      <c r="B411" s="5"/>
      <c r="C411" s="5"/>
      <c r="D411" s="4" t="s">
        <v>756</v>
      </c>
      <c r="E411" s="5" t="s">
        <v>757</v>
      </c>
      <c r="F411" s="49" t="s">
        <v>8</v>
      </c>
      <c r="G411" s="44" t="s">
        <v>1655</v>
      </c>
      <c r="H411" s="15">
        <f t="shared" ref="H411" si="33">IF(AND(F411="YA"),0,IF(AND(F411="TIDAK"),0,0))</f>
        <v>0</v>
      </c>
    </row>
    <row r="412" spans="1:8" ht="74" customHeight="1" x14ac:dyDescent="0.2">
      <c r="A412" s="2"/>
      <c r="B412" s="5"/>
      <c r="C412" s="4" t="s">
        <v>758</v>
      </c>
      <c r="D412" s="176" t="s">
        <v>759</v>
      </c>
      <c r="E412" s="176"/>
      <c r="F412" s="49" t="s">
        <v>8</v>
      </c>
      <c r="G412" s="44" t="s">
        <v>1658</v>
      </c>
      <c r="H412" s="15">
        <f t="shared" si="32"/>
        <v>5</v>
      </c>
    </row>
    <row r="413" spans="1:8" ht="74" customHeight="1" x14ac:dyDescent="0.2">
      <c r="A413" s="2"/>
      <c r="B413" s="5"/>
      <c r="C413" s="5"/>
      <c r="D413" s="4" t="s">
        <v>760</v>
      </c>
      <c r="E413" s="5" t="s">
        <v>761</v>
      </c>
      <c r="F413" s="49" t="s">
        <v>8</v>
      </c>
      <c r="G413" s="44" t="s">
        <v>1658</v>
      </c>
      <c r="H413" s="15">
        <f t="shared" si="32"/>
        <v>5</v>
      </c>
    </row>
    <row r="414" spans="1:8" ht="74" customHeight="1" x14ac:dyDescent="0.2">
      <c r="A414" s="2"/>
      <c r="B414" s="5"/>
      <c r="C414" s="5"/>
      <c r="D414" s="4" t="s">
        <v>762</v>
      </c>
      <c r="E414" s="5" t="s">
        <v>763</v>
      </c>
      <c r="F414" s="49" t="s">
        <v>8</v>
      </c>
      <c r="G414" s="44" t="s">
        <v>1658</v>
      </c>
      <c r="H414" s="15">
        <f t="shared" si="32"/>
        <v>5</v>
      </c>
    </row>
    <row r="415" spans="1:8" ht="74" customHeight="1" x14ac:dyDescent="0.2">
      <c r="A415" s="2"/>
      <c r="B415" s="5"/>
      <c r="C415" s="5"/>
      <c r="D415" s="4" t="s">
        <v>764</v>
      </c>
      <c r="E415" s="5" t="s">
        <v>765</v>
      </c>
      <c r="F415" s="49" t="s">
        <v>8</v>
      </c>
      <c r="G415" s="44" t="s">
        <v>1658</v>
      </c>
      <c r="H415" s="15">
        <f t="shared" si="32"/>
        <v>5</v>
      </c>
    </row>
    <row r="416" spans="1:8" ht="74" customHeight="1" x14ac:dyDescent="0.2">
      <c r="A416" s="2"/>
      <c r="B416" s="5"/>
      <c r="C416" s="5"/>
      <c r="D416" s="4" t="s">
        <v>766</v>
      </c>
      <c r="E416" s="5" t="s">
        <v>767</v>
      </c>
      <c r="F416" s="49" t="s">
        <v>8</v>
      </c>
      <c r="G416" s="44" t="s">
        <v>1658</v>
      </c>
      <c r="H416" s="15">
        <f t="shared" si="32"/>
        <v>5</v>
      </c>
    </row>
    <row r="417" spans="1:8" ht="74" customHeight="1" x14ac:dyDescent="0.2">
      <c r="A417" s="2"/>
      <c r="B417" s="5"/>
      <c r="C417" s="5"/>
      <c r="D417" s="4" t="s">
        <v>768</v>
      </c>
      <c r="E417" s="10" t="s">
        <v>769</v>
      </c>
      <c r="F417" s="49" t="s">
        <v>8</v>
      </c>
      <c r="G417" s="44" t="s">
        <v>1658</v>
      </c>
      <c r="H417" s="15">
        <f t="shared" si="32"/>
        <v>5</v>
      </c>
    </row>
    <row r="418" spans="1:8" ht="74" customHeight="1" x14ac:dyDescent="0.2">
      <c r="A418" s="2"/>
      <c r="B418" s="4" t="s">
        <v>770</v>
      </c>
      <c r="C418" s="176" t="s">
        <v>771</v>
      </c>
      <c r="D418" s="176"/>
      <c r="E418" s="176"/>
      <c r="F418" s="49" t="s">
        <v>8</v>
      </c>
      <c r="G418" s="44" t="s">
        <v>1658</v>
      </c>
      <c r="H418" s="15">
        <f t="shared" si="32"/>
        <v>5</v>
      </c>
    </row>
    <row r="419" spans="1:8" ht="74" customHeight="1" x14ac:dyDescent="0.2">
      <c r="A419" s="2"/>
      <c r="B419" s="5"/>
      <c r="C419" s="4" t="s">
        <v>772</v>
      </c>
      <c r="D419" s="176" t="s">
        <v>773</v>
      </c>
      <c r="E419" s="176"/>
      <c r="F419" s="49" t="s">
        <v>8</v>
      </c>
      <c r="G419" s="44" t="s">
        <v>1658</v>
      </c>
      <c r="H419" s="15">
        <f t="shared" si="32"/>
        <v>5</v>
      </c>
    </row>
    <row r="420" spans="1:8" ht="74" customHeight="1" x14ac:dyDescent="0.2">
      <c r="A420" s="2"/>
      <c r="B420" s="5"/>
      <c r="C420" s="4" t="s">
        <v>774</v>
      </c>
      <c r="D420" s="176" t="s">
        <v>775</v>
      </c>
      <c r="E420" s="176"/>
      <c r="F420" s="49" t="s">
        <v>8</v>
      </c>
      <c r="G420" s="44" t="s">
        <v>1658</v>
      </c>
      <c r="H420" s="15">
        <f t="shared" si="32"/>
        <v>5</v>
      </c>
    </row>
    <row r="421" spans="1:8" ht="74" customHeight="1" x14ac:dyDescent="0.2">
      <c r="A421" s="2"/>
      <c r="B421" s="5"/>
      <c r="C421" s="4" t="s">
        <v>776</v>
      </c>
      <c r="D421" s="176" t="s">
        <v>777</v>
      </c>
      <c r="E421" s="176"/>
      <c r="F421" s="49" t="s">
        <v>8</v>
      </c>
      <c r="G421" s="44" t="s">
        <v>1658</v>
      </c>
      <c r="H421" s="15">
        <f t="shared" si="32"/>
        <v>5</v>
      </c>
    </row>
    <row r="422" spans="1:8" ht="74" customHeight="1" x14ac:dyDescent="0.2">
      <c r="A422" s="2"/>
      <c r="B422" s="5"/>
      <c r="C422" s="5"/>
      <c r="D422" s="176" t="s">
        <v>778</v>
      </c>
      <c r="E422" s="176"/>
      <c r="F422" s="49"/>
      <c r="G422" s="43"/>
      <c r="H422" s="15"/>
    </row>
    <row r="423" spans="1:8" ht="74" customHeight="1" x14ac:dyDescent="0.2">
      <c r="A423" s="2"/>
      <c r="B423" s="5"/>
      <c r="C423" s="5"/>
      <c r="D423" s="5" t="s">
        <v>779</v>
      </c>
      <c r="E423" s="5" t="s">
        <v>780</v>
      </c>
      <c r="F423" s="49" t="s">
        <v>8</v>
      </c>
      <c r="G423" s="44" t="s">
        <v>1658</v>
      </c>
      <c r="H423" s="15">
        <f>IF(AND(F423="YA"),5,IF(AND(F423="TIDAK"),1,0))</f>
        <v>5</v>
      </c>
    </row>
    <row r="424" spans="1:8" ht="74" customHeight="1" x14ac:dyDescent="0.2">
      <c r="A424" s="2"/>
      <c r="B424" s="5"/>
      <c r="C424" s="5"/>
      <c r="D424" s="5" t="s">
        <v>781</v>
      </c>
      <c r="E424" s="5" t="s">
        <v>782</v>
      </c>
      <c r="F424" s="49" t="s">
        <v>8</v>
      </c>
      <c r="G424" s="44" t="s">
        <v>1658</v>
      </c>
      <c r="H424" s="15">
        <f>IF(AND(F424="YA"),5,IF(AND(F424="TIDAK"),1,0))</f>
        <v>5</v>
      </c>
    </row>
    <row r="425" spans="1:8" ht="74" customHeight="1" x14ac:dyDescent="0.2">
      <c r="A425" s="2"/>
      <c r="B425" s="5"/>
      <c r="C425" s="5"/>
      <c r="D425" s="5" t="s">
        <v>783</v>
      </c>
      <c r="E425" s="5" t="s">
        <v>784</v>
      </c>
      <c r="F425" s="49" t="s">
        <v>8</v>
      </c>
      <c r="G425" s="44" t="s">
        <v>1658</v>
      </c>
      <c r="H425" s="15">
        <f>IF(AND(F425="YA"),5,IF(AND(F425="TIDAK"),1,0))</f>
        <v>5</v>
      </c>
    </row>
    <row r="426" spans="1:8" ht="74" customHeight="1" x14ac:dyDescent="0.2">
      <c r="A426" s="2"/>
      <c r="B426" s="5"/>
      <c r="C426" s="4" t="s">
        <v>785</v>
      </c>
      <c r="D426" s="176" t="s">
        <v>786</v>
      </c>
      <c r="E426" s="176"/>
      <c r="F426" s="49"/>
      <c r="G426" s="43"/>
      <c r="H426" s="15"/>
    </row>
    <row r="427" spans="1:8" ht="74" customHeight="1" x14ac:dyDescent="0.2">
      <c r="A427" s="2"/>
      <c r="B427" s="5"/>
      <c r="C427" s="5"/>
      <c r="D427" s="4" t="s">
        <v>787</v>
      </c>
      <c r="E427" s="5" t="s">
        <v>788</v>
      </c>
      <c r="F427" s="49" t="s">
        <v>22</v>
      </c>
      <c r="G427" s="44" t="s">
        <v>1660</v>
      </c>
      <c r="H427" s="15">
        <f>IF(AND(F427="YA"),3,IF(AND(F427="TIDAK"),1,0))</f>
        <v>0</v>
      </c>
    </row>
    <row r="428" spans="1:8" ht="74" customHeight="1" x14ac:dyDescent="0.2">
      <c r="A428" s="2"/>
      <c r="B428" s="5"/>
      <c r="C428" s="5"/>
      <c r="D428" s="4" t="s">
        <v>789</v>
      </c>
      <c r="E428" s="5" t="s">
        <v>381</v>
      </c>
      <c r="F428" s="49" t="s">
        <v>8</v>
      </c>
      <c r="G428" s="44" t="s">
        <v>1661</v>
      </c>
      <c r="H428" s="15">
        <f>IF(AND(F428="YA"),5,IF(AND(F428="TIDAK"),1,0))</f>
        <v>5</v>
      </c>
    </row>
    <row r="429" spans="1:8" ht="74" customHeight="1" x14ac:dyDescent="0.2">
      <c r="A429" s="2"/>
      <c r="B429" s="5"/>
      <c r="C429" s="4" t="s">
        <v>790</v>
      </c>
      <c r="D429" s="176" t="s">
        <v>791</v>
      </c>
      <c r="E429" s="176"/>
      <c r="F429" s="49" t="s">
        <v>8</v>
      </c>
      <c r="G429" s="44" t="s">
        <v>1658</v>
      </c>
      <c r="H429" s="15">
        <f>IF(AND(F429="YA"),5,IF(AND(F429="TIDAK"),1,0))</f>
        <v>5</v>
      </c>
    </row>
    <row r="430" spans="1:8" ht="74" customHeight="1" x14ac:dyDescent="0.2">
      <c r="A430" s="204" t="s">
        <v>792</v>
      </c>
      <c r="B430" s="205"/>
      <c r="C430" s="205"/>
      <c r="D430" s="205"/>
      <c r="E430" s="205"/>
      <c r="F430" s="205"/>
      <c r="G430" s="206"/>
      <c r="H430" s="48">
        <f>H431</f>
        <v>45</v>
      </c>
    </row>
    <row r="431" spans="1:8" ht="74" customHeight="1" x14ac:dyDescent="0.2">
      <c r="A431" s="15">
        <v>16</v>
      </c>
      <c r="B431" s="207" t="s">
        <v>793</v>
      </c>
      <c r="C431" s="208"/>
      <c r="D431" s="208"/>
      <c r="E431" s="209"/>
      <c r="F431" s="49"/>
      <c r="G431" s="43"/>
      <c r="H431" s="50">
        <f>SUM(H432:H442)</f>
        <v>45</v>
      </c>
    </row>
    <row r="432" spans="1:8" ht="74" customHeight="1" x14ac:dyDescent="0.2">
      <c r="A432" s="15"/>
      <c r="B432" s="18" t="s">
        <v>794</v>
      </c>
      <c r="C432" s="200" t="s">
        <v>795</v>
      </c>
      <c r="D432" s="210"/>
      <c r="E432" s="201"/>
      <c r="F432" s="49" t="s">
        <v>8</v>
      </c>
      <c r="G432" s="44" t="s">
        <v>1658</v>
      </c>
      <c r="H432" s="15">
        <f>IF(AND(F432="YA"),5,IF(AND(F432="TIDAK"),1,0))</f>
        <v>5</v>
      </c>
    </row>
    <row r="433" spans="1:8" ht="74" customHeight="1" x14ac:dyDescent="0.2">
      <c r="A433" s="15"/>
      <c r="B433" s="18" t="s">
        <v>796</v>
      </c>
      <c r="C433" s="200" t="s">
        <v>797</v>
      </c>
      <c r="D433" s="210"/>
      <c r="E433" s="201"/>
      <c r="F433" s="49" t="s">
        <v>8</v>
      </c>
      <c r="G433" s="44" t="s">
        <v>1658</v>
      </c>
      <c r="H433" s="15">
        <f>IF(AND(F433="YA"),5,IF(AND(F433="TIDAK"),1,0))</f>
        <v>5</v>
      </c>
    </row>
    <row r="434" spans="1:8" ht="74" customHeight="1" x14ac:dyDescent="0.2">
      <c r="A434" s="15"/>
      <c r="B434" s="18" t="s">
        <v>798</v>
      </c>
      <c r="C434" s="211" t="s">
        <v>799</v>
      </c>
      <c r="D434" s="208"/>
      <c r="E434" s="209"/>
      <c r="F434" s="49"/>
      <c r="G434" s="43"/>
      <c r="H434" s="15"/>
    </row>
    <row r="435" spans="1:8" ht="74" customHeight="1" x14ac:dyDescent="0.2">
      <c r="A435" s="15"/>
      <c r="B435" s="19"/>
      <c r="C435" s="18" t="s">
        <v>800</v>
      </c>
      <c r="D435" s="200" t="s">
        <v>801</v>
      </c>
      <c r="E435" s="201"/>
      <c r="F435" s="49" t="s">
        <v>8</v>
      </c>
      <c r="G435" s="44" t="s">
        <v>1658</v>
      </c>
      <c r="H435" s="15">
        <f>IF(AND(F435="YA"),5,IF(AND(F435="TIDAK"),1,0))</f>
        <v>5</v>
      </c>
    </row>
    <row r="436" spans="1:8" ht="74" customHeight="1" x14ac:dyDescent="0.2">
      <c r="A436" s="15"/>
      <c r="B436" s="19"/>
      <c r="C436" s="18" t="s">
        <v>802</v>
      </c>
      <c r="D436" s="200" t="s">
        <v>803</v>
      </c>
      <c r="E436" s="201"/>
      <c r="F436" s="49" t="s">
        <v>8</v>
      </c>
      <c r="G436" s="44" t="s">
        <v>1658</v>
      </c>
      <c r="H436" s="15">
        <f>IF(AND(F436="YA"),5,IF(AND(F436="TIDAK"),1,0))</f>
        <v>5</v>
      </c>
    </row>
    <row r="437" spans="1:8" ht="74" customHeight="1" x14ac:dyDescent="0.2">
      <c r="A437" s="15"/>
      <c r="B437" s="19"/>
      <c r="C437" s="18" t="s">
        <v>804</v>
      </c>
      <c r="D437" s="200" t="s">
        <v>805</v>
      </c>
      <c r="E437" s="201"/>
      <c r="F437" s="49" t="s">
        <v>8</v>
      </c>
      <c r="G437" s="44" t="s">
        <v>1658</v>
      </c>
      <c r="H437" s="15">
        <f>IF(AND(F437="YA"),5,IF(AND(F437="TIDAK"),1,0))</f>
        <v>5</v>
      </c>
    </row>
    <row r="438" spans="1:8" ht="74" customHeight="1" x14ac:dyDescent="0.2">
      <c r="A438" s="15"/>
      <c r="B438" s="18" t="s">
        <v>806</v>
      </c>
      <c r="C438" s="200" t="s">
        <v>807</v>
      </c>
      <c r="D438" s="210"/>
      <c r="E438" s="201"/>
      <c r="F438" s="49" t="s">
        <v>8</v>
      </c>
      <c r="G438" s="44" t="s">
        <v>1658</v>
      </c>
      <c r="H438" s="15">
        <f>IF(AND(F438="YA"),5,IF(AND(F438="TIDAK"),1,0))</f>
        <v>5</v>
      </c>
    </row>
    <row r="439" spans="1:8" ht="74" customHeight="1" x14ac:dyDescent="0.2">
      <c r="A439" s="15"/>
      <c r="B439" s="18" t="s">
        <v>808</v>
      </c>
      <c r="C439" s="211" t="s">
        <v>809</v>
      </c>
      <c r="D439" s="212"/>
      <c r="E439" s="213"/>
      <c r="F439" s="49"/>
      <c r="G439" s="43"/>
      <c r="H439" s="15"/>
    </row>
    <row r="440" spans="1:8" ht="74" customHeight="1" x14ac:dyDescent="0.2">
      <c r="A440" s="15"/>
      <c r="B440" s="15"/>
      <c r="C440" s="18" t="s">
        <v>810</v>
      </c>
      <c r="D440" s="200" t="s">
        <v>811</v>
      </c>
      <c r="E440" s="201"/>
      <c r="F440" s="49" t="s">
        <v>8</v>
      </c>
      <c r="G440" s="44" t="s">
        <v>1658</v>
      </c>
      <c r="H440" s="15">
        <f>IF(AND(F440="YA"),5,IF(AND(F440="TIDAK"),1,0))</f>
        <v>5</v>
      </c>
    </row>
    <row r="441" spans="1:8" ht="74" customHeight="1" x14ac:dyDescent="0.2">
      <c r="A441" s="15"/>
      <c r="B441" s="15"/>
      <c r="C441" s="18" t="s">
        <v>812</v>
      </c>
      <c r="D441" s="200" t="s">
        <v>813</v>
      </c>
      <c r="E441" s="201"/>
      <c r="F441" s="49" t="s">
        <v>8</v>
      </c>
      <c r="G441" s="44" t="s">
        <v>1658</v>
      </c>
      <c r="H441" s="15">
        <f>IF(AND(F441="YA"),5,IF(AND(F441="TIDAK"),1,0))</f>
        <v>5</v>
      </c>
    </row>
    <row r="442" spans="1:8" ht="74" customHeight="1" x14ac:dyDescent="0.2">
      <c r="A442" s="15"/>
      <c r="B442" s="15"/>
      <c r="C442" s="18" t="s">
        <v>814</v>
      </c>
      <c r="D442" s="200" t="s">
        <v>815</v>
      </c>
      <c r="E442" s="201"/>
      <c r="F442" s="49" t="s">
        <v>8</v>
      </c>
      <c r="G442" s="44" t="s">
        <v>1658</v>
      </c>
      <c r="H442" s="15">
        <f>IF(AND(F442="YA"),5,IF(AND(F442="TIDAK"),1,0))</f>
        <v>5</v>
      </c>
    </row>
    <row r="443" spans="1:8" ht="74" customHeight="1" x14ac:dyDescent="0.2">
      <c r="A443" s="204" t="s">
        <v>816</v>
      </c>
      <c r="B443" s="205"/>
      <c r="C443" s="205"/>
      <c r="D443" s="205"/>
      <c r="E443" s="205"/>
      <c r="F443" s="205"/>
      <c r="G443" s="206"/>
      <c r="H443" s="48">
        <f>H444</f>
        <v>130</v>
      </c>
    </row>
    <row r="444" spans="1:8" ht="74" customHeight="1" x14ac:dyDescent="0.2">
      <c r="A444" s="15">
        <v>17</v>
      </c>
      <c r="B444" s="207" t="s">
        <v>817</v>
      </c>
      <c r="C444" s="208"/>
      <c r="D444" s="208"/>
      <c r="E444" s="209"/>
      <c r="F444" s="49"/>
      <c r="G444" s="43"/>
      <c r="H444" s="50">
        <f>SUM(H445:H476)</f>
        <v>130</v>
      </c>
    </row>
    <row r="445" spans="1:8" ht="74" customHeight="1" x14ac:dyDescent="0.2">
      <c r="A445" s="15"/>
      <c r="B445" s="20" t="s">
        <v>818</v>
      </c>
      <c r="C445" s="200" t="s">
        <v>819</v>
      </c>
      <c r="D445" s="210"/>
      <c r="E445" s="201"/>
      <c r="F445" s="49" t="s">
        <v>8</v>
      </c>
      <c r="G445" s="44" t="s">
        <v>1658</v>
      </c>
      <c r="H445" s="15">
        <f>IF(AND(F445="YA"),5,IF(AND(F445="TIDAK"),1,0))</f>
        <v>5</v>
      </c>
    </row>
    <row r="446" spans="1:8" ht="74" customHeight="1" x14ac:dyDescent="0.2">
      <c r="A446" s="15"/>
      <c r="B446" s="20" t="s">
        <v>820</v>
      </c>
      <c r="C446" s="200" t="s">
        <v>821</v>
      </c>
      <c r="D446" s="210"/>
      <c r="E446" s="201"/>
      <c r="F446" s="49" t="s">
        <v>8</v>
      </c>
      <c r="G446" s="44" t="s">
        <v>1658</v>
      </c>
      <c r="H446" s="15">
        <f>IF(AND(F446="YA"),5,IF(AND(F446="TIDAK"),1,0))</f>
        <v>5</v>
      </c>
    </row>
    <row r="447" spans="1:8" ht="74" customHeight="1" x14ac:dyDescent="0.2">
      <c r="A447" s="15"/>
      <c r="B447" s="20" t="s">
        <v>822</v>
      </c>
      <c r="C447" s="200" t="s">
        <v>823</v>
      </c>
      <c r="D447" s="210"/>
      <c r="E447" s="201"/>
      <c r="F447" s="49"/>
      <c r="G447" s="43"/>
      <c r="H447" s="15"/>
    </row>
    <row r="448" spans="1:8" ht="74" customHeight="1" x14ac:dyDescent="0.2">
      <c r="A448" s="15"/>
      <c r="B448" s="21"/>
      <c r="C448" s="20" t="s">
        <v>824</v>
      </c>
      <c r="D448" s="200" t="s">
        <v>825</v>
      </c>
      <c r="E448" s="201"/>
      <c r="F448" s="49" t="s">
        <v>8</v>
      </c>
      <c r="G448" s="44" t="s">
        <v>1658</v>
      </c>
      <c r="H448" s="15">
        <f>IF(AND(F448="YA"),5,IF(AND(F448="TIDAK"),1,0))</f>
        <v>5</v>
      </c>
    </row>
    <row r="449" spans="1:8" ht="74" customHeight="1" x14ac:dyDescent="0.2">
      <c r="A449" s="15"/>
      <c r="B449" s="21"/>
      <c r="C449" s="20" t="s">
        <v>826</v>
      </c>
      <c r="D449" s="200" t="s">
        <v>827</v>
      </c>
      <c r="E449" s="201"/>
      <c r="F449" s="49" t="s">
        <v>8</v>
      </c>
      <c r="G449" s="44" t="s">
        <v>1658</v>
      </c>
      <c r="H449" s="15">
        <f>IF(AND(F449="YA"),5,IF(AND(F449="TIDAK"),1,0))</f>
        <v>5</v>
      </c>
    </row>
    <row r="450" spans="1:8" ht="74" customHeight="1" x14ac:dyDescent="0.2">
      <c r="A450" s="15"/>
      <c r="B450" s="15"/>
      <c r="C450" s="20" t="s">
        <v>828</v>
      </c>
      <c r="D450" s="200" t="s">
        <v>829</v>
      </c>
      <c r="E450" s="201"/>
      <c r="F450" s="49" t="s">
        <v>8</v>
      </c>
      <c r="G450" s="44" t="s">
        <v>1658</v>
      </c>
      <c r="H450" s="15">
        <f>IF(AND(F450="YA"),5,IF(AND(F450="TIDAK"),1,0))</f>
        <v>5</v>
      </c>
    </row>
    <row r="451" spans="1:8" ht="74" customHeight="1" x14ac:dyDescent="0.2">
      <c r="A451" s="15"/>
      <c r="B451" s="15"/>
      <c r="C451" s="20" t="s">
        <v>830</v>
      </c>
      <c r="D451" s="200" t="s">
        <v>831</v>
      </c>
      <c r="E451" s="201"/>
      <c r="F451" s="49" t="s">
        <v>8</v>
      </c>
      <c r="G451" s="44" t="s">
        <v>1658</v>
      </c>
      <c r="H451" s="15">
        <f>IF(AND(F451="YA"),5,IF(AND(F451="TIDAK"),1,0))</f>
        <v>5</v>
      </c>
    </row>
    <row r="452" spans="1:8" ht="74" customHeight="1" x14ac:dyDescent="0.2">
      <c r="A452" s="15"/>
      <c r="B452" s="22" t="s">
        <v>832</v>
      </c>
      <c r="C452" s="176" t="s">
        <v>833</v>
      </c>
      <c r="D452" s="176"/>
      <c r="E452" s="176"/>
      <c r="F452" s="49"/>
      <c r="G452" s="43"/>
      <c r="H452" s="15"/>
    </row>
    <row r="453" spans="1:8" ht="86" customHeight="1" x14ac:dyDescent="0.2">
      <c r="A453" s="15"/>
      <c r="B453" s="5"/>
      <c r="C453" s="22" t="s">
        <v>834</v>
      </c>
      <c r="D453" s="176" t="s">
        <v>835</v>
      </c>
      <c r="E453" s="176"/>
      <c r="F453" s="49" t="s">
        <v>8</v>
      </c>
      <c r="G453" s="44" t="s">
        <v>1676</v>
      </c>
      <c r="H453" s="15">
        <f>IF(AND(F453="YA"),5,IF(AND(F453="TIDAK"),1,0))</f>
        <v>5</v>
      </c>
    </row>
    <row r="454" spans="1:8" ht="74" customHeight="1" x14ac:dyDescent="0.2">
      <c r="A454" s="15"/>
      <c r="B454" s="5"/>
      <c r="C454" s="22" t="s">
        <v>836</v>
      </c>
      <c r="D454" s="176" t="s">
        <v>716</v>
      </c>
      <c r="E454" s="176"/>
      <c r="F454" s="49" t="s">
        <v>8</v>
      </c>
      <c r="G454" s="44" t="s">
        <v>1676</v>
      </c>
      <c r="H454" s="15">
        <f>IF(AND(F454="YA"),5,IF(AND(F454="TIDAK"),1,0))</f>
        <v>5</v>
      </c>
    </row>
    <row r="455" spans="1:8" ht="74" customHeight="1" x14ac:dyDescent="0.2">
      <c r="A455" s="15"/>
      <c r="B455" s="5"/>
      <c r="C455" s="22" t="s">
        <v>837</v>
      </c>
      <c r="D455" s="176" t="s">
        <v>722</v>
      </c>
      <c r="E455" s="176"/>
      <c r="F455" s="49" t="s">
        <v>8</v>
      </c>
      <c r="G455" s="44" t="s">
        <v>1676</v>
      </c>
      <c r="H455" s="15">
        <f>IF(AND(F455="YA"),5,IF(AND(F455="TIDAK"),1,0))</f>
        <v>5</v>
      </c>
    </row>
    <row r="456" spans="1:8" ht="74" customHeight="1" x14ac:dyDescent="0.2">
      <c r="A456" s="15"/>
      <c r="B456" s="22" t="s">
        <v>838</v>
      </c>
      <c r="C456" s="176" t="s">
        <v>839</v>
      </c>
      <c r="D456" s="176"/>
      <c r="E456" s="176"/>
      <c r="F456" s="49" t="s">
        <v>8</v>
      </c>
      <c r="G456" s="44" t="s">
        <v>1676</v>
      </c>
      <c r="H456" s="15">
        <f>IF(AND(F456="YA"),5,IF(AND(F456="TIDAK"),1,0))</f>
        <v>5</v>
      </c>
    </row>
    <row r="457" spans="1:8" ht="74" customHeight="1" x14ac:dyDescent="0.2">
      <c r="A457" s="15"/>
      <c r="B457" s="22" t="s">
        <v>840</v>
      </c>
      <c r="C457" s="176" t="s">
        <v>841</v>
      </c>
      <c r="D457" s="176"/>
      <c r="E457" s="176"/>
      <c r="F457" s="49"/>
      <c r="G457" s="43"/>
      <c r="H457" s="15"/>
    </row>
    <row r="458" spans="1:8" ht="92" customHeight="1" x14ac:dyDescent="0.2">
      <c r="A458" s="15"/>
      <c r="B458" s="5"/>
      <c r="C458" s="22" t="s">
        <v>842</v>
      </c>
      <c r="D458" s="176" t="s">
        <v>843</v>
      </c>
      <c r="E458" s="176"/>
      <c r="F458" s="49" t="s">
        <v>8</v>
      </c>
      <c r="G458" s="44" t="s">
        <v>1676</v>
      </c>
      <c r="H458" s="15">
        <f>IF(AND(F458="YA"),5,IF(AND(F458="TIDAK"),1,0))</f>
        <v>5</v>
      </c>
    </row>
    <row r="459" spans="1:8" ht="92" customHeight="1" x14ac:dyDescent="0.2">
      <c r="A459" s="15"/>
      <c r="B459" s="5"/>
      <c r="C459" s="22" t="s">
        <v>844</v>
      </c>
      <c r="D459" s="176" t="s">
        <v>845</v>
      </c>
      <c r="E459" s="176"/>
      <c r="F459" s="49" t="s">
        <v>8</v>
      </c>
      <c r="G459" s="44" t="s">
        <v>1676</v>
      </c>
      <c r="H459" s="15">
        <f>IF(AND(F459="YA"),5,IF(AND(F459="TIDAK"),1,0))</f>
        <v>5</v>
      </c>
    </row>
    <row r="460" spans="1:8" ht="91" customHeight="1" x14ac:dyDescent="0.2">
      <c r="A460" s="15"/>
      <c r="B460" s="5"/>
      <c r="C460" s="22" t="s">
        <v>846</v>
      </c>
      <c r="D460" s="176" t="s">
        <v>847</v>
      </c>
      <c r="E460" s="176"/>
      <c r="F460" s="49" t="s">
        <v>8</v>
      </c>
      <c r="G460" s="44" t="s">
        <v>1676</v>
      </c>
      <c r="H460" s="15">
        <f>IF(AND(F460="YA"),5,IF(AND(F460="TIDAK"),1,0))</f>
        <v>5</v>
      </c>
    </row>
    <row r="461" spans="1:8" ht="74" customHeight="1" x14ac:dyDescent="0.2">
      <c r="A461" s="15"/>
      <c r="B461" s="22" t="s">
        <v>848</v>
      </c>
      <c r="C461" s="176" t="s">
        <v>849</v>
      </c>
      <c r="D461" s="176"/>
      <c r="E461" s="176"/>
      <c r="F461" s="49"/>
      <c r="G461" s="43"/>
      <c r="H461" s="15"/>
    </row>
    <row r="462" spans="1:8" ht="74" customHeight="1" x14ac:dyDescent="0.2">
      <c r="A462" s="15"/>
      <c r="B462" s="5"/>
      <c r="C462" s="22" t="s">
        <v>850</v>
      </c>
      <c r="D462" s="176" t="s">
        <v>835</v>
      </c>
      <c r="E462" s="176"/>
      <c r="F462" s="49" t="s">
        <v>8</v>
      </c>
      <c r="G462" s="44" t="s">
        <v>1658</v>
      </c>
      <c r="H462" s="15">
        <f>IF(AND(F462="YA"),5,IF(AND(F462="TIDAK"),1,0))</f>
        <v>5</v>
      </c>
    </row>
    <row r="463" spans="1:8" ht="74" customHeight="1" x14ac:dyDescent="0.2">
      <c r="A463" s="15"/>
      <c r="B463" s="5"/>
      <c r="C463" s="22" t="s">
        <v>851</v>
      </c>
      <c r="D463" s="176" t="s">
        <v>716</v>
      </c>
      <c r="E463" s="176"/>
      <c r="F463" s="49" t="s">
        <v>8</v>
      </c>
      <c r="G463" s="44" t="s">
        <v>1658</v>
      </c>
      <c r="H463" s="15">
        <f>IF(AND(F463="YA"),5,IF(AND(F463="TIDAK"),1,0))</f>
        <v>5</v>
      </c>
    </row>
    <row r="464" spans="1:8" ht="74" customHeight="1" x14ac:dyDescent="0.2">
      <c r="A464" s="15"/>
      <c r="B464" s="5"/>
      <c r="C464" s="22" t="s">
        <v>852</v>
      </c>
      <c r="D464" s="176" t="s">
        <v>853</v>
      </c>
      <c r="E464" s="176"/>
      <c r="F464" s="49" t="s">
        <v>8</v>
      </c>
      <c r="G464" s="44" t="s">
        <v>1658</v>
      </c>
      <c r="H464" s="15">
        <f>IF(AND(F464="YA"),5,IF(AND(F464="TIDAK"),1,0))</f>
        <v>5</v>
      </c>
    </row>
    <row r="465" spans="1:8" ht="74" customHeight="1" x14ac:dyDescent="0.2">
      <c r="A465" s="15"/>
      <c r="B465" s="5"/>
      <c r="C465" s="22" t="s">
        <v>854</v>
      </c>
      <c r="D465" s="176" t="s">
        <v>855</v>
      </c>
      <c r="E465" s="176"/>
      <c r="F465" s="49" t="s">
        <v>8</v>
      </c>
      <c r="G465" s="44" t="s">
        <v>1658</v>
      </c>
      <c r="H465" s="15">
        <f>IF(AND(F465="YA"),5,IF(AND(F465="TIDAK"),1,0))</f>
        <v>5</v>
      </c>
    </row>
    <row r="466" spans="1:8" ht="74" customHeight="1" x14ac:dyDescent="0.2">
      <c r="A466" s="15"/>
      <c r="B466" s="22" t="s">
        <v>856</v>
      </c>
      <c r="C466" s="176" t="s">
        <v>857</v>
      </c>
      <c r="D466" s="176"/>
      <c r="E466" s="176"/>
      <c r="F466" s="49" t="s">
        <v>8</v>
      </c>
      <c r="G466" s="44" t="s">
        <v>1658</v>
      </c>
      <c r="H466" s="15">
        <f>IF(AND(F466="YA"),5,IF(AND(F466="TIDAK"),1,0))</f>
        <v>5</v>
      </c>
    </row>
    <row r="467" spans="1:8" ht="74" customHeight="1" x14ac:dyDescent="0.2">
      <c r="A467" s="15"/>
      <c r="B467" s="22" t="s">
        <v>858</v>
      </c>
      <c r="C467" s="176" t="s">
        <v>859</v>
      </c>
      <c r="D467" s="176"/>
      <c r="E467" s="176"/>
      <c r="F467" s="49"/>
      <c r="G467" s="43"/>
      <c r="H467" s="15"/>
    </row>
    <row r="468" spans="1:8" ht="74" customHeight="1" x14ac:dyDescent="0.2">
      <c r="A468" s="15"/>
      <c r="B468" s="5"/>
      <c r="C468" s="22" t="s">
        <v>860</v>
      </c>
      <c r="D468" s="176" t="s">
        <v>861</v>
      </c>
      <c r="E468" s="176"/>
      <c r="F468" s="49" t="s">
        <v>8</v>
      </c>
      <c r="G468" s="44" t="s">
        <v>1658</v>
      </c>
      <c r="H468" s="15">
        <f>IF(AND(F468="YA"),5,IF(AND(F468="TIDAK"),1,0))</f>
        <v>5</v>
      </c>
    </row>
    <row r="469" spans="1:8" ht="74" customHeight="1" x14ac:dyDescent="0.2">
      <c r="A469" s="15"/>
      <c r="B469" s="5"/>
      <c r="C469" s="22" t="s">
        <v>862</v>
      </c>
      <c r="D469" s="176" t="s">
        <v>863</v>
      </c>
      <c r="E469" s="176"/>
      <c r="F469" s="49" t="s">
        <v>8</v>
      </c>
      <c r="G469" s="44" t="s">
        <v>1658</v>
      </c>
      <c r="H469" s="15">
        <f>IF(AND(F469="YA"),5,IF(AND(F469="TIDAK"),1,0))</f>
        <v>5</v>
      </c>
    </row>
    <row r="470" spans="1:8" ht="74" customHeight="1" x14ac:dyDescent="0.2">
      <c r="A470" s="15"/>
      <c r="B470" s="5"/>
      <c r="C470" s="22" t="s">
        <v>864</v>
      </c>
      <c r="D470" s="176" t="s">
        <v>865</v>
      </c>
      <c r="E470" s="176"/>
      <c r="F470" s="49" t="s">
        <v>8</v>
      </c>
      <c r="G470" s="44" t="s">
        <v>1658</v>
      </c>
      <c r="H470" s="15">
        <f>IF(AND(F470="YA"),5,IF(AND(F470="TIDAK"),1,0))</f>
        <v>5</v>
      </c>
    </row>
    <row r="471" spans="1:8" ht="74" customHeight="1" x14ac:dyDescent="0.2">
      <c r="A471" s="15"/>
      <c r="B471" s="23" t="s">
        <v>866</v>
      </c>
      <c r="C471" s="176" t="s">
        <v>867</v>
      </c>
      <c r="D471" s="176"/>
      <c r="E471" s="176"/>
      <c r="F471" s="49" t="s">
        <v>8</v>
      </c>
      <c r="G471" s="44" t="s">
        <v>1658</v>
      </c>
      <c r="H471" s="15">
        <f>IF(AND(F471="YA"),5,IF(AND(F471="TIDAK"),1,0))</f>
        <v>5</v>
      </c>
    </row>
    <row r="472" spans="1:8" ht="74" customHeight="1" x14ac:dyDescent="0.2">
      <c r="A472" s="15"/>
      <c r="B472" s="23" t="s">
        <v>868</v>
      </c>
      <c r="C472" s="176" t="s">
        <v>841</v>
      </c>
      <c r="D472" s="176"/>
      <c r="E472" s="176"/>
      <c r="F472" s="49"/>
      <c r="G472" s="43"/>
      <c r="H472" s="15"/>
    </row>
    <row r="473" spans="1:8" ht="74" customHeight="1" x14ac:dyDescent="0.2">
      <c r="A473" s="15"/>
      <c r="B473" s="5"/>
      <c r="C473" s="23" t="s">
        <v>869</v>
      </c>
      <c r="D473" s="176" t="s">
        <v>870</v>
      </c>
      <c r="E473" s="176"/>
      <c r="F473" s="49" t="s">
        <v>8</v>
      </c>
      <c r="G473" s="44" t="s">
        <v>1658</v>
      </c>
      <c r="H473" s="15">
        <f>IF(AND(F473="YA"),5,IF(AND(F473="TIDAK"),1,0))</f>
        <v>5</v>
      </c>
    </row>
    <row r="474" spans="1:8" ht="74" customHeight="1" x14ac:dyDescent="0.2">
      <c r="A474" s="15"/>
      <c r="B474" s="5"/>
      <c r="C474" s="23" t="s">
        <v>871</v>
      </c>
      <c r="D474" s="176" t="s">
        <v>872</v>
      </c>
      <c r="E474" s="176"/>
      <c r="F474" s="49" t="s">
        <v>8</v>
      </c>
      <c r="G474" s="44" t="s">
        <v>1658</v>
      </c>
      <c r="H474" s="15">
        <f>IF(AND(F474="YA"),5,IF(AND(F474="TIDAK"),1,0))</f>
        <v>5</v>
      </c>
    </row>
    <row r="475" spans="1:8" ht="74" customHeight="1" x14ac:dyDescent="0.2">
      <c r="A475" s="15"/>
      <c r="B475" s="5"/>
      <c r="C475" s="23" t="s">
        <v>873</v>
      </c>
      <c r="D475" s="176" t="s">
        <v>874</v>
      </c>
      <c r="E475" s="176"/>
      <c r="F475" s="49" t="s">
        <v>8</v>
      </c>
      <c r="G475" s="44" t="s">
        <v>1658</v>
      </c>
      <c r="H475" s="15">
        <f>IF(AND(F475="YA"),5,IF(AND(F475="TIDAK"),1,0))</f>
        <v>5</v>
      </c>
    </row>
    <row r="476" spans="1:8" ht="74" customHeight="1" x14ac:dyDescent="0.2">
      <c r="A476" s="15"/>
      <c r="B476" s="5"/>
      <c r="C476" s="23" t="s">
        <v>875</v>
      </c>
      <c r="D476" s="176" t="s">
        <v>876</v>
      </c>
      <c r="E476" s="176"/>
      <c r="F476" s="49" t="s">
        <v>8</v>
      </c>
      <c r="G476" s="44" t="s">
        <v>1658</v>
      </c>
      <c r="H476" s="15">
        <f>IF(AND(F476="YA"),5,IF(AND(F476="TIDAK"),1,0))</f>
        <v>5</v>
      </c>
    </row>
    <row r="477" spans="1:8" ht="74" customHeight="1" x14ac:dyDescent="0.2">
      <c r="A477" s="204" t="s">
        <v>877</v>
      </c>
      <c r="B477" s="205"/>
      <c r="C477" s="205"/>
      <c r="D477" s="205"/>
      <c r="E477" s="205"/>
      <c r="F477" s="205"/>
      <c r="G477" s="206"/>
      <c r="H477" s="48">
        <f>H478+H537+H567+H574+H591</f>
        <v>467</v>
      </c>
    </row>
    <row r="478" spans="1:8" ht="74" customHeight="1" x14ac:dyDescent="0.2">
      <c r="A478" s="2">
        <v>18</v>
      </c>
      <c r="B478" s="180" t="s">
        <v>878</v>
      </c>
      <c r="C478" s="180"/>
      <c r="D478" s="180"/>
      <c r="E478" s="180"/>
      <c r="F478" s="49"/>
      <c r="G478" s="43"/>
      <c r="H478" s="50">
        <f>SUM(H479:H536)</f>
        <v>195</v>
      </c>
    </row>
    <row r="479" spans="1:8" ht="74" customHeight="1" x14ac:dyDescent="0.2">
      <c r="A479" s="2"/>
      <c r="B479" s="7" t="s">
        <v>879</v>
      </c>
      <c r="C479" s="203" t="s">
        <v>880</v>
      </c>
      <c r="D479" s="203"/>
      <c r="E479" s="203"/>
      <c r="F479" s="49"/>
      <c r="G479" s="43"/>
      <c r="H479" s="15"/>
    </row>
    <row r="480" spans="1:8" ht="74" customHeight="1" x14ac:dyDescent="0.2">
      <c r="A480" s="2"/>
      <c r="B480" s="5"/>
      <c r="C480" s="24" t="s">
        <v>881</v>
      </c>
      <c r="D480" s="203" t="s">
        <v>882</v>
      </c>
      <c r="E480" s="203"/>
      <c r="F480" s="49"/>
      <c r="G480" s="43"/>
      <c r="H480" s="15"/>
    </row>
    <row r="481" spans="1:8" ht="74" customHeight="1" x14ac:dyDescent="0.2">
      <c r="A481" s="2"/>
      <c r="B481" s="5"/>
      <c r="C481" s="17"/>
      <c r="D481" s="24" t="s">
        <v>883</v>
      </c>
      <c r="E481" s="17" t="s">
        <v>884</v>
      </c>
      <c r="F481" s="49" t="s">
        <v>8</v>
      </c>
      <c r="G481" s="44" t="s">
        <v>1658</v>
      </c>
      <c r="H481" s="15">
        <f>IF(AND(F481="YA"),5,IF(AND(F481="TIDAK"),1,0))</f>
        <v>5</v>
      </c>
    </row>
    <row r="482" spans="1:8" ht="74" customHeight="1" x14ac:dyDescent="0.2">
      <c r="A482" s="2"/>
      <c r="B482" s="5"/>
      <c r="C482" s="17"/>
      <c r="D482" s="24" t="s">
        <v>885</v>
      </c>
      <c r="E482" s="25" t="s">
        <v>886</v>
      </c>
      <c r="F482" s="49" t="s">
        <v>8</v>
      </c>
      <c r="G482" s="44" t="s">
        <v>1667</v>
      </c>
      <c r="H482" s="15">
        <f>IF(AND(F482="YA"),3,IF(AND(F482="TIDAK"),1,0))</f>
        <v>3</v>
      </c>
    </row>
    <row r="483" spans="1:8" ht="74" customHeight="1" x14ac:dyDescent="0.2">
      <c r="A483" s="2"/>
      <c r="B483" s="5"/>
      <c r="C483" s="17"/>
      <c r="D483" s="24" t="s">
        <v>887</v>
      </c>
      <c r="E483" s="17" t="s">
        <v>888</v>
      </c>
      <c r="F483" s="49" t="s">
        <v>8</v>
      </c>
      <c r="G483" s="44" t="s">
        <v>1668</v>
      </c>
      <c r="H483" s="15">
        <f>IF(AND(F483="YA"),2,IF(AND(F483="TIDAK"),1,0))</f>
        <v>2</v>
      </c>
    </row>
    <row r="484" spans="1:8" ht="74" customHeight="1" x14ac:dyDescent="0.2">
      <c r="A484" s="2"/>
      <c r="B484" s="5"/>
      <c r="C484" s="24" t="s">
        <v>889</v>
      </c>
      <c r="D484" s="203" t="s">
        <v>890</v>
      </c>
      <c r="E484" s="203"/>
      <c r="F484" s="49"/>
      <c r="G484" s="43"/>
      <c r="H484" s="15"/>
    </row>
    <row r="485" spans="1:8" ht="74" customHeight="1" x14ac:dyDescent="0.2">
      <c r="A485" s="2"/>
      <c r="B485" s="5"/>
      <c r="C485" s="17"/>
      <c r="D485" s="203" t="s">
        <v>891</v>
      </c>
      <c r="E485" s="203"/>
      <c r="F485" s="49"/>
      <c r="G485" s="43"/>
      <c r="H485" s="15"/>
    </row>
    <row r="486" spans="1:8" ht="74" customHeight="1" x14ac:dyDescent="0.2">
      <c r="A486" s="2"/>
      <c r="B486" s="5"/>
      <c r="C486" s="17"/>
      <c r="D486" s="24" t="s">
        <v>892</v>
      </c>
      <c r="E486" s="17" t="s">
        <v>893</v>
      </c>
      <c r="F486" s="49" t="s">
        <v>8</v>
      </c>
      <c r="G486" s="44" t="s">
        <v>1658</v>
      </c>
      <c r="H486" s="15">
        <f>IF(AND(F486="YA"),5,IF(AND(F486="TIDAK"),1,0))</f>
        <v>5</v>
      </c>
    </row>
    <row r="487" spans="1:8" ht="74" customHeight="1" x14ac:dyDescent="0.2">
      <c r="A487" s="2"/>
      <c r="B487" s="5"/>
      <c r="C487" s="17"/>
      <c r="D487" s="24" t="s">
        <v>894</v>
      </c>
      <c r="E487" s="25" t="s">
        <v>895</v>
      </c>
      <c r="F487" s="49" t="s">
        <v>8</v>
      </c>
      <c r="G487" s="44" t="s">
        <v>1658</v>
      </c>
      <c r="H487" s="15">
        <f>IF(AND(F487="YA"),5,IF(AND(F487="TIDAK"),1,0))</f>
        <v>5</v>
      </c>
    </row>
    <row r="488" spans="1:8" ht="74" customHeight="1" x14ac:dyDescent="0.2">
      <c r="A488" s="2"/>
      <c r="B488" s="5"/>
      <c r="C488" s="17"/>
      <c r="D488" s="24" t="s">
        <v>896</v>
      </c>
      <c r="E488" s="17" t="s">
        <v>897</v>
      </c>
      <c r="F488" s="49" t="s">
        <v>8</v>
      </c>
      <c r="G488" s="44" t="s">
        <v>1658</v>
      </c>
      <c r="H488" s="15">
        <f>IF(AND(F488="YA"),5,IF(AND(F488="TIDAK"),1,0))</f>
        <v>5</v>
      </c>
    </row>
    <row r="489" spans="1:8" ht="74" customHeight="1" x14ac:dyDescent="0.2">
      <c r="A489" s="2"/>
      <c r="B489" s="5"/>
      <c r="C489" s="17"/>
      <c r="D489" s="24" t="s">
        <v>898</v>
      </c>
      <c r="E489" s="17" t="s">
        <v>899</v>
      </c>
      <c r="F489" s="49" t="s">
        <v>8</v>
      </c>
      <c r="G489" s="44" t="s">
        <v>1658</v>
      </c>
      <c r="H489" s="15">
        <f>IF(AND(F489="YA"),5,IF(AND(F489="TIDAK"),1,0))</f>
        <v>5</v>
      </c>
    </row>
    <row r="490" spans="1:8" ht="74" customHeight="1" x14ac:dyDescent="0.2">
      <c r="A490" s="2"/>
      <c r="B490" s="5"/>
      <c r="C490" s="24" t="s">
        <v>900</v>
      </c>
      <c r="D490" s="203" t="s">
        <v>901</v>
      </c>
      <c r="E490" s="203"/>
      <c r="F490" s="49" t="s">
        <v>8</v>
      </c>
      <c r="G490" s="44" t="s">
        <v>1658</v>
      </c>
      <c r="H490" s="15">
        <f>IF(AND(F490="YA"),5,IF(AND(F490="TIDAK"),1,0))</f>
        <v>5</v>
      </c>
    </row>
    <row r="491" spans="1:8" ht="74" customHeight="1" x14ac:dyDescent="0.2">
      <c r="A491" s="2"/>
      <c r="B491" s="5"/>
      <c r="C491" s="17"/>
      <c r="D491" s="203" t="s">
        <v>891</v>
      </c>
      <c r="E491" s="203"/>
      <c r="F491" s="49"/>
      <c r="G491" s="43"/>
      <c r="H491" s="15"/>
    </row>
    <row r="492" spans="1:8" ht="74" customHeight="1" x14ac:dyDescent="0.2">
      <c r="A492" s="2"/>
      <c r="B492" s="5"/>
      <c r="C492" s="17"/>
      <c r="D492" s="24" t="s">
        <v>902</v>
      </c>
      <c r="E492" s="17" t="s">
        <v>903</v>
      </c>
      <c r="F492" s="49" t="s">
        <v>8</v>
      </c>
      <c r="G492" s="44" t="s">
        <v>1658</v>
      </c>
      <c r="H492" s="15">
        <f t="shared" ref="H492:H498" si="34">IF(AND(F492="YA"),5,IF(AND(F492="TIDAK"),1,0))</f>
        <v>5</v>
      </c>
    </row>
    <row r="493" spans="1:8" ht="74" customHeight="1" x14ac:dyDescent="0.2">
      <c r="A493" s="2"/>
      <c r="B493" s="5"/>
      <c r="C493" s="17"/>
      <c r="D493" s="24" t="s">
        <v>904</v>
      </c>
      <c r="E493" s="25" t="s">
        <v>905</v>
      </c>
      <c r="F493" s="49" t="s">
        <v>8</v>
      </c>
      <c r="G493" s="44" t="s">
        <v>1658</v>
      </c>
      <c r="H493" s="15">
        <f t="shared" si="34"/>
        <v>5</v>
      </c>
    </row>
    <row r="494" spans="1:8" ht="74" customHeight="1" x14ac:dyDescent="0.2">
      <c r="A494" s="2"/>
      <c r="B494" s="5"/>
      <c r="C494" s="17"/>
      <c r="D494" s="24" t="s">
        <v>906</v>
      </c>
      <c r="E494" s="17" t="s">
        <v>907</v>
      </c>
      <c r="F494" s="49" t="s">
        <v>8</v>
      </c>
      <c r="G494" s="44" t="s">
        <v>1658</v>
      </c>
      <c r="H494" s="15">
        <f t="shared" si="34"/>
        <v>5</v>
      </c>
    </row>
    <row r="495" spans="1:8" ht="74" customHeight="1" x14ac:dyDescent="0.2">
      <c r="A495" s="2"/>
      <c r="B495" s="5"/>
      <c r="C495" s="17"/>
      <c r="D495" s="24" t="s">
        <v>908</v>
      </c>
      <c r="E495" s="17" t="s">
        <v>909</v>
      </c>
      <c r="F495" s="49" t="s">
        <v>8</v>
      </c>
      <c r="G495" s="44" t="s">
        <v>1658</v>
      </c>
      <c r="H495" s="15">
        <f t="shared" si="34"/>
        <v>5</v>
      </c>
    </row>
    <row r="496" spans="1:8" ht="74" customHeight="1" x14ac:dyDescent="0.2">
      <c r="A496" s="2"/>
      <c r="B496" s="5"/>
      <c r="C496" s="17"/>
      <c r="D496" s="24" t="s">
        <v>910</v>
      </c>
      <c r="E496" s="25" t="s">
        <v>897</v>
      </c>
      <c r="F496" s="49" t="s">
        <v>8</v>
      </c>
      <c r="G496" s="44" t="s">
        <v>1658</v>
      </c>
      <c r="H496" s="15">
        <f t="shared" si="34"/>
        <v>5</v>
      </c>
    </row>
    <row r="497" spans="1:8" ht="74" customHeight="1" x14ac:dyDescent="0.2">
      <c r="A497" s="2"/>
      <c r="B497" s="5"/>
      <c r="C497" s="17"/>
      <c r="D497" s="24" t="s">
        <v>911</v>
      </c>
      <c r="E497" s="17" t="s">
        <v>899</v>
      </c>
      <c r="F497" s="49" t="s">
        <v>8</v>
      </c>
      <c r="G497" s="44" t="s">
        <v>1658</v>
      </c>
      <c r="H497" s="15">
        <f t="shared" si="34"/>
        <v>5</v>
      </c>
    </row>
    <row r="498" spans="1:8" ht="74" customHeight="1" x14ac:dyDescent="0.2">
      <c r="A498" s="2"/>
      <c r="B498" s="5"/>
      <c r="C498" s="17"/>
      <c r="D498" s="24" t="s">
        <v>912</v>
      </c>
      <c r="E498" s="17" t="s">
        <v>895</v>
      </c>
      <c r="F498" s="49" t="s">
        <v>8</v>
      </c>
      <c r="G498" s="44" t="s">
        <v>1658</v>
      </c>
      <c r="H498" s="15">
        <f t="shared" si="34"/>
        <v>5</v>
      </c>
    </row>
    <row r="499" spans="1:8" ht="74" customHeight="1" x14ac:dyDescent="0.2">
      <c r="A499" s="2"/>
      <c r="B499" s="4" t="s">
        <v>913</v>
      </c>
      <c r="C499" s="176" t="s">
        <v>914</v>
      </c>
      <c r="D499" s="176"/>
      <c r="E499" s="176"/>
      <c r="F499" s="49"/>
      <c r="G499" s="43"/>
      <c r="H499" s="15"/>
    </row>
    <row r="500" spans="1:8" ht="74" customHeight="1" x14ac:dyDescent="0.2">
      <c r="A500" s="2"/>
      <c r="B500" s="5"/>
      <c r="C500" s="4" t="s">
        <v>915</v>
      </c>
      <c r="D500" s="176" t="s">
        <v>916</v>
      </c>
      <c r="E500" s="176"/>
      <c r="F500" s="49" t="s">
        <v>8</v>
      </c>
      <c r="G500" s="44" t="s">
        <v>1658</v>
      </c>
      <c r="H500" s="15">
        <f>IF(AND(F500="YA"),5,IF(AND(F500="TIDAK"),1,0))</f>
        <v>5</v>
      </c>
    </row>
    <row r="501" spans="1:8" ht="74" customHeight="1" x14ac:dyDescent="0.2">
      <c r="A501" s="2"/>
      <c r="B501" s="5"/>
      <c r="C501" s="4" t="s">
        <v>917</v>
      </c>
      <c r="D501" s="176" t="s">
        <v>918</v>
      </c>
      <c r="E501" s="176"/>
      <c r="F501" s="49"/>
      <c r="G501" s="43"/>
      <c r="H501" s="15"/>
    </row>
    <row r="502" spans="1:8" ht="74" customHeight="1" x14ac:dyDescent="0.2">
      <c r="A502" s="2"/>
      <c r="B502" s="5"/>
      <c r="C502" s="5"/>
      <c r="D502" s="4" t="s">
        <v>919</v>
      </c>
      <c r="E502" s="5" t="s">
        <v>920</v>
      </c>
      <c r="F502" s="49" t="s">
        <v>8</v>
      </c>
      <c r="G502" s="44" t="s">
        <v>1661</v>
      </c>
      <c r="H502" s="15">
        <f>IF(AND(F502="YA"),5,IF(AND(F502="TIDAK"),1,0))</f>
        <v>5</v>
      </c>
    </row>
    <row r="503" spans="1:8" ht="74" customHeight="1" x14ac:dyDescent="0.2">
      <c r="A503" s="2"/>
      <c r="B503" s="5"/>
      <c r="C503" s="5"/>
      <c r="D503" s="4" t="s">
        <v>921</v>
      </c>
      <c r="E503" s="26" t="s">
        <v>922</v>
      </c>
      <c r="F503" s="49" t="s">
        <v>22</v>
      </c>
      <c r="G503" s="44" t="s">
        <v>1660</v>
      </c>
      <c r="H503" s="15">
        <f>IF(AND(F503="YA"),3,IF(AND(F503="TIDAK"),1,0))</f>
        <v>0</v>
      </c>
    </row>
    <row r="504" spans="1:8" ht="74" customHeight="1" x14ac:dyDescent="0.2">
      <c r="A504" s="2"/>
      <c r="B504" s="5"/>
      <c r="C504" s="5"/>
      <c r="D504" s="4" t="s">
        <v>923</v>
      </c>
      <c r="E504" s="5" t="s">
        <v>924</v>
      </c>
      <c r="F504" s="49" t="s">
        <v>22</v>
      </c>
      <c r="G504" s="44" t="s">
        <v>1663</v>
      </c>
      <c r="H504" s="15">
        <f>IF(AND(F504="YA"),2,IF(AND(F504="TIDAK"),1,0))</f>
        <v>0</v>
      </c>
    </row>
    <row r="505" spans="1:8" ht="74" customHeight="1" x14ac:dyDescent="0.2">
      <c r="A505" s="2"/>
      <c r="B505" s="4" t="s">
        <v>925</v>
      </c>
      <c r="C505" s="176" t="s">
        <v>926</v>
      </c>
      <c r="D505" s="176"/>
      <c r="E505" s="176"/>
      <c r="F505" s="49"/>
      <c r="G505" s="43"/>
      <c r="H505" s="15"/>
    </row>
    <row r="506" spans="1:8" ht="74" customHeight="1" x14ac:dyDescent="0.2">
      <c r="A506" s="2"/>
      <c r="B506" s="5"/>
      <c r="C506" s="4" t="s">
        <v>927</v>
      </c>
      <c r="D506" s="176" t="s">
        <v>928</v>
      </c>
      <c r="E506" s="176"/>
      <c r="F506" s="49"/>
      <c r="G506" s="43"/>
      <c r="H506" s="15"/>
    </row>
    <row r="507" spans="1:8" ht="74" customHeight="1" x14ac:dyDescent="0.2">
      <c r="A507" s="2"/>
      <c r="B507" s="5"/>
      <c r="C507" s="5"/>
      <c r="D507" s="4" t="s">
        <v>929</v>
      </c>
      <c r="E507" s="5" t="s">
        <v>930</v>
      </c>
      <c r="F507" s="49" t="s">
        <v>8</v>
      </c>
      <c r="G507" s="44" t="s">
        <v>1658</v>
      </c>
      <c r="H507" s="15">
        <f>IF(AND(F507="YA"),5,IF(AND(F507="TIDAK"),1,0))</f>
        <v>5</v>
      </c>
    </row>
    <row r="508" spans="1:8" ht="74" customHeight="1" x14ac:dyDescent="0.2">
      <c r="A508" s="2"/>
      <c r="B508" s="5"/>
      <c r="C508" s="5"/>
      <c r="D508" s="4" t="s">
        <v>931</v>
      </c>
      <c r="E508" s="10" t="s">
        <v>932</v>
      </c>
      <c r="F508" s="49" t="s">
        <v>8</v>
      </c>
      <c r="G508" s="44" t="s">
        <v>1658</v>
      </c>
      <c r="H508" s="15">
        <f>IF(AND(F508="YA"),5,IF(AND(F508="TIDAK"),1,0))</f>
        <v>5</v>
      </c>
    </row>
    <row r="509" spans="1:8" ht="74" customHeight="1" x14ac:dyDescent="0.2">
      <c r="A509" s="2"/>
      <c r="B509" s="5"/>
      <c r="C509" s="5"/>
      <c r="D509" s="4" t="s">
        <v>933</v>
      </c>
      <c r="E509" s="5" t="s">
        <v>934</v>
      </c>
      <c r="F509" s="49" t="s">
        <v>8</v>
      </c>
      <c r="G509" s="44" t="s">
        <v>1658</v>
      </c>
      <c r="H509" s="15">
        <f>IF(AND(F509="YA"),5,IF(AND(F509="TIDAK"),1,0))</f>
        <v>5</v>
      </c>
    </row>
    <row r="510" spans="1:8" ht="74" customHeight="1" x14ac:dyDescent="0.2">
      <c r="A510" s="2"/>
      <c r="B510" s="5"/>
      <c r="C510" s="4" t="s">
        <v>935</v>
      </c>
      <c r="D510" s="194" t="s">
        <v>936</v>
      </c>
      <c r="E510" s="196"/>
      <c r="F510" s="49"/>
      <c r="G510" s="43"/>
      <c r="H510" s="15"/>
    </row>
    <row r="511" spans="1:8" ht="74" customHeight="1" x14ac:dyDescent="0.2">
      <c r="A511" s="2"/>
      <c r="B511" s="5"/>
      <c r="C511" s="4"/>
      <c r="D511" s="4" t="s">
        <v>937</v>
      </c>
      <c r="E511" s="5" t="s">
        <v>930</v>
      </c>
      <c r="F511" s="49" t="s">
        <v>8</v>
      </c>
      <c r="G511" s="44" t="s">
        <v>1658</v>
      </c>
      <c r="H511" s="15">
        <f>IF(AND(F511="YA"),5,IF(AND(F511="TIDAK"),1,0))</f>
        <v>5</v>
      </c>
    </row>
    <row r="512" spans="1:8" ht="74" customHeight="1" x14ac:dyDescent="0.2">
      <c r="A512" s="2"/>
      <c r="B512" s="5"/>
      <c r="C512" s="4"/>
      <c r="D512" s="4" t="s">
        <v>938</v>
      </c>
      <c r="E512" s="10" t="s">
        <v>932</v>
      </c>
      <c r="F512" s="49" t="s">
        <v>8</v>
      </c>
      <c r="G512" s="44" t="s">
        <v>1658</v>
      </c>
      <c r="H512" s="15">
        <f>IF(AND(F512="YA"),5,IF(AND(F512="TIDAK"),1,0))</f>
        <v>5</v>
      </c>
    </row>
    <row r="513" spans="1:8" ht="74" customHeight="1" x14ac:dyDescent="0.2">
      <c r="A513" s="2"/>
      <c r="B513" s="5"/>
      <c r="C513" s="4"/>
      <c r="D513" s="4" t="s">
        <v>939</v>
      </c>
      <c r="E513" s="5" t="s">
        <v>934</v>
      </c>
      <c r="F513" s="49" t="s">
        <v>8</v>
      </c>
      <c r="G513" s="44" t="s">
        <v>1658</v>
      </c>
      <c r="H513" s="15">
        <f>IF(AND(F513="YA"),5,IF(AND(F513="TIDAK"),1,0))</f>
        <v>5</v>
      </c>
    </row>
    <row r="514" spans="1:8" ht="74" customHeight="1" x14ac:dyDescent="0.2">
      <c r="A514" s="2"/>
      <c r="B514" s="5"/>
      <c r="C514" s="4" t="s">
        <v>940</v>
      </c>
      <c r="D514" s="176" t="s">
        <v>941</v>
      </c>
      <c r="E514" s="176"/>
      <c r="F514" s="49"/>
      <c r="G514" s="43"/>
      <c r="H514" s="15"/>
    </row>
    <row r="515" spans="1:8" ht="74" customHeight="1" x14ac:dyDescent="0.2">
      <c r="A515" s="2"/>
      <c r="B515" s="5"/>
      <c r="C515" s="5"/>
      <c r="D515" s="4" t="s">
        <v>942</v>
      </c>
      <c r="E515" s="5" t="s">
        <v>943</v>
      </c>
      <c r="F515" s="49" t="s">
        <v>8</v>
      </c>
      <c r="G515" s="44" t="s">
        <v>1658</v>
      </c>
      <c r="H515" s="15">
        <f>IF(AND(F515="YA"),5,IF(AND(F515="TIDAK"),1,0))</f>
        <v>5</v>
      </c>
    </row>
    <row r="516" spans="1:8" ht="74" customHeight="1" x14ac:dyDescent="0.2">
      <c r="A516" s="2"/>
      <c r="B516" s="5"/>
      <c r="C516" s="5"/>
      <c r="D516" s="4" t="s">
        <v>944</v>
      </c>
      <c r="E516" s="5" t="s">
        <v>945</v>
      </c>
      <c r="F516" s="49" t="s">
        <v>8</v>
      </c>
      <c r="G516" s="44" t="s">
        <v>1658</v>
      </c>
      <c r="H516" s="15">
        <f>IF(AND(F516="YA"),5,IF(AND(F516="TIDAK"),1,0))</f>
        <v>5</v>
      </c>
    </row>
    <row r="517" spans="1:8" ht="74" customHeight="1" x14ac:dyDescent="0.2">
      <c r="A517" s="2"/>
      <c r="B517" s="5"/>
      <c r="C517" s="4" t="s">
        <v>946</v>
      </c>
      <c r="D517" s="176" t="s">
        <v>947</v>
      </c>
      <c r="E517" s="176"/>
      <c r="F517" s="49"/>
      <c r="G517" s="43"/>
      <c r="H517" s="15"/>
    </row>
    <row r="518" spans="1:8" ht="74" customHeight="1" x14ac:dyDescent="0.2">
      <c r="A518" s="2"/>
      <c r="B518" s="5"/>
      <c r="C518" s="5"/>
      <c r="D518" s="4" t="s">
        <v>948</v>
      </c>
      <c r="E518" s="5" t="s">
        <v>949</v>
      </c>
      <c r="F518" s="49" t="s">
        <v>8</v>
      </c>
      <c r="G518" s="44" t="s">
        <v>1658</v>
      </c>
      <c r="H518" s="15">
        <f t="shared" ref="H518:H527" si="35">IF(AND(F518="YA"),5,IF(AND(F518="TIDAK"),1,0))</f>
        <v>5</v>
      </c>
    </row>
    <row r="519" spans="1:8" ht="74" customHeight="1" x14ac:dyDescent="0.2">
      <c r="A519" s="2"/>
      <c r="B519" s="5"/>
      <c r="C519" s="5"/>
      <c r="D519" s="4" t="s">
        <v>950</v>
      </c>
      <c r="E519" s="5" t="s">
        <v>943</v>
      </c>
      <c r="F519" s="49" t="s">
        <v>8</v>
      </c>
      <c r="G519" s="44" t="s">
        <v>1658</v>
      </c>
      <c r="H519" s="15">
        <f t="shared" si="35"/>
        <v>5</v>
      </c>
    </row>
    <row r="520" spans="1:8" ht="74" customHeight="1" x14ac:dyDescent="0.2">
      <c r="A520" s="2"/>
      <c r="B520" s="5"/>
      <c r="C520" s="5"/>
      <c r="D520" s="4" t="s">
        <v>951</v>
      </c>
      <c r="E520" s="5" t="s">
        <v>945</v>
      </c>
      <c r="F520" s="49" t="s">
        <v>8</v>
      </c>
      <c r="G520" s="44" t="s">
        <v>1658</v>
      </c>
      <c r="H520" s="15">
        <f t="shared" si="35"/>
        <v>5</v>
      </c>
    </row>
    <row r="521" spans="1:8" ht="74" customHeight="1" x14ac:dyDescent="0.2">
      <c r="A521" s="2"/>
      <c r="B521" s="4" t="s">
        <v>952</v>
      </c>
      <c r="C521" s="176" t="s">
        <v>953</v>
      </c>
      <c r="D521" s="176"/>
      <c r="E521" s="176"/>
      <c r="F521" s="49" t="s">
        <v>8</v>
      </c>
      <c r="G521" s="44" t="s">
        <v>1658</v>
      </c>
      <c r="H521" s="15">
        <f t="shared" si="35"/>
        <v>5</v>
      </c>
    </row>
    <row r="522" spans="1:8" ht="74" customHeight="1" x14ac:dyDescent="0.2">
      <c r="A522" s="2"/>
      <c r="B522" s="4" t="s">
        <v>954</v>
      </c>
      <c r="C522" s="176" t="s">
        <v>955</v>
      </c>
      <c r="D522" s="176"/>
      <c r="E522" s="176"/>
      <c r="F522" s="49" t="s">
        <v>8</v>
      </c>
      <c r="G522" s="44" t="s">
        <v>1658</v>
      </c>
      <c r="H522" s="15">
        <f t="shared" si="35"/>
        <v>5</v>
      </c>
    </row>
    <row r="523" spans="1:8" ht="74" customHeight="1" x14ac:dyDescent="0.2">
      <c r="A523" s="2"/>
      <c r="B523" s="5"/>
      <c r="C523" s="4" t="s">
        <v>956</v>
      </c>
      <c r="D523" s="176" t="s">
        <v>957</v>
      </c>
      <c r="E523" s="176"/>
      <c r="F523" s="49" t="s">
        <v>8</v>
      </c>
      <c r="G523" s="44" t="s">
        <v>1658</v>
      </c>
      <c r="H523" s="15">
        <f t="shared" si="35"/>
        <v>5</v>
      </c>
    </row>
    <row r="524" spans="1:8" ht="74" customHeight="1" x14ac:dyDescent="0.2">
      <c r="A524" s="2"/>
      <c r="B524" s="5"/>
      <c r="C524" s="4" t="s">
        <v>958</v>
      </c>
      <c r="D524" s="176" t="s">
        <v>959</v>
      </c>
      <c r="E524" s="176"/>
      <c r="F524" s="49" t="s">
        <v>8</v>
      </c>
      <c r="G524" s="44" t="s">
        <v>1658</v>
      </c>
      <c r="H524" s="15">
        <f t="shared" si="35"/>
        <v>5</v>
      </c>
    </row>
    <row r="525" spans="1:8" ht="74" customHeight="1" x14ac:dyDescent="0.2">
      <c r="A525" s="2"/>
      <c r="B525" s="4" t="s">
        <v>960</v>
      </c>
      <c r="C525" s="176" t="s">
        <v>961</v>
      </c>
      <c r="D525" s="176"/>
      <c r="E525" s="176"/>
      <c r="F525" s="49" t="s">
        <v>8</v>
      </c>
      <c r="G525" s="44" t="s">
        <v>1658</v>
      </c>
      <c r="H525" s="15">
        <f t="shared" si="35"/>
        <v>5</v>
      </c>
    </row>
    <row r="526" spans="1:8" ht="74" customHeight="1" x14ac:dyDescent="0.2">
      <c r="A526" s="2"/>
      <c r="B526" s="5"/>
      <c r="C526" s="4" t="s">
        <v>962</v>
      </c>
      <c r="D526" s="176" t="s">
        <v>963</v>
      </c>
      <c r="E526" s="176"/>
      <c r="F526" s="49" t="s">
        <v>8</v>
      </c>
      <c r="G526" s="44" t="s">
        <v>1658</v>
      </c>
      <c r="H526" s="15">
        <f t="shared" si="35"/>
        <v>5</v>
      </c>
    </row>
    <row r="527" spans="1:8" ht="74" customHeight="1" x14ac:dyDescent="0.2">
      <c r="A527" s="2"/>
      <c r="B527" s="5"/>
      <c r="C527" s="4" t="s">
        <v>964</v>
      </c>
      <c r="D527" s="176" t="s">
        <v>965</v>
      </c>
      <c r="E527" s="176"/>
      <c r="F527" s="49" t="s">
        <v>8</v>
      </c>
      <c r="G527" s="44" t="s">
        <v>1658</v>
      </c>
      <c r="H527" s="15">
        <f t="shared" si="35"/>
        <v>5</v>
      </c>
    </row>
    <row r="528" spans="1:8" ht="74" customHeight="1" x14ac:dyDescent="0.2">
      <c r="A528" s="2"/>
      <c r="B528" s="5"/>
      <c r="C528" s="4" t="s">
        <v>966</v>
      </c>
      <c r="D528" s="181" t="s">
        <v>967</v>
      </c>
      <c r="E528" s="182"/>
      <c r="F528" s="49" t="s">
        <v>8</v>
      </c>
      <c r="G528" s="44" t="s">
        <v>1669</v>
      </c>
      <c r="H528" s="15">
        <f>IF(AND(F528="YA"),5,IF(AND(F528="TIDAK"),20,0))</f>
        <v>5</v>
      </c>
    </row>
    <row r="529" spans="1:8" ht="74" customHeight="1" x14ac:dyDescent="0.2">
      <c r="A529" s="2"/>
      <c r="B529" s="5"/>
      <c r="C529" s="5"/>
      <c r="D529" s="4" t="s">
        <v>968</v>
      </c>
      <c r="E529" s="5" t="s">
        <v>969</v>
      </c>
      <c r="F529" s="49" t="s">
        <v>8</v>
      </c>
      <c r="G529" s="44" t="s">
        <v>1658</v>
      </c>
      <c r="H529" s="15">
        <f>IF(AND(F529="YA"),5,IF(AND(F529="TIDAK"),1,0))</f>
        <v>5</v>
      </c>
    </row>
    <row r="530" spans="1:8" ht="74" customHeight="1" x14ac:dyDescent="0.2">
      <c r="A530" s="2"/>
      <c r="B530" s="5"/>
      <c r="C530" s="5"/>
      <c r="D530" s="4" t="s">
        <v>970</v>
      </c>
      <c r="E530" s="5" t="s">
        <v>971</v>
      </c>
      <c r="F530" s="49" t="s">
        <v>8</v>
      </c>
      <c r="G530" s="44" t="s">
        <v>1658</v>
      </c>
      <c r="H530" s="15">
        <f t="shared" ref="H530:H531" si="36">IF(AND(F530="YA"),5,IF(AND(F530="TIDAK"),1,0))</f>
        <v>5</v>
      </c>
    </row>
    <row r="531" spans="1:8" ht="74" customHeight="1" x14ac:dyDescent="0.2">
      <c r="A531" s="2"/>
      <c r="B531" s="5"/>
      <c r="C531" s="5"/>
      <c r="D531" s="4" t="s">
        <v>972</v>
      </c>
      <c r="E531" s="5" t="s">
        <v>973</v>
      </c>
      <c r="F531" s="49" t="s">
        <v>8</v>
      </c>
      <c r="G531" s="44" t="s">
        <v>1658</v>
      </c>
      <c r="H531" s="15">
        <f t="shared" si="36"/>
        <v>5</v>
      </c>
    </row>
    <row r="532" spans="1:8" ht="74" customHeight="1" x14ac:dyDescent="0.2">
      <c r="A532" s="2"/>
      <c r="B532" s="5"/>
      <c r="C532" s="4" t="s">
        <v>974</v>
      </c>
      <c r="D532" s="176" t="s">
        <v>975</v>
      </c>
      <c r="E532" s="176"/>
      <c r="F532" s="49"/>
      <c r="G532" s="43"/>
      <c r="H532" s="15"/>
    </row>
    <row r="533" spans="1:8" ht="74" customHeight="1" x14ac:dyDescent="0.2">
      <c r="A533" s="2"/>
      <c r="B533" s="5"/>
      <c r="C533" s="5"/>
      <c r="D533" s="4" t="s">
        <v>976</v>
      </c>
      <c r="E533" s="5" t="s">
        <v>977</v>
      </c>
      <c r="F533" s="49" t="s">
        <v>55</v>
      </c>
      <c r="G533" s="44" t="s">
        <v>1655</v>
      </c>
      <c r="H533" s="15">
        <f>IF(AND(F533="YA"),0,IF(AND(F533="TIDAK"),0,0))</f>
        <v>0</v>
      </c>
    </row>
    <row r="534" spans="1:8" ht="74" customHeight="1" x14ac:dyDescent="0.2">
      <c r="A534" s="2"/>
      <c r="B534" s="5"/>
      <c r="C534" s="5"/>
      <c r="D534" s="4" t="s">
        <v>978</v>
      </c>
      <c r="E534" s="5" t="s">
        <v>979</v>
      </c>
      <c r="F534" s="49" t="s">
        <v>55</v>
      </c>
      <c r="G534" s="44" t="s">
        <v>1655</v>
      </c>
      <c r="H534" s="15">
        <f t="shared" ref="H534:H535" si="37">IF(AND(F534="YA"),0,IF(AND(F534="TIDAK"),0,0))</f>
        <v>0</v>
      </c>
    </row>
    <row r="535" spans="1:8" ht="74" customHeight="1" x14ac:dyDescent="0.2">
      <c r="A535" s="2"/>
      <c r="B535" s="5"/>
      <c r="C535" s="5"/>
      <c r="D535" s="4" t="s">
        <v>980</v>
      </c>
      <c r="E535" s="5" t="s">
        <v>981</v>
      </c>
      <c r="F535" s="49" t="s">
        <v>55</v>
      </c>
      <c r="G535" s="44" t="s">
        <v>1655</v>
      </c>
      <c r="H535" s="15">
        <f t="shared" si="37"/>
        <v>0</v>
      </c>
    </row>
    <row r="536" spans="1:8" ht="74" customHeight="1" x14ac:dyDescent="0.2">
      <c r="A536" s="2"/>
      <c r="B536" s="4" t="s">
        <v>982</v>
      </c>
      <c r="C536" s="4" t="s">
        <v>983</v>
      </c>
      <c r="D536" s="181" t="s">
        <v>984</v>
      </c>
      <c r="E536" s="182"/>
      <c r="F536" s="49" t="s">
        <v>8</v>
      </c>
      <c r="G536" s="44" t="s">
        <v>1658</v>
      </c>
      <c r="H536" s="15">
        <f>IF(AND(F536="YA"),5,IF(AND(F536="TIDAK"),1,0))</f>
        <v>5</v>
      </c>
    </row>
    <row r="537" spans="1:8" ht="74" customHeight="1" x14ac:dyDescent="0.2">
      <c r="A537" s="2">
        <v>19</v>
      </c>
      <c r="B537" s="180" t="s">
        <v>985</v>
      </c>
      <c r="C537" s="180"/>
      <c r="D537" s="180"/>
      <c r="E537" s="180"/>
      <c r="F537" s="49"/>
      <c r="G537" s="43"/>
      <c r="H537" s="50">
        <f>SUM(H538:H566)</f>
        <v>100</v>
      </c>
    </row>
    <row r="538" spans="1:8" ht="74" customHeight="1" x14ac:dyDescent="0.2">
      <c r="A538" s="2"/>
      <c r="B538" s="4" t="s">
        <v>986</v>
      </c>
      <c r="C538" s="176" t="s">
        <v>987</v>
      </c>
      <c r="D538" s="176"/>
      <c r="E538" s="176"/>
      <c r="F538" s="49"/>
      <c r="G538" s="43"/>
      <c r="H538" s="15"/>
    </row>
    <row r="539" spans="1:8" ht="74" customHeight="1" x14ac:dyDescent="0.2">
      <c r="A539" s="2"/>
      <c r="B539" s="5"/>
      <c r="C539" s="4" t="s">
        <v>988</v>
      </c>
      <c r="D539" s="176" t="s">
        <v>989</v>
      </c>
      <c r="E539" s="176"/>
      <c r="F539" s="49" t="s">
        <v>8</v>
      </c>
      <c r="G539" s="44" t="s">
        <v>1658</v>
      </c>
      <c r="H539" s="15">
        <f>IF(AND(F539="YA"),5,IF(AND(F539="TIDAK"),1,0))</f>
        <v>5</v>
      </c>
    </row>
    <row r="540" spans="1:8" ht="74" customHeight="1" x14ac:dyDescent="0.2">
      <c r="A540" s="2"/>
      <c r="B540" s="5"/>
      <c r="C540" s="4" t="s">
        <v>990</v>
      </c>
      <c r="D540" s="176" t="s">
        <v>991</v>
      </c>
      <c r="E540" s="176"/>
      <c r="F540" s="49"/>
      <c r="G540" s="43"/>
      <c r="H540" s="15"/>
    </row>
    <row r="541" spans="1:8" ht="74" customHeight="1" x14ac:dyDescent="0.2">
      <c r="A541" s="2"/>
      <c r="B541" s="5"/>
      <c r="C541" s="5"/>
      <c r="D541" s="4" t="s">
        <v>992</v>
      </c>
      <c r="E541" s="5" t="s">
        <v>993</v>
      </c>
      <c r="F541" s="49" t="s">
        <v>22</v>
      </c>
      <c r="G541" s="44" t="s">
        <v>1660</v>
      </c>
      <c r="H541" s="15">
        <f>IF(AND(F541="YA"),3,IF(AND(F541="TIDAK"),1,0))</f>
        <v>0</v>
      </c>
    </row>
    <row r="542" spans="1:8" ht="74" customHeight="1" x14ac:dyDescent="0.2">
      <c r="A542" s="2"/>
      <c r="B542" s="5"/>
      <c r="C542" s="5"/>
      <c r="D542" s="4" t="s">
        <v>994</v>
      </c>
      <c r="E542" s="5" t="s">
        <v>995</v>
      </c>
      <c r="F542" s="49" t="s">
        <v>8</v>
      </c>
      <c r="G542" s="44" t="s">
        <v>1661</v>
      </c>
      <c r="H542" s="15">
        <f>IF(AND(F542="YA"),5,IF(AND(F542="TIDAK"),1,0))</f>
        <v>5</v>
      </c>
    </row>
    <row r="543" spans="1:8" ht="74" customHeight="1" x14ac:dyDescent="0.2">
      <c r="A543" s="2"/>
      <c r="B543" s="5"/>
      <c r="C543" s="4" t="s">
        <v>996</v>
      </c>
      <c r="D543" s="176" t="s">
        <v>997</v>
      </c>
      <c r="E543" s="176"/>
      <c r="F543" s="49"/>
      <c r="G543" s="43"/>
      <c r="H543" s="15"/>
    </row>
    <row r="544" spans="1:8" ht="74" customHeight="1" x14ac:dyDescent="0.2">
      <c r="A544" s="2"/>
      <c r="B544" s="5"/>
      <c r="C544" s="5"/>
      <c r="D544" s="4" t="s">
        <v>998</v>
      </c>
      <c r="E544" s="5" t="s">
        <v>999</v>
      </c>
      <c r="F544" s="49" t="s">
        <v>8</v>
      </c>
      <c r="G544" s="44" t="s">
        <v>1658</v>
      </c>
      <c r="H544" s="15">
        <f>IF(AND(F544="YA"),5,IF(AND(F544="TIDAK"),1,0))</f>
        <v>5</v>
      </c>
    </row>
    <row r="545" spans="1:8" ht="74" customHeight="1" x14ac:dyDescent="0.2">
      <c r="A545" s="2"/>
      <c r="B545" s="5"/>
      <c r="C545" s="5"/>
      <c r="D545" s="4" t="s">
        <v>1000</v>
      </c>
      <c r="E545" s="5" t="s">
        <v>1001</v>
      </c>
      <c r="F545" s="49" t="s">
        <v>8</v>
      </c>
      <c r="G545" s="44" t="s">
        <v>1658</v>
      </c>
      <c r="H545" s="15">
        <f>IF(AND(F545="YA"),5,IF(AND(F545="TIDAK"),1,0))</f>
        <v>5</v>
      </c>
    </row>
    <row r="546" spans="1:8" ht="74" customHeight="1" x14ac:dyDescent="0.2">
      <c r="A546" s="2"/>
      <c r="B546" s="5"/>
      <c r="C546" s="4" t="s">
        <v>1002</v>
      </c>
      <c r="D546" s="176" t="s">
        <v>1003</v>
      </c>
      <c r="E546" s="176"/>
      <c r="F546" s="49" t="s">
        <v>8</v>
      </c>
      <c r="G546" s="44" t="s">
        <v>1658</v>
      </c>
      <c r="H546" s="15">
        <f>IF(AND(F546="YA"),5,IF(AND(F546="TIDAK"),1,0))</f>
        <v>5</v>
      </c>
    </row>
    <row r="547" spans="1:8" ht="74" customHeight="1" x14ac:dyDescent="0.2">
      <c r="A547" s="2"/>
      <c r="B547" s="4" t="s">
        <v>1004</v>
      </c>
      <c r="C547" s="176" t="s">
        <v>1005</v>
      </c>
      <c r="D547" s="176"/>
      <c r="E547" s="176"/>
      <c r="F547" s="49"/>
      <c r="G547" s="43"/>
      <c r="H547" s="15"/>
    </row>
    <row r="548" spans="1:8" ht="74" customHeight="1" x14ac:dyDescent="0.2">
      <c r="A548" s="2"/>
      <c r="B548" s="5"/>
      <c r="C548" s="4" t="s">
        <v>1006</v>
      </c>
      <c r="D548" s="176" t="s">
        <v>1007</v>
      </c>
      <c r="E548" s="176"/>
      <c r="F548" s="49" t="s">
        <v>8</v>
      </c>
      <c r="G548" s="44" t="s">
        <v>1658</v>
      </c>
      <c r="H548" s="15">
        <f>IF(AND(F548="YA"),5,IF(AND(F548="TIDAK"),1,0))</f>
        <v>5</v>
      </c>
    </row>
    <row r="549" spans="1:8" ht="74" customHeight="1" x14ac:dyDescent="0.2">
      <c r="A549" s="2"/>
      <c r="B549" s="5"/>
      <c r="C549" s="4" t="s">
        <v>1008</v>
      </c>
      <c r="D549" s="176" t="s">
        <v>1009</v>
      </c>
      <c r="E549" s="176"/>
      <c r="F549" s="49" t="s">
        <v>8</v>
      </c>
      <c r="G549" s="44" t="s">
        <v>1658</v>
      </c>
      <c r="H549" s="15">
        <f>IF(AND(F549="YA"),5,IF(AND(F549="TIDAK"),1,0))</f>
        <v>5</v>
      </c>
    </row>
    <row r="550" spans="1:8" ht="74" customHeight="1" x14ac:dyDescent="0.2">
      <c r="A550" s="2"/>
      <c r="B550" s="5"/>
      <c r="C550" s="4" t="s">
        <v>1010</v>
      </c>
      <c r="D550" s="176" t="s">
        <v>1011</v>
      </c>
      <c r="E550" s="176"/>
      <c r="F550" s="49" t="s">
        <v>8</v>
      </c>
      <c r="G550" s="44" t="s">
        <v>1658</v>
      </c>
      <c r="H550" s="15">
        <f>IF(AND(F550="YA"),5,IF(AND(F550="TIDAK"),1,0))</f>
        <v>5</v>
      </c>
    </row>
    <row r="551" spans="1:8" ht="74" customHeight="1" x14ac:dyDescent="0.2">
      <c r="A551" s="2"/>
      <c r="B551" s="5"/>
      <c r="C551" s="4" t="s">
        <v>1012</v>
      </c>
      <c r="D551" s="176" t="s">
        <v>1013</v>
      </c>
      <c r="E551" s="176"/>
      <c r="F551" s="49"/>
      <c r="G551" s="43"/>
      <c r="H551" s="15"/>
    </row>
    <row r="552" spans="1:8" ht="74" customHeight="1" x14ac:dyDescent="0.2">
      <c r="A552" s="2"/>
      <c r="B552" s="5"/>
      <c r="C552" s="5"/>
      <c r="D552" s="4" t="s">
        <v>1014</v>
      </c>
      <c r="E552" s="5" t="s">
        <v>1015</v>
      </c>
      <c r="F552" s="49" t="s">
        <v>8</v>
      </c>
      <c r="G552" s="44" t="s">
        <v>1658</v>
      </c>
      <c r="H552" s="15">
        <f>IF(AND(F552="YA"),5,IF(AND(F552="TIDAK"),1,0))</f>
        <v>5</v>
      </c>
    </row>
    <row r="553" spans="1:8" ht="74" customHeight="1" x14ac:dyDescent="0.2">
      <c r="A553" s="2"/>
      <c r="B553" s="5"/>
      <c r="C553" s="5"/>
      <c r="D553" s="4" t="s">
        <v>1016</v>
      </c>
      <c r="E553" s="5" t="s">
        <v>1017</v>
      </c>
      <c r="F553" s="49" t="s">
        <v>8</v>
      </c>
      <c r="G553" s="44" t="s">
        <v>1658</v>
      </c>
      <c r="H553" s="15">
        <f>IF(AND(F553="YA"),5,IF(AND(F553="TIDAK"),1,0))</f>
        <v>5</v>
      </c>
    </row>
    <row r="554" spans="1:8" ht="74" customHeight="1" x14ac:dyDescent="0.2">
      <c r="A554" s="2"/>
      <c r="B554" s="5"/>
      <c r="C554" s="4" t="s">
        <v>1018</v>
      </c>
      <c r="D554" s="176" t="s">
        <v>1019</v>
      </c>
      <c r="E554" s="176"/>
      <c r="F554" s="49" t="s">
        <v>8</v>
      </c>
      <c r="G554" s="44" t="s">
        <v>1658</v>
      </c>
      <c r="H554" s="15">
        <f>IF(AND(F554="YA"),5,IF(AND(F554="TIDAK"),1,0))</f>
        <v>5</v>
      </c>
    </row>
    <row r="555" spans="1:8" ht="74" customHeight="1" x14ac:dyDescent="0.2">
      <c r="A555" s="2"/>
      <c r="B555" s="5"/>
      <c r="C555" s="4" t="s">
        <v>1020</v>
      </c>
      <c r="D555" s="176" t="s">
        <v>1021</v>
      </c>
      <c r="E555" s="176"/>
      <c r="F555" s="49" t="s">
        <v>8</v>
      </c>
      <c r="G555" s="44" t="s">
        <v>1658</v>
      </c>
      <c r="H555" s="15">
        <f>IF(AND(F555="YA"),5,IF(AND(F555="TIDAK"),1,0))</f>
        <v>5</v>
      </c>
    </row>
    <row r="556" spans="1:8" ht="74" customHeight="1" x14ac:dyDescent="0.2">
      <c r="A556" s="2"/>
      <c r="B556" s="5"/>
      <c r="C556" s="4" t="s">
        <v>1022</v>
      </c>
      <c r="D556" s="176" t="s">
        <v>1023</v>
      </c>
      <c r="E556" s="176"/>
      <c r="F556" s="49" t="s">
        <v>8</v>
      </c>
      <c r="G556" s="44" t="s">
        <v>1658</v>
      </c>
      <c r="H556" s="15">
        <f>IF(AND(F556="YA"),5,IF(AND(F556="TIDAK"),1,0))</f>
        <v>5</v>
      </c>
    </row>
    <row r="557" spans="1:8" ht="74" customHeight="1" x14ac:dyDescent="0.2">
      <c r="A557" s="2"/>
      <c r="B557" s="5"/>
      <c r="C557" s="4" t="s">
        <v>1024</v>
      </c>
      <c r="D557" s="176" t="s">
        <v>1025</v>
      </c>
      <c r="E557" s="176"/>
      <c r="F557" s="49"/>
      <c r="G557" s="43"/>
      <c r="H557" s="15"/>
    </row>
    <row r="558" spans="1:8" ht="74" customHeight="1" x14ac:dyDescent="0.2">
      <c r="A558" s="2"/>
      <c r="B558" s="5"/>
      <c r="C558" s="5"/>
      <c r="D558" s="4" t="s">
        <v>1026</v>
      </c>
      <c r="E558" s="5" t="s">
        <v>1027</v>
      </c>
      <c r="F558" s="49" t="s">
        <v>22</v>
      </c>
      <c r="G558" s="44" t="s">
        <v>1660</v>
      </c>
      <c r="H558" s="15">
        <f>IF(AND(F558="YA"),3,IF(AND(F558="TIDAK"),1,0))</f>
        <v>0</v>
      </c>
    </row>
    <row r="559" spans="1:8" ht="74" customHeight="1" x14ac:dyDescent="0.2">
      <c r="A559" s="2"/>
      <c r="B559" s="5"/>
      <c r="C559" s="5"/>
      <c r="D559" s="4" t="s">
        <v>1028</v>
      </c>
      <c r="E559" s="5" t="s">
        <v>1029</v>
      </c>
      <c r="F559" s="49" t="s">
        <v>8</v>
      </c>
      <c r="G559" s="44" t="s">
        <v>1661</v>
      </c>
      <c r="H559" s="15">
        <f>IF(AND(F559="YA"),5,IF(AND(F559="TIDAK"),1,0))</f>
        <v>5</v>
      </c>
    </row>
    <row r="560" spans="1:8" ht="74" customHeight="1" x14ac:dyDescent="0.2">
      <c r="A560" s="2"/>
      <c r="B560" s="5"/>
      <c r="C560" s="4" t="s">
        <v>1030</v>
      </c>
      <c r="D560" s="176" t="s">
        <v>1031</v>
      </c>
      <c r="E560" s="176"/>
      <c r="F560" s="49" t="s">
        <v>8</v>
      </c>
      <c r="G560" s="44" t="s">
        <v>1658</v>
      </c>
      <c r="H560" s="15">
        <f>IF(AND(F560="YA"),5,IF(AND(F560="TIDAK"),1,0))</f>
        <v>5</v>
      </c>
    </row>
    <row r="561" spans="1:8" ht="74" customHeight="1" x14ac:dyDescent="0.2">
      <c r="A561" s="2"/>
      <c r="B561" s="5"/>
      <c r="C561" s="4" t="s">
        <v>1032</v>
      </c>
      <c r="D561" s="176" t="s">
        <v>1033</v>
      </c>
      <c r="E561" s="176"/>
      <c r="F561" s="49" t="s">
        <v>8</v>
      </c>
      <c r="G561" s="44" t="s">
        <v>1658</v>
      </c>
      <c r="H561" s="15">
        <f>IF(AND(F561="YA"),5,IF(AND(F561="TIDAK"),1,0))</f>
        <v>5</v>
      </c>
    </row>
    <row r="562" spans="1:8" ht="74" customHeight="1" x14ac:dyDescent="0.2">
      <c r="A562" s="2"/>
      <c r="B562" s="5"/>
      <c r="C562" s="4" t="s">
        <v>1034</v>
      </c>
      <c r="D562" s="176" t="s">
        <v>1035</v>
      </c>
      <c r="E562" s="176"/>
      <c r="F562" s="49"/>
      <c r="G562" s="43"/>
      <c r="H562" s="15"/>
    </row>
    <row r="563" spans="1:8" ht="74" customHeight="1" x14ac:dyDescent="0.2">
      <c r="A563" s="2"/>
      <c r="B563" s="5"/>
      <c r="C563" s="5"/>
      <c r="D563" s="5" t="s">
        <v>1036</v>
      </c>
      <c r="E563" s="5" t="s">
        <v>1029</v>
      </c>
      <c r="F563" s="49" t="s">
        <v>8</v>
      </c>
      <c r="G563" s="44" t="s">
        <v>1658</v>
      </c>
      <c r="H563" s="15">
        <f>IF(AND(F563="YA"),5,IF(AND(F563="TIDAK"),1,0))</f>
        <v>5</v>
      </c>
    </row>
    <row r="564" spans="1:8" ht="74" customHeight="1" x14ac:dyDescent="0.2">
      <c r="A564" s="2"/>
      <c r="B564" s="5"/>
      <c r="C564" s="5"/>
      <c r="D564" s="5" t="s">
        <v>1037</v>
      </c>
      <c r="E564" s="5" t="s">
        <v>1038</v>
      </c>
      <c r="F564" s="49" t="s">
        <v>8</v>
      </c>
      <c r="G564" s="44" t="s">
        <v>1658</v>
      </c>
      <c r="H564" s="15">
        <f>IF(AND(F564="YA"),5,IF(AND(F564="TIDAK"),1,0))</f>
        <v>5</v>
      </c>
    </row>
    <row r="565" spans="1:8" ht="74" customHeight="1" x14ac:dyDescent="0.2">
      <c r="A565" s="2"/>
      <c r="B565" s="5"/>
      <c r="C565" s="4" t="s">
        <v>1039</v>
      </c>
      <c r="D565" s="181" t="s">
        <v>1040</v>
      </c>
      <c r="E565" s="182"/>
      <c r="F565" s="49" t="s">
        <v>8</v>
      </c>
      <c r="G565" s="44" t="s">
        <v>1658</v>
      </c>
      <c r="H565" s="15">
        <f>IF(AND(F565="YA"),5,IF(AND(F565="TIDAK"),1,0))</f>
        <v>5</v>
      </c>
    </row>
    <row r="566" spans="1:8" ht="74" customHeight="1" x14ac:dyDescent="0.2">
      <c r="A566" s="2"/>
      <c r="B566" s="5"/>
      <c r="C566" s="4" t="s">
        <v>1041</v>
      </c>
      <c r="D566" s="176" t="s">
        <v>1042</v>
      </c>
      <c r="E566" s="176"/>
      <c r="F566" s="49" t="s">
        <v>8</v>
      </c>
      <c r="G566" s="44" t="s">
        <v>1658</v>
      </c>
      <c r="H566" s="15">
        <f>IF(AND(F566="YA"),5,IF(AND(F566="TIDAK"),1,0))</f>
        <v>5</v>
      </c>
    </row>
    <row r="567" spans="1:8" ht="74" customHeight="1" x14ac:dyDescent="0.2">
      <c r="A567" s="2">
        <v>20</v>
      </c>
      <c r="B567" s="197" t="s">
        <v>1043</v>
      </c>
      <c r="C567" s="197"/>
      <c r="D567" s="197"/>
      <c r="E567" s="197"/>
      <c r="F567" s="49"/>
      <c r="G567" s="43"/>
      <c r="H567" s="50">
        <f>SUM(H568:H573)</f>
        <v>25</v>
      </c>
    </row>
    <row r="568" spans="1:8" ht="74" customHeight="1" x14ac:dyDescent="0.2">
      <c r="A568" s="2"/>
      <c r="B568" s="28" t="s">
        <v>1044</v>
      </c>
      <c r="C568" s="184" t="s">
        <v>1045</v>
      </c>
      <c r="D568" s="202"/>
      <c r="E568" s="185"/>
      <c r="F568" s="49" t="s">
        <v>8</v>
      </c>
      <c r="G568" s="44" t="s">
        <v>1658</v>
      </c>
      <c r="H568" s="15">
        <f>IF(AND(F568="YA"),5,IF(AND(F568="TIDAK"),1,0))</f>
        <v>5</v>
      </c>
    </row>
    <row r="569" spans="1:8" ht="74" customHeight="1" x14ac:dyDescent="0.2">
      <c r="A569" s="2"/>
      <c r="B569" s="24" t="s">
        <v>1046</v>
      </c>
      <c r="C569" s="184" t="s">
        <v>1047</v>
      </c>
      <c r="D569" s="202"/>
      <c r="E569" s="185"/>
      <c r="F569" s="49" t="s">
        <v>8</v>
      </c>
      <c r="G569" s="44" t="s">
        <v>1658</v>
      </c>
      <c r="H569" s="15">
        <f>IF(AND(F569="YA"),5,IF(AND(F569="TIDAK"),1,0))</f>
        <v>5</v>
      </c>
    </row>
    <row r="570" spans="1:8" ht="74" customHeight="1" x14ac:dyDescent="0.2">
      <c r="A570" s="2"/>
      <c r="B570" s="24"/>
      <c r="C570" s="29" t="s">
        <v>1048</v>
      </c>
      <c r="D570" s="198" t="s">
        <v>1049</v>
      </c>
      <c r="E570" s="199"/>
      <c r="F570" s="49"/>
      <c r="G570" s="43"/>
      <c r="H570" s="15"/>
    </row>
    <row r="571" spans="1:8" ht="74" customHeight="1" x14ac:dyDescent="0.2">
      <c r="A571" s="2"/>
      <c r="B571" s="27"/>
      <c r="C571" s="27"/>
      <c r="D571" s="30" t="s">
        <v>1050</v>
      </c>
      <c r="E571" s="17" t="s">
        <v>1051</v>
      </c>
      <c r="F571" s="49" t="s">
        <v>8</v>
      </c>
      <c r="G571" s="44" t="s">
        <v>1658</v>
      </c>
      <c r="H571" s="15">
        <f>IF(AND(F571="YA"),5,IF(AND(F571="TIDAK"),1,0))</f>
        <v>5</v>
      </c>
    </row>
    <row r="572" spans="1:8" ht="74" customHeight="1" x14ac:dyDescent="0.2">
      <c r="A572" s="2"/>
      <c r="B572" s="27"/>
      <c r="C572" s="27"/>
      <c r="D572" s="30" t="s">
        <v>1050</v>
      </c>
      <c r="E572" s="17" t="s">
        <v>1052</v>
      </c>
      <c r="F572" s="49" t="s">
        <v>8</v>
      </c>
      <c r="G572" s="44" t="s">
        <v>1658</v>
      </c>
      <c r="H572" s="15">
        <f>IF(AND(F572="YA"),5,IF(AND(F572="TIDAK"),1,0))</f>
        <v>5</v>
      </c>
    </row>
    <row r="573" spans="1:8" ht="74" customHeight="1" x14ac:dyDescent="0.2">
      <c r="A573" s="2"/>
      <c r="B573" s="27"/>
      <c r="C573" s="30" t="s">
        <v>1048</v>
      </c>
      <c r="D573" s="200" t="s">
        <v>1053</v>
      </c>
      <c r="E573" s="201"/>
      <c r="F573" s="49" t="s">
        <v>8</v>
      </c>
      <c r="G573" s="44" t="s">
        <v>1658</v>
      </c>
      <c r="H573" s="15">
        <f>IF(AND(F573="YA"),5,IF(AND(F573="TIDAK"),1,0))</f>
        <v>5</v>
      </c>
    </row>
    <row r="574" spans="1:8" ht="74" customHeight="1" x14ac:dyDescent="0.2">
      <c r="A574" s="2">
        <v>21</v>
      </c>
      <c r="B574" s="197" t="s">
        <v>1054</v>
      </c>
      <c r="C574" s="197"/>
      <c r="D574" s="197"/>
      <c r="E574" s="197"/>
      <c r="F574" s="49"/>
      <c r="G574" s="43"/>
      <c r="H574" s="50">
        <f>SUM(H575:H590)</f>
        <v>55</v>
      </c>
    </row>
    <row r="575" spans="1:8" ht="74" customHeight="1" x14ac:dyDescent="0.2">
      <c r="A575" s="2"/>
      <c r="B575" s="5" t="s">
        <v>1055</v>
      </c>
      <c r="C575" s="176" t="s">
        <v>1056</v>
      </c>
      <c r="D575" s="176"/>
      <c r="E575" s="176"/>
      <c r="F575" s="49" t="s">
        <v>8</v>
      </c>
      <c r="G575" s="44" t="s">
        <v>1658</v>
      </c>
      <c r="H575" s="15">
        <f>IF(AND(F575="YA"),5,IF(AND(F575="TIDAK"),1,0))</f>
        <v>5</v>
      </c>
    </row>
    <row r="576" spans="1:8" ht="74" customHeight="1" x14ac:dyDescent="0.2">
      <c r="A576" s="2"/>
      <c r="B576" s="5" t="s">
        <v>1057</v>
      </c>
      <c r="C576" s="176" t="s">
        <v>1058</v>
      </c>
      <c r="D576" s="176"/>
      <c r="E576" s="176"/>
      <c r="F576" s="49" t="s">
        <v>8</v>
      </c>
      <c r="G576" s="44" t="s">
        <v>1658</v>
      </c>
      <c r="H576" s="15">
        <f>IF(AND(F576="YA"),5,IF(AND(F576="TIDAK"),1,0))</f>
        <v>5</v>
      </c>
    </row>
    <row r="577" spans="1:8" ht="74" customHeight="1" x14ac:dyDescent="0.2">
      <c r="A577" s="2"/>
      <c r="B577" s="5" t="s">
        <v>1059</v>
      </c>
      <c r="C577" s="176" t="s">
        <v>1060</v>
      </c>
      <c r="D577" s="176"/>
      <c r="E577" s="176"/>
      <c r="F577" s="49"/>
      <c r="G577" s="43"/>
      <c r="H577" s="15"/>
    </row>
    <row r="578" spans="1:8" ht="74" customHeight="1" x14ac:dyDescent="0.2">
      <c r="A578" s="2"/>
      <c r="B578" s="5"/>
      <c r="C578" s="5" t="s">
        <v>1061</v>
      </c>
      <c r="D578" s="176" t="s">
        <v>1062</v>
      </c>
      <c r="E578" s="176"/>
      <c r="F578" s="49" t="s">
        <v>22</v>
      </c>
      <c r="G578" s="44" t="s">
        <v>1660</v>
      </c>
      <c r="H578" s="15">
        <f>IF(AND(F578="YA"),3,IF(AND(F578="TIDAK"),1,0))</f>
        <v>0</v>
      </c>
    </row>
    <row r="579" spans="1:8" ht="74" customHeight="1" x14ac:dyDescent="0.2">
      <c r="A579" s="2"/>
      <c r="B579" s="5"/>
      <c r="C579" s="5" t="s">
        <v>1063</v>
      </c>
      <c r="D579" s="176" t="s">
        <v>1064</v>
      </c>
      <c r="E579" s="176"/>
      <c r="F579" s="49" t="s">
        <v>8</v>
      </c>
      <c r="G579" s="44" t="s">
        <v>1661</v>
      </c>
      <c r="H579" s="15">
        <f>IF(AND(F579="YA"),5,IF(AND(F579="TIDAK"),1,0))</f>
        <v>5</v>
      </c>
    </row>
    <row r="580" spans="1:8" ht="74" customHeight="1" x14ac:dyDescent="0.2">
      <c r="A580" s="2"/>
      <c r="B580" s="5" t="s">
        <v>1065</v>
      </c>
      <c r="C580" s="176" t="s">
        <v>1066</v>
      </c>
      <c r="D580" s="176"/>
      <c r="E580" s="176"/>
      <c r="F580" s="49"/>
      <c r="G580" s="43"/>
      <c r="H580" s="15"/>
    </row>
    <row r="581" spans="1:8" ht="74" customHeight="1" x14ac:dyDescent="0.2">
      <c r="A581" s="2"/>
      <c r="B581" s="5"/>
      <c r="C581" s="5" t="s">
        <v>1067</v>
      </c>
      <c r="D581" s="176" t="s">
        <v>1062</v>
      </c>
      <c r="E581" s="176"/>
      <c r="F581" s="49" t="s">
        <v>22</v>
      </c>
      <c r="G581" s="44" t="s">
        <v>1663</v>
      </c>
      <c r="H581" s="15">
        <f>IF(AND(F581="YA"),2,IF(AND(F581="TIDAK"),1,0))</f>
        <v>0</v>
      </c>
    </row>
    <row r="582" spans="1:8" ht="74" customHeight="1" x14ac:dyDescent="0.2">
      <c r="A582" s="2"/>
      <c r="B582" s="5"/>
      <c r="C582" s="5" t="s">
        <v>1068</v>
      </c>
      <c r="D582" s="176" t="s">
        <v>1069</v>
      </c>
      <c r="E582" s="176"/>
      <c r="F582" s="49" t="s">
        <v>22</v>
      </c>
      <c r="G582" s="44" t="s">
        <v>1660</v>
      </c>
      <c r="H582" s="15">
        <f>IF(AND(F582="YA"),3,IF(AND(F582="TIDAK"),1,0))</f>
        <v>0</v>
      </c>
    </row>
    <row r="583" spans="1:8" ht="74" customHeight="1" x14ac:dyDescent="0.2">
      <c r="A583" s="2"/>
      <c r="B583" s="5"/>
      <c r="C583" s="5" t="s">
        <v>1070</v>
      </c>
      <c r="D583" s="176" t="s">
        <v>1071</v>
      </c>
      <c r="E583" s="176"/>
      <c r="F583" s="49" t="s">
        <v>8</v>
      </c>
      <c r="G583" s="44" t="s">
        <v>1661</v>
      </c>
      <c r="H583" s="15">
        <f t="shared" ref="H583:H590" si="38">IF(AND(F583="YA"),5,IF(AND(F583="TIDAK"),1,0))</f>
        <v>5</v>
      </c>
    </row>
    <row r="584" spans="1:8" ht="74" customHeight="1" x14ac:dyDescent="0.2">
      <c r="A584" s="2"/>
      <c r="B584" s="5" t="s">
        <v>1072</v>
      </c>
      <c r="C584" s="176" t="s">
        <v>1073</v>
      </c>
      <c r="D584" s="176"/>
      <c r="E584" s="176"/>
      <c r="F584" s="49" t="s">
        <v>8</v>
      </c>
      <c r="G584" s="44" t="s">
        <v>1658</v>
      </c>
      <c r="H584" s="15">
        <f t="shared" si="38"/>
        <v>5</v>
      </c>
    </row>
    <row r="585" spans="1:8" ht="74" customHeight="1" x14ac:dyDescent="0.2">
      <c r="A585" s="2"/>
      <c r="B585" s="5" t="s">
        <v>1074</v>
      </c>
      <c r="C585" s="176" t="s">
        <v>1075</v>
      </c>
      <c r="D585" s="176"/>
      <c r="E585" s="176"/>
      <c r="F585" s="49" t="s">
        <v>8</v>
      </c>
      <c r="G585" s="44" t="s">
        <v>1658</v>
      </c>
      <c r="H585" s="15">
        <f t="shared" si="38"/>
        <v>5</v>
      </c>
    </row>
    <row r="586" spans="1:8" ht="74" customHeight="1" x14ac:dyDescent="0.2">
      <c r="A586" s="2"/>
      <c r="B586" s="5" t="s">
        <v>1076</v>
      </c>
      <c r="C586" s="176" t="s">
        <v>1077</v>
      </c>
      <c r="D586" s="176"/>
      <c r="E586" s="176"/>
      <c r="F586" s="49" t="s">
        <v>8</v>
      </c>
      <c r="G586" s="44" t="s">
        <v>1658</v>
      </c>
      <c r="H586" s="15">
        <f t="shared" si="38"/>
        <v>5</v>
      </c>
    </row>
    <row r="587" spans="1:8" ht="74" customHeight="1" x14ac:dyDescent="0.2">
      <c r="A587" s="2"/>
      <c r="B587" s="5" t="s">
        <v>1078</v>
      </c>
      <c r="C587" s="176" t="s">
        <v>1079</v>
      </c>
      <c r="D587" s="176"/>
      <c r="E587" s="176"/>
      <c r="F587" s="49" t="s">
        <v>8</v>
      </c>
      <c r="G587" s="44" t="s">
        <v>1658</v>
      </c>
      <c r="H587" s="15">
        <f t="shared" si="38"/>
        <v>5</v>
      </c>
    </row>
    <row r="588" spans="1:8" ht="74" customHeight="1" x14ac:dyDescent="0.2">
      <c r="A588" s="2"/>
      <c r="B588" s="5" t="s">
        <v>1080</v>
      </c>
      <c r="C588" s="176" t="s">
        <v>1081</v>
      </c>
      <c r="D588" s="176"/>
      <c r="E588" s="176"/>
      <c r="F588" s="49" t="s">
        <v>8</v>
      </c>
      <c r="G588" s="44" t="s">
        <v>1658</v>
      </c>
      <c r="H588" s="15">
        <f t="shared" si="38"/>
        <v>5</v>
      </c>
    </row>
    <row r="589" spans="1:8" ht="74" customHeight="1" x14ac:dyDescent="0.2">
      <c r="A589" s="2"/>
      <c r="B589" s="5" t="s">
        <v>1082</v>
      </c>
      <c r="C589" s="176" t="s">
        <v>1083</v>
      </c>
      <c r="D589" s="176"/>
      <c r="E589" s="176"/>
      <c r="F589" s="49" t="s">
        <v>8</v>
      </c>
      <c r="G589" s="44" t="s">
        <v>1658</v>
      </c>
      <c r="H589" s="15">
        <f t="shared" si="38"/>
        <v>5</v>
      </c>
    </row>
    <row r="590" spans="1:8" ht="74" customHeight="1" x14ac:dyDescent="0.2">
      <c r="A590" s="2"/>
      <c r="B590" s="5" t="s">
        <v>1084</v>
      </c>
      <c r="C590" s="176" t="s">
        <v>1085</v>
      </c>
      <c r="D590" s="176"/>
      <c r="E590" s="176"/>
      <c r="F590" s="49" t="s">
        <v>8</v>
      </c>
      <c r="G590" s="44" t="s">
        <v>1658</v>
      </c>
      <c r="H590" s="15">
        <f t="shared" si="38"/>
        <v>5</v>
      </c>
    </row>
    <row r="591" spans="1:8" ht="74" customHeight="1" x14ac:dyDescent="0.2">
      <c r="A591" s="2">
        <v>22</v>
      </c>
      <c r="B591" s="180" t="s">
        <v>107</v>
      </c>
      <c r="C591" s="180"/>
      <c r="D591" s="180"/>
      <c r="E591" s="180"/>
      <c r="F591" s="49"/>
      <c r="G591" s="43"/>
      <c r="H591" s="50">
        <f>SUM(H592:H616)</f>
        <v>92</v>
      </c>
    </row>
    <row r="592" spans="1:8" ht="74" customHeight="1" x14ac:dyDescent="0.2">
      <c r="A592" s="2"/>
      <c r="B592" s="5" t="s">
        <v>1086</v>
      </c>
      <c r="C592" s="176" t="s">
        <v>1087</v>
      </c>
      <c r="D592" s="176"/>
      <c r="E592" s="176"/>
      <c r="F592" s="49" t="s">
        <v>8</v>
      </c>
      <c r="G592" s="44" t="s">
        <v>1658</v>
      </c>
      <c r="H592" s="15">
        <f t="shared" ref="H592:H600" si="39">IF(AND(F592="YA"),5,IF(AND(F592="TIDAK"),1,0))</f>
        <v>5</v>
      </c>
    </row>
    <row r="593" spans="1:8" ht="74" customHeight="1" x14ac:dyDescent="0.2">
      <c r="A593" s="2"/>
      <c r="B593" s="5" t="s">
        <v>1088</v>
      </c>
      <c r="C593" s="176" t="s">
        <v>1089</v>
      </c>
      <c r="D593" s="176"/>
      <c r="E593" s="176"/>
      <c r="F593" s="49" t="s">
        <v>8</v>
      </c>
      <c r="G593" s="44" t="s">
        <v>1658</v>
      </c>
      <c r="H593" s="15">
        <f t="shared" si="39"/>
        <v>5</v>
      </c>
    </row>
    <row r="594" spans="1:8" ht="74" customHeight="1" x14ac:dyDescent="0.2">
      <c r="A594" s="2"/>
      <c r="B594" s="5" t="s">
        <v>1090</v>
      </c>
      <c r="C594" s="176" t="s">
        <v>1091</v>
      </c>
      <c r="D594" s="176"/>
      <c r="E594" s="176"/>
      <c r="F594" s="49" t="s">
        <v>8</v>
      </c>
      <c r="G594" s="44" t="s">
        <v>1658</v>
      </c>
      <c r="H594" s="15">
        <f t="shared" si="39"/>
        <v>5</v>
      </c>
    </row>
    <row r="595" spans="1:8" ht="74" customHeight="1" x14ac:dyDescent="0.2">
      <c r="A595" s="2"/>
      <c r="B595" s="5" t="s">
        <v>1092</v>
      </c>
      <c r="C595" s="176" t="s">
        <v>1093</v>
      </c>
      <c r="D595" s="176"/>
      <c r="E595" s="176"/>
      <c r="F595" s="49" t="s">
        <v>8</v>
      </c>
      <c r="G595" s="44" t="s">
        <v>1658</v>
      </c>
      <c r="H595" s="15">
        <f t="shared" si="39"/>
        <v>5</v>
      </c>
    </row>
    <row r="596" spans="1:8" ht="74" customHeight="1" x14ac:dyDescent="0.2">
      <c r="A596" s="2"/>
      <c r="B596" s="5" t="s">
        <v>1094</v>
      </c>
      <c r="C596" s="176" t="s">
        <v>1095</v>
      </c>
      <c r="D596" s="176"/>
      <c r="E596" s="176"/>
      <c r="F596" s="49" t="s">
        <v>8</v>
      </c>
      <c r="G596" s="44" t="s">
        <v>1658</v>
      </c>
      <c r="H596" s="15">
        <f t="shared" si="39"/>
        <v>5</v>
      </c>
    </row>
    <row r="597" spans="1:8" ht="74" customHeight="1" x14ac:dyDescent="0.2">
      <c r="A597" s="2"/>
      <c r="B597" s="5" t="s">
        <v>1096</v>
      </c>
      <c r="C597" s="176" t="s">
        <v>1097</v>
      </c>
      <c r="D597" s="176"/>
      <c r="E597" s="176"/>
      <c r="F597" s="49" t="s">
        <v>8</v>
      </c>
      <c r="G597" s="44" t="s">
        <v>1658</v>
      </c>
      <c r="H597" s="15">
        <f t="shared" si="39"/>
        <v>5</v>
      </c>
    </row>
    <row r="598" spans="1:8" ht="74" customHeight="1" x14ac:dyDescent="0.2">
      <c r="A598" s="2"/>
      <c r="B598" s="5" t="s">
        <v>1098</v>
      </c>
      <c r="C598" s="176" t="s">
        <v>1099</v>
      </c>
      <c r="D598" s="176"/>
      <c r="E598" s="176"/>
      <c r="F598" s="49" t="s">
        <v>8</v>
      </c>
      <c r="G598" s="44" t="s">
        <v>1658</v>
      </c>
      <c r="H598" s="15">
        <f t="shared" si="39"/>
        <v>5</v>
      </c>
    </row>
    <row r="599" spans="1:8" ht="74" customHeight="1" x14ac:dyDescent="0.2">
      <c r="A599" s="2"/>
      <c r="B599" s="5" t="s">
        <v>1100</v>
      </c>
      <c r="C599" s="176" t="s">
        <v>1101</v>
      </c>
      <c r="D599" s="176"/>
      <c r="E599" s="176"/>
      <c r="F599" s="49" t="s">
        <v>8</v>
      </c>
      <c r="G599" s="44" t="s">
        <v>1658</v>
      </c>
      <c r="H599" s="15">
        <f t="shared" si="39"/>
        <v>5</v>
      </c>
    </row>
    <row r="600" spans="1:8" ht="74" customHeight="1" x14ac:dyDescent="0.2">
      <c r="A600" s="2"/>
      <c r="B600" s="5" t="s">
        <v>1102</v>
      </c>
      <c r="C600" s="176" t="s">
        <v>1103</v>
      </c>
      <c r="D600" s="176"/>
      <c r="E600" s="176"/>
      <c r="F600" s="49" t="s">
        <v>8</v>
      </c>
      <c r="G600" s="44" t="s">
        <v>1658</v>
      </c>
      <c r="H600" s="15">
        <f t="shared" si="39"/>
        <v>5</v>
      </c>
    </row>
    <row r="601" spans="1:8" ht="74" customHeight="1" x14ac:dyDescent="0.2">
      <c r="A601" s="2"/>
      <c r="B601" s="5" t="s">
        <v>1104</v>
      </c>
      <c r="C601" s="176" t="s">
        <v>1105</v>
      </c>
      <c r="D601" s="176"/>
      <c r="E601" s="176"/>
      <c r="F601" s="49"/>
      <c r="G601" s="43"/>
      <c r="H601" s="15"/>
    </row>
    <row r="602" spans="1:8" ht="74" customHeight="1" x14ac:dyDescent="0.2">
      <c r="A602" s="2"/>
      <c r="B602" s="5"/>
      <c r="C602" s="5" t="s">
        <v>1106</v>
      </c>
      <c r="D602" s="176" t="s">
        <v>1107</v>
      </c>
      <c r="E602" s="176"/>
      <c r="F602" s="49" t="s">
        <v>8</v>
      </c>
      <c r="G602" s="44" t="s">
        <v>1660</v>
      </c>
      <c r="H602" s="15">
        <f>IF(AND(F602="YA"),3,IF(AND(F602="TIDAK"),1,0))</f>
        <v>3</v>
      </c>
    </row>
    <row r="603" spans="1:8" ht="74" customHeight="1" x14ac:dyDescent="0.2">
      <c r="A603" s="2"/>
      <c r="B603" s="5"/>
      <c r="C603" s="5" t="s">
        <v>1108</v>
      </c>
      <c r="D603" s="176" t="s">
        <v>1109</v>
      </c>
      <c r="E603" s="176"/>
      <c r="F603" s="49" t="s">
        <v>8</v>
      </c>
      <c r="G603" s="44" t="s">
        <v>1661</v>
      </c>
      <c r="H603" s="15">
        <f>IF(AND(F603="YA"),5,IF(AND(F603="TIDAK"),1,0))</f>
        <v>5</v>
      </c>
    </row>
    <row r="604" spans="1:8" ht="74" customHeight="1" x14ac:dyDescent="0.2">
      <c r="A604" s="2"/>
      <c r="B604" s="5"/>
      <c r="C604" s="5"/>
      <c r="D604" s="5" t="s">
        <v>1110</v>
      </c>
      <c r="E604" s="5" t="s">
        <v>1111</v>
      </c>
      <c r="F604" s="49" t="s">
        <v>8</v>
      </c>
      <c r="G604" s="44" t="s">
        <v>1658</v>
      </c>
      <c r="H604" s="15">
        <f>IF(AND(F604="YA"),5,IF(AND(F604="TIDAK"),1,0))</f>
        <v>5</v>
      </c>
    </row>
    <row r="605" spans="1:8" ht="74" customHeight="1" x14ac:dyDescent="0.2">
      <c r="A605" s="2"/>
      <c r="B605" s="5"/>
      <c r="C605" s="5"/>
      <c r="D605" s="5" t="s">
        <v>1112</v>
      </c>
      <c r="E605" s="5" t="s">
        <v>1113</v>
      </c>
      <c r="F605" s="49" t="s">
        <v>8</v>
      </c>
      <c r="G605" s="44" t="s">
        <v>1658</v>
      </c>
      <c r="H605" s="15">
        <f>IF(AND(F605="YA"),5,IF(AND(F605="TIDAK"),1,0))</f>
        <v>5</v>
      </c>
    </row>
    <row r="606" spans="1:8" ht="74" customHeight="1" x14ac:dyDescent="0.2">
      <c r="A606" s="2"/>
      <c r="B606" s="5" t="s">
        <v>1114</v>
      </c>
      <c r="C606" s="5"/>
      <c r="D606" s="5" t="s">
        <v>1115</v>
      </c>
      <c r="E606" s="5" t="s">
        <v>1116</v>
      </c>
      <c r="F606" s="49" t="s">
        <v>8</v>
      </c>
      <c r="G606" s="44" t="s">
        <v>1658</v>
      </c>
      <c r="H606" s="15">
        <f>IF(AND(F606="YA"),5,IF(AND(F606="TIDAK"),1,0))</f>
        <v>5</v>
      </c>
    </row>
    <row r="607" spans="1:8" ht="74" customHeight="1" x14ac:dyDescent="0.2">
      <c r="A607" s="2"/>
      <c r="B607" s="5" t="s">
        <v>1117</v>
      </c>
      <c r="C607" s="176" t="s">
        <v>1118</v>
      </c>
      <c r="D607" s="176"/>
      <c r="E607" s="176"/>
      <c r="F607" s="49" t="s">
        <v>8</v>
      </c>
      <c r="G607" s="44" t="s">
        <v>1670</v>
      </c>
      <c r="H607" s="15">
        <f>IF(AND(F607="YA"),2,IF(AND(F607="TIDAK"),5,0))</f>
        <v>2</v>
      </c>
    </row>
    <row r="608" spans="1:8" ht="74" customHeight="1" x14ac:dyDescent="0.2">
      <c r="A608" s="2"/>
      <c r="B608" s="5" t="s">
        <v>1119</v>
      </c>
      <c r="C608" s="176" t="s">
        <v>1120</v>
      </c>
      <c r="D608" s="176"/>
      <c r="E608" s="176"/>
      <c r="F608" s="49" t="s">
        <v>8</v>
      </c>
      <c r="G608" s="44" t="s">
        <v>1668</v>
      </c>
      <c r="H608" s="15">
        <f>IF(AND(F608="YA"),2,IF(AND(F608="TIDAK"),1,0))</f>
        <v>2</v>
      </c>
    </row>
    <row r="609" spans="1:8" ht="74" customHeight="1" x14ac:dyDescent="0.2">
      <c r="A609" s="2"/>
      <c r="B609" s="5" t="s">
        <v>1121</v>
      </c>
      <c r="C609" s="176" t="s">
        <v>1122</v>
      </c>
      <c r="D609" s="176"/>
      <c r="E609" s="176"/>
      <c r="F609" s="49"/>
      <c r="G609" s="43"/>
      <c r="H609" s="15"/>
    </row>
    <row r="610" spans="1:8" ht="74" customHeight="1" x14ac:dyDescent="0.2">
      <c r="A610" s="2"/>
      <c r="B610" s="5"/>
      <c r="C610" s="5" t="s">
        <v>1123</v>
      </c>
      <c r="D610" s="176" t="s">
        <v>1124</v>
      </c>
      <c r="E610" s="176"/>
      <c r="F610" s="49" t="s">
        <v>22</v>
      </c>
      <c r="G610" s="44" t="s">
        <v>1660</v>
      </c>
      <c r="H610" s="15">
        <f>IF(AND(F610="YA"),3,IF(AND(F610="TIDAK"),1,0))</f>
        <v>0</v>
      </c>
    </row>
    <row r="611" spans="1:8" ht="74" customHeight="1" x14ac:dyDescent="0.2">
      <c r="A611" s="2"/>
      <c r="B611" s="5"/>
      <c r="C611" s="5" t="s">
        <v>1125</v>
      </c>
      <c r="D611" s="176" t="s">
        <v>1126</v>
      </c>
      <c r="E611" s="176"/>
      <c r="F611" s="49" t="s">
        <v>8</v>
      </c>
      <c r="G611" s="44" t="s">
        <v>1661</v>
      </c>
      <c r="H611" s="15">
        <f>IF(AND(F611="YA"),5,IF(AND(F611="TIDAK"),1,0))</f>
        <v>5</v>
      </c>
    </row>
    <row r="612" spans="1:8" ht="74" customHeight="1" x14ac:dyDescent="0.2">
      <c r="A612" s="2"/>
      <c r="B612" s="5" t="s">
        <v>1127</v>
      </c>
      <c r="C612" s="176" t="s">
        <v>1128</v>
      </c>
      <c r="D612" s="176"/>
      <c r="E612" s="176"/>
      <c r="F612" s="49" t="s">
        <v>8</v>
      </c>
      <c r="G612" s="44" t="s">
        <v>1658</v>
      </c>
      <c r="H612" s="15">
        <f>IF(AND(F612="YA"),5,IF(AND(F612="TIDAK"),1,0))</f>
        <v>5</v>
      </c>
    </row>
    <row r="613" spans="1:8" ht="74" customHeight="1" x14ac:dyDescent="0.2">
      <c r="A613" s="2"/>
      <c r="B613" s="5" t="s">
        <v>1129</v>
      </c>
      <c r="C613" s="176" t="s">
        <v>1130</v>
      </c>
      <c r="D613" s="176"/>
      <c r="E613" s="176"/>
      <c r="F613" s="49" t="s">
        <v>8</v>
      </c>
      <c r="G613" s="44" t="s">
        <v>1658</v>
      </c>
      <c r="H613" s="15">
        <f>IF(AND(F613="YA"),5,IF(AND(F613="TIDAK"),1,0))</f>
        <v>5</v>
      </c>
    </row>
    <row r="614" spans="1:8" ht="74" customHeight="1" x14ac:dyDescent="0.2">
      <c r="A614" s="2"/>
      <c r="B614" s="5" t="s">
        <v>1131</v>
      </c>
      <c r="C614" s="176" t="s">
        <v>1132</v>
      </c>
      <c r="D614" s="176"/>
      <c r="E614" s="176"/>
      <c r="F614" s="49"/>
      <c r="G614" s="43"/>
      <c r="H614" s="15"/>
    </row>
    <row r="615" spans="1:8" ht="74" customHeight="1" x14ac:dyDescent="0.2">
      <c r="A615" s="2"/>
      <c r="B615" s="5"/>
      <c r="C615" s="5" t="s">
        <v>1133</v>
      </c>
      <c r="D615" s="176" t="s">
        <v>1134</v>
      </c>
      <c r="E615" s="176"/>
      <c r="F615" s="49" t="s">
        <v>8</v>
      </c>
      <c r="G615" s="44" t="s">
        <v>1661</v>
      </c>
      <c r="H615" s="15">
        <f>IF(AND(F615="YA"),5,IF(AND(F615="TIDAK"),1,0))</f>
        <v>5</v>
      </c>
    </row>
    <row r="616" spans="1:8" ht="74" customHeight="1" x14ac:dyDescent="0.2">
      <c r="A616" s="2"/>
      <c r="B616" s="5"/>
      <c r="C616" s="5" t="s">
        <v>1135</v>
      </c>
      <c r="D616" s="176" t="s">
        <v>1136</v>
      </c>
      <c r="E616" s="176"/>
      <c r="F616" s="49" t="s">
        <v>22</v>
      </c>
      <c r="G616" s="44" t="s">
        <v>1660</v>
      </c>
      <c r="H616" s="15">
        <f>IF(AND(F616="YA"),3,IF(AND(F616="TIDAK"),1,0))</f>
        <v>0</v>
      </c>
    </row>
    <row r="617" spans="1:8" ht="74" customHeight="1" x14ac:dyDescent="0.2">
      <c r="A617" s="186" t="s">
        <v>1137</v>
      </c>
      <c r="B617" s="187"/>
      <c r="C617" s="187"/>
      <c r="D617" s="187"/>
      <c r="E617" s="187"/>
      <c r="F617" s="187"/>
      <c r="G617" s="188"/>
      <c r="H617" s="48">
        <f>H618</f>
        <v>195</v>
      </c>
    </row>
    <row r="618" spans="1:8" ht="74" customHeight="1" x14ac:dyDescent="0.2">
      <c r="A618" s="31">
        <v>23</v>
      </c>
      <c r="B618" s="197" t="s">
        <v>1138</v>
      </c>
      <c r="C618" s="197"/>
      <c r="D618" s="197"/>
      <c r="E618" s="197"/>
      <c r="F618" s="49"/>
      <c r="G618" s="43"/>
      <c r="H618" s="50">
        <f>SUM(H619:H677)</f>
        <v>195</v>
      </c>
    </row>
    <row r="619" spans="1:8" ht="74" customHeight="1" x14ac:dyDescent="0.2">
      <c r="A619" s="2"/>
      <c r="B619" s="4" t="s">
        <v>1139</v>
      </c>
      <c r="C619" s="176" t="s">
        <v>1140</v>
      </c>
      <c r="D619" s="176"/>
      <c r="E619" s="176"/>
      <c r="F619" s="49" t="s">
        <v>8</v>
      </c>
      <c r="G619" s="44" t="s">
        <v>1658</v>
      </c>
      <c r="H619" s="15">
        <f>IF(AND(F619="YA"),5,IF(AND(F619="TIDAK"),1,0))</f>
        <v>5</v>
      </c>
    </row>
    <row r="620" spans="1:8" ht="74" customHeight="1" x14ac:dyDescent="0.2">
      <c r="A620" s="2"/>
      <c r="B620" s="4" t="s">
        <v>1141</v>
      </c>
      <c r="C620" s="176" t="s">
        <v>1142</v>
      </c>
      <c r="D620" s="176"/>
      <c r="E620" s="176"/>
      <c r="F620" s="49"/>
      <c r="G620" s="43"/>
      <c r="H620" s="15"/>
    </row>
    <row r="621" spans="1:8" ht="74" customHeight="1" x14ac:dyDescent="0.2">
      <c r="A621" s="2"/>
      <c r="B621" s="5"/>
      <c r="C621" s="4" t="s">
        <v>1143</v>
      </c>
      <c r="D621" s="176" t="s">
        <v>1144</v>
      </c>
      <c r="E621" s="176"/>
      <c r="F621" s="49" t="s">
        <v>8</v>
      </c>
      <c r="G621" s="44" t="s">
        <v>1658</v>
      </c>
      <c r="H621" s="15">
        <f t="shared" ref="H621:H628" si="40">IF(AND(F621="YA"),5,IF(AND(F621="TIDAK"),1,0))</f>
        <v>5</v>
      </c>
    </row>
    <row r="622" spans="1:8" ht="74" customHeight="1" x14ac:dyDescent="0.2">
      <c r="A622" s="2"/>
      <c r="B622" s="5"/>
      <c r="C622" s="4" t="s">
        <v>1145</v>
      </c>
      <c r="D622" s="176" t="s">
        <v>1146</v>
      </c>
      <c r="E622" s="176"/>
      <c r="F622" s="49" t="s">
        <v>8</v>
      </c>
      <c r="G622" s="44" t="s">
        <v>1658</v>
      </c>
      <c r="H622" s="15">
        <f t="shared" si="40"/>
        <v>5</v>
      </c>
    </row>
    <row r="623" spans="1:8" ht="74" customHeight="1" x14ac:dyDescent="0.2">
      <c r="A623" s="2"/>
      <c r="B623" s="5"/>
      <c r="C623" s="4" t="s">
        <v>1147</v>
      </c>
      <c r="D623" s="176" t="s">
        <v>1148</v>
      </c>
      <c r="E623" s="176"/>
      <c r="F623" s="49" t="s">
        <v>8</v>
      </c>
      <c r="G623" s="44" t="s">
        <v>1658</v>
      </c>
      <c r="H623" s="15">
        <f t="shared" si="40"/>
        <v>5</v>
      </c>
    </row>
    <row r="624" spans="1:8" ht="74" customHeight="1" x14ac:dyDescent="0.2">
      <c r="A624" s="2"/>
      <c r="B624" s="5"/>
      <c r="C624" s="4" t="s">
        <v>1149</v>
      </c>
      <c r="D624" s="176" t="s">
        <v>1150</v>
      </c>
      <c r="E624" s="176"/>
      <c r="F624" s="49" t="s">
        <v>8</v>
      </c>
      <c r="G624" s="44" t="s">
        <v>1658</v>
      </c>
      <c r="H624" s="15">
        <f t="shared" si="40"/>
        <v>5</v>
      </c>
    </row>
    <row r="625" spans="1:8" ht="74" customHeight="1" x14ac:dyDescent="0.2">
      <c r="A625" s="2"/>
      <c r="B625" s="5"/>
      <c r="C625" s="4" t="s">
        <v>1151</v>
      </c>
      <c r="D625" s="176" t="s">
        <v>1152</v>
      </c>
      <c r="E625" s="176"/>
      <c r="F625" s="49" t="s">
        <v>8</v>
      </c>
      <c r="G625" s="44" t="s">
        <v>1658</v>
      </c>
      <c r="H625" s="15">
        <f t="shared" si="40"/>
        <v>5</v>
      </c>
    </row>
    <row r="626" spans="1:8" ht="74" customHeight="1" x14ac:dyDescent="0.2">
      <c r="A626" s="2"/>
      <c r="B626" s="5"/>
      <c r="C626" s="4" t="s">
        <v>1153</v>
      </c>
      <c r="D626" s="176" t="s">
        <v>1154</v>
      </c>
      <c r="E626" s="176"/>
      <c r="F626" s="49" t="s">
        <v>8</v>
      </c>
      <c r="G626" s="44" t="s">
        <v>1658</v>
      </c>
      <c r="H626" s="15">
        <f t="shared" si="40"/>
        <v>5</v>
      </c>
    </row>
    <row r="627" spans="1:8" ht="74" customHeight="1" x14ac:dyDescent="0.2">
      <c r="A627" s="2"/>
      <c r="B627" s="5"/>
      <c r="C627" s="4" t="s">
        <v>1155</v>
      </c>
      <c r="D627" s="176" t="s">
        <v>1156</v>
      </c>
      <c r="E627" s="176"/>
      <c r="F627" s="49" t="s">
        <v>8</v>
      </c>
      <c r="G627" s="44" t="s">
        <v>1658</v>
      </c>
      <c r="H627" s="15">
        <f t="shared" si="40"/>
        <v>5</v>
      </c>
    </row>
    <row r="628" spans="1:8" ht="74" customHeight="1" x14ac:dyDescent="0.2">
      <c r="A628" s="2"/>
      <c r="B628" s="5"/>
      <c r="C628" s="4" t="s">
        <v>1157</v>
      </c>
      <c r="D628" s="176" t="s">
        <v>1158</v>
      </c>
      <c r="E628" s="176"/>
      <c r="F628" s="49" t="s">
        <v>8</v>
      </c>
      <c r="G628" s="44" t="s">
        <v>1658</v>
      </c>
      <c r="H628" s="15">
        <f t="shared" si="40"/>
        <v>5</v>
      </c>
    </row>
    <row r="629" spans="1:8" ht="74" customHeight="1" x14ac:dyDescent="0.2">
      <c r="A629" s="2"/>
      <c r="B629" s="4" t="s">
        <v>1159</v>
      </c>
      <c r="C629" s="176" t="s">
        <v>1160</v>
      </c>
      <c r="D629" s="176"/>
      <c r="E629" s="176"/>
      <c r="F629" s="49"/>
      <c r="G629" s="43"/>
      <c r="H629" s="15"/>
    </row>
    <row r="630" spans="1:8" ht="74" customHeight="1" x14ac:dyDescent="0.2">
      <c r="A630" s="2"/>
      <c r="B630" s="5"/>
      <c r="C630" s="4" t="s">
        <v>1161</v>
      </c>
      <c r="D630" s="176" t="s">
        <v>1162</v>
      </c>
      <c r="E630" s="176"/>
      <c r="F630" s="49" t="s">
        <v>8</v>
      </c>
      <c r="G630" s="44" t="s">
        <v>1658</v>
      </c>
      <c r="H630" s="15">
        <f>IF(AND(F630="YA"),5,IF(AND(F630="TIDAK"),1,0))</f>
        <v>5</v>
      </c>
    </row>
    <row r="631" spans="1:8" ht="74" customHeight="1" x14ac:dyDescent="0.2">
      <c r="A631" s="2"/>
      <c r="B631" s="5"/>
      <c r="C631" s="4" t="s">
        <v>1163</v>
      </c>
      <c r="D631" s="176" t="s">
        <v>1164</v>
      </c>
      <c r="E631" s="176"/>
      <c r="F631" s="49" t="s">
        <v>8</v>
      </c>
      <c r="G631" s="44" t="s">
        <v>1658</v>
      </c>
      <c r="H631" s="15">
        <f>IF(AND(F631="YA"),5,IF(AND(F631="TIDAK"),1,0))</f>
        <v>5</v>
      </c>
    </row>
    <row r="632" spans="1:8" ht="74" customHeight="1" x14ac:dyDescent="0.2">
      <c r="A632" s="2"/>
      <c r="B632" s="5"/>
      <c r="C632" s="4" t="s">
        <v>1165</v>
      </c>
      <c r="D632" s="176" t="s">
        <v>1166</v>
      </c>
      <c r="E632" s="176"/>
      <c r="F632" s="49" t="s">
        <v>8</v>
      </c>
      <c r="G632" s="44" t="s">
        <v>1658</v>
      </c>
      <c r="H632" s="15">
        <f>IF(AND(F632="YA"),5,IF(AND(F632="TIDAK"),1,0))</f>
        <v>5</v>
      </c>
    </row>
    <row r="633" spans="1:8" ht="74" customHeight="1" x14ac:dyDescent="0.2">
      <c r="A633" s="2"/>
      <c r="B633" s="5"/>
      <c r="C633" s="4" t="s">
        <v>1167</v>
      </c>
      <c r="D633" s="176" t="s">
        <v>1168</v>
      </c>
      <c r="E633" s="176"/>
      <c r="F633" s="49" t="s">
        <v>8</v>
      </c>
      <c r="G633" s="44" t="s">
        <v>1658</v>
      </c>
      <c r="H633" s="15">
        <f>IF(AND(F633="YA"),5,IF(AND(F633="TIDAK"),1,0))</f>
        <v>5</v>
      </c>
    </row>
    <row r="634" spans="1:8" ht="74" customHeight="1" x14ac:dyDescent="0.2">
      <c r="A634" s="2"/>
      <c r="B634" s="4" t="s">
        <v>1169</v>
      </c>
      <c r="C634" s="176" t="s">
        <v>1170</v>
      </c>
      <c r="D634" s="176"/>
      <c r="E634" s="176"/>
      <c r="F634" s="49"/>
      <c r="G634" s="43"/>
      <c r="H634" s="15"/>
    </row>
    <row r="635" spans="1:8" ht="74" customHeight="1" x14ac:dyDescent="0.2">
      <c r="A635" s="2"/>
      <c r="B635" s="5"/>
      <c r="C635" s="4" t="s">
        <v>1171</v>
      </c>
      <c r="D635" s="176" t="s">
        <v>1172</v>
      </c>
      <c r="E635" s="176"/>
      <c r="F635" s="49" t="s">
        <v>8</v>
      </c>
      <c r="G635" s="44" t="s">
        <v>1658</v>
      </c>
      <c r="H635" s="15">
        <f t="shared" ref="H635:H642" si="41">IF(AND(F635="YA"),5,IF(AND(F635="TIDAK"),1,0))</f>
        <v>5</v>
      </c>
    </row>
    <row r="636" spans="1:8" ht="74" customHeight="1" x14ac:dyDescent="0.2">
      <c r="A636" s="2"/>
      <c r="B636" s="5"/>
      <c r="C636" s="4" t="s">
        <v>1173</v>
      </c>
      <c r="D636" s="176" t="s">
        <v>1174</v>
      </c>
      <c r="E636" s="176"/>
      <c r="F636" s="49" t="s">
        <v>8</v>
      </c>
      <c r="G636" s="44" t="s">
        <v>1658</v>
      </c>
      <c r="H636" s="15">
        <f t="shared" si="41"/>
        <v>5</v>
      </c>
    </row>
    <row r="637" spans="1:8" ht="74" customHeight="1" x14ac:dyDescent="0.2">
      <c r="A637" s="2"/>
      <c r="B637" s="5"/>
      <c r="C637" s="4" t="s">
        <v>1175</v>
      </c>
      <c r="D637" s="176" t="s">
        <v>1176</v>
      </c>
      <c r="E637" s="176"/>
      <c r="F637" s="49" t="s">
        <v>8</v>
      </c>
      <c r="G637" s="44" t="s">
        <v>1658</v>
      </c>
      <c r="H637" s="15">
        <f t="shared" si="41"/>
        <v>5</v>
      </c>
    </row>
    <row r="638" spans="1:8" ht="74" customHeight="1" x14ac:dyDescent="0.2">
      <c r="A638" s="2"/>
      <c r="B638" s="5"/>
      <c r="C638" s="4" t="s">
        <v>1177</v>
      </c>
      <c r="D638" s="176" t="s">
        <v>1178</v>
      </c>
      <c r="E638" s="176"/>
      <c r="F638" s="49" t="s">
        <v>8</v>
      </c>
      <c r="G638" s="44" t="s">
        <v>1658</v>
      </c>
      <c r="H638" s="15">
        <f t="shared" si="41"/>
        <v>5</v>
      </c>
    </row>
    <row r="639" spans="1:8" ht="74" customHeight="1" x14ac:dyDescent="0.2">
      <c r="A639" s="2"/>
      <c r="B639" s="5"/>
      <c r="C639" s="4" t="s">
        <v>1179</v>
      </c>
      <c r="D639" s="176" t="s">
        <v>1180</v>
      </c>
      <c r="E639" s="176"/>
      <c r="F639" s="49" t="s">
        <v>8</v>
      </c>
      <c r="G639" s="44" t="s">
        <v>1658</v>
      </c>
      <c r="H639" s="15">
        <f t="shared" si="41"/>
        <v>5</v>
      </c>
    </row>
    <row r="640" spans="1:8" ht="74" customHeight="1" x14ac:dyDescent="0.2">
      <c r="A640" s="2"/>
      <c r="B640" s="5"/>
      <c r="C640" s="4" t="s">
        <v>1181</v>
      </c>
      <c r="D640" s="176" t="s">
        <v>1182</v>
      </c>
      <c r="E640" s="176"/>
      <c r="F640" s="49" t="s">
        <v>8</v>
      </c>
      <c r="G640" s="44" t="s">
        <v>1658</v>
      </c>
      <c r="H640" s="15">
        <f t="shared" si="41"/>
        <v>5</v>
      </c>
    </row>
    <row r="641" spans="1:8" ht="74" customHeight="1" x14ac:dyDescent="0.2">
      <c r="A641" s="2"/>
      <c r="B641" s="5"/>
      <c r="C641" s="4" t="s">
        <v>1183</v>
      </c>
      <c r="D641" s="176" t="s">
        <v>1184</v>
      </c>
      <c r="E641" s="176"/>
      <c r="F641" s="49" t="s">
        <v>8</v>
      </c>
      <c r="G641" s="44" t="s">
        <v>1658</v>
      </c>
      <c r="H641" s="15">
        <f t="shared" si="41"/>
        <v>5</v>
      </c>
    </row>
    <row r="642" spans="1:8" ht="74" customHeight="1" x14ac:dyDescent="0.2">
      <c r="A642" s="2"/>
      <c r="B642" s="4" t="s">
        <v>1185</v>
      </c>
      <c r="C642" s="176" t="s">
        <v>1186</v>
      </c>
      <c r="D642" s="176"/>
      <c r="E642" s="176"/>
      <c r="F642" s="49" t="s">
        <v>8</v>
      </c>
      <c r="G642" s="44" t="s">
        <v>1658</v>
      </c>
      <c r="H642" s="15">
        <f t="shared" si="41"/>
        <v>5</v>
      </c>
    </row>
    <row r="643" spans="1:8" ht="74" customHeight="1" x14ac:dyDescent="0.2">
      <c r="A643" s="2"/>
      <c r="B643" s="4" t="s">
        <v>1187</v>
      </c>
      <c r="C643" s="176" t="s">
        <v>1188</v>
      </c>
      <c r="D643" s="176"/>
      <c r="E643" s="176"/>
      <c r="F643" s="49"/>
      <c r="G643" s="43"/>
      <c r="H643" s="15"/>
    </row>
    <row r="644" spans="1:8" ht="74" customHeight="1" x14ac:dyDescent="0.2">
      <c r="A644" s="2"/>
      <c r="B644" s="5"/>
      <c r="C644" s="4" t="s">
        <v>1189</v>
      </c>
      <c r="D644" s="176" t="s">
        <v>1190</v>
      </c>
      <c r="E644" s="176"/>
      <c r="F644" s="49" t="s">
        <v>8</v>
      </c>
      <c r="G644" s="44" t="s">
        <v>1658</v>
      </c>
      <c r="H644" s="15">
        <f>IF(AND(F644="YA"),5,IF(AND(F644="TIDAK"),1,0))</f>
        <v>5</v>
      </c>
    </row>
    <row r="645" spans="1:8" ht="74" customHeight="1" x14ac:dyDescent="0.2">
      <c r="A645" s="2"/>
      <c r="B645" s="5"/>
      <c r="C645" s="4" t="s">
        <v>1191</v>
      </c>
      <c r="D645" s="176" t="s">
        <v>1192</v>
      </c>
      <c r="E645" s="176"/>
      <c r="F645" s="49" t="s">
        <v>8</v>
      </c>
      <c r="G645" s="44" t="s">
        <v>1658</v>
      </c>
      <c r="H645" s="15">
        <f>IF(AND(F645="YA"),5,IF(AND(F645="TIDAK"),1,0))</f>
        <v>5</v>
      </c>
    </row>
    <row r="646" spans="1:8" ht="74" customHeight="1" x14ac:dyDescent="0.2">
      <c r="A646" s="2"/>
      <c r="B646" s="5"/>
      <c r="C646" s="4" t="s">
        <v>1193</v>
      </c>
      <c r="D646" s="176" t="s">
        <v>1194</v>
      </c>
      <c r="E646" s="176"/>
      <c r="F646" s="49" t="s">
        <v>8</v>
      </c>
      <c r="G646" s="44" t="s">
        <v>1658</v>
      </c>
      <c r="H646" s="15">
        <f>IF(AND(F646="YA"),5,IF(AND(F646="TIDAK"),1,0))</f>
        <v>5</v>
      </c>
    </row>
    <row r="647" spans="1:8" ht="74" customHeight="1" x14ac:dyDescent="0.2">
      <c r="A647" s="2"/>
      <c r="B647" s="4" t="s">
        <v>1195</v>
      </c>
      <c r="C647" s="181" t="s">
        <v>1196</v>
      </c>
      <c r="D647" s="183"/>
      <c r="E647" s="182"/>
      <c r="F647" s="49"/>
      <c r="G647" s="43"/>
      <c r="H647" s="15"/>
    </row>
    <row r="648" spans="1:8" ht="74" customHeight="1" x14ac:dyDescent="0.2">
      <c r="A648" s="2"/>
      <c r="B648" s="4"/>
      <c r="C648" s="4" t="s">
        <v>1197</v>
      </c>
      <c r="D648" s="181" t="s">
        <v>1198</v>
      </c>
      <c r="E648" s="182"/>
      <c r="F648" s="49"/>
      <c r="G648" s="43"/>
      <c r="H648" s="15"/>
    </row>
    <row r="649" spans="1:8" ht="74" customHeight="1" x14ac:dyDescent="0.2">
      <c r="A649" s="2"/>
      <c r="B649" s="4"/>
      <c r="C649" s="5"/>
      <c r="D649" s="4" t="s">
        <v>1199</v>
      </c>
      <c r="E649" s="13" t="s">
        <v>1200</v>
      </c>
      <c r="F649" s="49" t="s">
        <v>8</v>
      </c>
      <c r="G649" s="44" t="s">
        <v>1661</v>
      </c>
      <c r="H649" s="15">
        <f>IF(AND(F649="YA"),5,IF(AND(F649="TIDAK"),1,0))</f>
        <v>5</v>
      </c>
    </row>
    <row r="650" spans="1:8" ht="74" customHeight="1" x14ac:dyDescent="0.2">
      <c r="A650" s="2"/>
      <c r="B650" s="4"/>
      <c r="C650" s="5"/>
      <c r="D650" s="4" t="s">
        <v>1201</v>
      </c>
      <c r="E650" s="13" t="s">
        <v>1202</v>
      </c>
      <c r="F650" s="49" t="s">
        <v>22</v>
      </c>
      <c r="G650" s="44" t="s">
        <v>1660</v>
      </c>
      <c r="H650" s="15">
        <f>IF(AND(F650="YA"),3,IF(AND(F650="TIDAK"),1,0))</f>
        <v>0</v>
      </c>
    </row>
    <row r="651" spans="1:8" ht="74" customHeight="1" x14ac:dyDescent="0.2">
      <c r="A651" s="2"/>
      <c r="B651" s="4"/>
      <c r="C651" s="5"/>
      <c r="D651" s="4" t="s">
        <v>1203</v>
      </c>
      <c r="E651" s="13" t="s">
        <v>1204</v>
      </c>
      <c r="F651" s="49" t="s">
        <v>22</v>
      </c>
      <c r="G651" s="44" t="s">
        <v>1666</v>
      </c>
      <c r="H651" s="15">
        <f>IF(AND(F651="YA"),1,IF(AND(F651="TIDAK"),1,0))</f>
        <v>0</v>
      </c>
    </row>
    <row r="652" spans="1:8" ht="74" customHeight="1" x14ac:dyDescent="0.2">
      <c r="A652" s="2"/>
      <c r="B652" s="5"/>
      <c r="C652" s="6" t="s">
        <v>1199</v>
      </c>
      <c r="D652" s="181" t="s">
        <v>1205</v>
      </c>
      <c r="E652" s="182"/>
      <c r="F652" s="49"/>
      <c r="G652" s="43"/>
      <c r="H652" s="15"/>
    </row>
    <row r="653" spans="1:8" ht="85" customHeight="1" x14ac:dyDescent="0.2">
      <c r="A653" s="2"/>
      <c r="B653" s="5"/>
      <c r="C653" s="5"/>
      <c r="D653" s="4" t="s">
        <v>1206</v>
      </c>
      <c r="E653" s="5" t="s">
        <v>1207</v>
      </c>
      <c r="F653" s="49" t="s">
        <v>8</v>
      </c>
      <c r="G653" s="44" t="s">
        <v>1686</v>
      </c>
      <c r="H653" s="15">
        <f>IF(AND(F653="YA"),5,IF(AND(F653="TIDAK"),0,0))</f>
        <v>5</v>
      </c>
    </row>
    <row r="654" spans="1:8" ht="74" customHeight="1" x14ac:dyDescent="0.2">
      <c r="A654" s="2"/>
      <c r="B654" s="5"/>
      <c r="C654" s="5"/>
      <c r="D654" s="4" t="s">
        <v>1208</v>
      </c>
      <c r="E654" s="5" t="s">
        <v>1209</v>
      </c>
      <c r="F654" s="49" t="s">
        <v>22</v>
      </c>
      <c r="G654" s="44" t="s">
        <v>1666</v>
      </c>
      <c r="H654" s="15">
        <f>IF(AND(F654="YA"),5,IF(AND(F654="TIDAK"),0,0))</f>
        <v>0</v>
      </c>
    </row>
    <row r="655" spans="1:8" ht="89" customHeight="1" x14ac:dyDescent="0.2">
      <c r="A655" s="2"/>
      <c r="B655" s="5"/>
      <c r="C655" s="5"/>
      <c r="D655" s="4" t="s">
        <v>1210</v>
      </c>
      <c r="E655" s="5" t="s">
        <v>1211</v>
      </c>
      <c r="F655" s="49" t="s">
        <v>22</v>
      </c>
      <c r="G655" s="44" t="s">
        <v>1656</v>
      </c>
      <c r="H655" s="15">
        <f>IF(AND(F655="YA"),0,IF(AND(F655="TIDAK"),0,0))</f>
        <v>0</v>
      </c>
    </row>
    <row r="656" spans="1:8" ht="74" customHeight="1" x14ac:dyDescent="0.2">
      <c r="A656" s="2"/>
      <c r="B656" s="5"/>
      <c r="C656" s="6" t="s">
        <v>1201</v>
      </c>
      <c r="D656" s="194" t="s">
        <v>1212</v>
      </c>
      <c r="E656" s="196"/>
      <c r="F656" s="49"/>
      <c r="G656" s="43"/>
      <c r="H656" s="15"/>
    </row>
    <row r="657" spans="1:8" ht="74" customHeight="1" x14ac:dyDescent="0.2">
      <c r="A657" s="2"/>
      <c r="B657" s="5"/>
      <c r="C657" s="5"/>
      <c r="D657" s="4" t="s">
        <v>1213</v>
      </c>
      <c r="E657" s="5" t="s">
        <v>1214</v>
      </c>
      <c r="F657" s="49" t="s">
        <v>22</v>
      </c>
      <c r="G657" s="44" t="s">
        <v>1671</v>
      </c>
      <c r="H657" s="15">
        <f>IF(AND(F657="YA"),1,IF(AND(F657="TIDAK"),0,0))</f>
        <v>0</v>
      </c>
    </row>
    <row r="658" spans="1:8" ht="74" customHeight="1" x14ac:dyDescent="0.2">
      <c r="A658" s="2"/>
      <c r="B658" s="5"/>
      <c r="C658" s="5"/>
      <c r="D658" s="4" t="s">
        <v>1215</v>
      </c>
      <c r="E658" s="5" t="s">
        <v>1216</v>
      </c>
      <c r="F658" s="49" t="s">
        <v>22</v>
      </c>
      <c r="G658" s="44" t="s">
        <v>1671</v>
      </c>
      <c r="H658" s="15">
        <f t="shared" ref="H658:H661" si="42">IF(AND(F658="YA"),1,IF(AND(F658="TIDAK"),0,0))</f>
        <v>0</v>
      </c>
    </row>
    <row r="659" spans="1:8" ht="111" customHeight="1" x14ac:dyDescent="0.2">
      <c r="A659" s="2"/>
      <c r="B659" s="5"/>
      <c r="C659" s="5"/>
      <c r="D659" s="4" t="s">
        <v>1217</v>
      </c>
      <c r="E659" s="5" t="s">
        <v>1218</v>
      </c>
      <c r="F659" s="49" t="s">
        <v>22</v>
      </c>
      <c r="G659" s="44" t="s">
        <v>1671</v>
      </c>
      <c r="H659" s="15">
        <f t="shared" si="42"/>
        <v>0</v>
      </c>
    </row>
    <row r="660" spans="1:8" ht="74" customHeight="1" x14ac:dyDescent="0.2">
      <c r="A660" s="2"/>
      <c r="B660" s="5"/>
      <c r="C660" s="5"/>
      <c r="D660" s="4" t="s">
        <v>1219</v>
      </c>
      <c r="E660" s="5" t="s">
        <v>1220</v>
      </c>
      <c r="F660" s="49" t="s">
        <v>22</v>
      </c>
      <c r="G660" s="44" t="s">
        <v>1671</v>
      </c>
      <c r="H660" s="15">
        <f t="shared" si="42"/>
        <v>0</v>
      </c>
    </row>
    <row r="661" spans="1:8" ht="74" customHeight="1" x14ac:dyDescent="0.2">
      <c r="A661" s="2"/>
      <c r="B661" s="5"/>
      <c r="C661" s="5"/>
      <c r="D661" s="4" t="s">
        <v>1221</v>
      </c>
      <c r="E661" s="5" t="s">
        <v>1222</v>
      </c>
      <c r="F661" s="49" t="s">
        <v>22</v>
      </c>
      <c r="G661" s="44" t="s">
        <v>1671</v>
      </c>
      <c r="H661" s="15">
        <f t="shared" si="42"/>
        <v>0</v>
      </c>
    </row>
    <row r="662" spans="1:8" ht="74" customHeight="1" x14ac:dyDescent="0.2">
      <c r="A662" s="2"/>
      <c r="B662" s="5"/>
      <c r="C662" s="4" t="s">
        <v>1203</v>
      </c>
      <c r="D662" s="194" t="s">
        <v>1223</v>
      </c>
      <c r="E662" s="196"/>
      <c r="F662" s="49" t="s">
        <v>8</v>
      </c>
      <c r="G662" s="44" t="s">
        <v>1658</v>
      </c>
      <c r="H662" s="15">
        <f t="shared" ref="H662:H671" si="43">IF(AND(F662="YA"),5,IF(AND(F662="TIDAK"),1,0))</f>
        <v>5</v>
      </c>
    </row>
    <row r="663" spans="1:8" ht="74" customHeight="1" x14ac:dyDescent="0.2">
      <c r="A663" s="2"/>
      <c r="B663" s="5"/>
      <c r="C663" s="5"/>
      <c r="D663" s="4" t="s">
        <v>1224</v>
      </c>
      <c r="E663" s="5" t="s">
        <v>1225</v>
      </c>
      <c r="F663" s="49" t="s">
        <v>8</v>
      </c>
      <c r="G663" s="44" t="s">
        <v>1658</v>
      </c>
      <c r="H663" s="15">
        <f t="shared" si="43"/>
        <v>5</v>
      </c>
    </row>
    <row r="664" spans="1:8" ht="101" customHeight="1" x14ac:dyDescent="0.2">
      <c r="A664" s="2"/>
      <c r="B664" s="5"/>
      <c r="C664" s="5"/>
      <c r="D664" s="4" t="s">
        <v>1226</v>
      </c>
      <c r="E664" s="5" t="s">
        <v>1227</v>
      </c>
      <c r="F664" s="49" t="s">
        <v>8</v>
      </c>
      <c r="G664" s="44" t="s">
        <v>1687</v>
      </c>
      <c r="H664" s="15">
        <f>IF(AND(F664="YA"),5,IF(AND(F664="TIDAK"),0,0))</f>
        <v>5</v>
      </c>
    </row>
    <row r="665" spans="1:8" ht="109" customHeight="1" x14ac:dyDescent="0.2">
      <c r="A665" s="2"/>
      <c r="B665" s="5"/>
      <c r="C665" s="5"/>
      <c r="D665" s="4" t="s">
        <v>1228</v>
      </c>
      <c r="E665" s="5" t="s">
        <v>1229</v>
      </c>
      <c r="F665" s="49" t="s">
        <v>22</v>
      </c>
      <c r="G665" s="44" t="s">
        <v>1688</v>
      </c>
      <c r="H665" s="15">
        <f>IF(AND(F665="YA"),3,IF(AND(F665="TIDAK"),1,0))</f>
        <v>0</v>
      </c>
    </row>
    <row r="666" spans="1:8" ht="74" customHeight="1" x14ac:dyDescent="0.2">
      <c r="A666" s="2"/>
      <c r="B666" s="5"/>
      <c r="C666" s="5"/>
      <c r="D666" s="4" t="s">
        <v>1230</v>
      </c>
      <c r="E666" s="5" t="s">
        <v>1231</v>
      </c>
      <c r="F666" s="49" t="s">
        <v>8</v>
      </c>
      <c r="G666" s="44" t="s">
        <v>1658</v>
      </c>
      <c r="H666" s="15">
        <f t="shared" si="43"/>
        <v>5</v>
      </c>
    </row>
    <row r="667" spans="1:8" ht="74" customHeight="1" x14ac:dyDescent="0.2">
      <c r="A667" s="2"/>
      <c r="B667" s="5"/>
      <c r="C667" s="5"/>
      <c r="D667" s="4" t="s">
        <v>1232</v>
      </c>
      <c r="E667" s="5" t="s">
        <v>1233</v>
      </c>
      <c r="F667" s="49" t="s">
        <v>8</v>
      </c>
      <c r="G667" s="44" t="s">
        <v>1658</v>
      </c>
      <c r="H667" s="15">
        <f t="shared" si="43"/>
        <v>5</v>
      </c>
    </row>
    <row r="668" spans="1:8" ht="74" customHeight="1" x14ac:dyDescent="0.2">
      <c r="A668" s="2"/>
      <c r="B668" s="5"/>
      <c r="C668" s="5"/>
      <c r="D668" s="4" t="s">
        <v>1234</v>
      </c>
      <c r="E668" s="5" t="s">
        <v>1235</v>
      </c>
      <c r="F668" s="49" t="s">
        <v>8</v>
      </c>
      <c r="G668" s="44" t="s">
        <v>1658</v>
      </c>
      <c r="H668" s="15">
        <f t="shared" si="43"/>
        <v>5</v>
      </c>
    </row>
    <row r="669" spans="1:8" ht="74" customHeight="1" x14ac:dyDescent="0.2">
      <c r="A669" s="2"/>
      <c r="B669" s="5"/>
      <c r="C669" s="5"/>
      <c r="D669" s="4" t="s">
        <v>1236</v>
      </c>
      <c r="E669" s="5" t="s">
        <v>1237</v>
      </c>
      <c r="F669" s="49" t="s">
        <v>8</v>
      </c>
      <c r="G669" s="44" t="s">
        <v>1658</v>
      </c>
      <c r="H669" s="15">
        <f t="shared" si="43"/>
        <v>5</v>
      </c>
    </row>
    <row r="670" spans="1:8" ht="74" customHeight="1" x14ac:dyDescent="0.2">
      <c r="A670" s="2"/>
      <c r="B670" s="5"/>
      <c r="C670" s="4" t="s">
        <v>1238</v>
      </c>
      <c r="D670" s="181" t="s">
        <v>1239</v>
      </c>
      <c r="E670" s="182"/>
      <c r="F670" s="49" t="s">
        <v>8</v>
      </c>
      <c r="G670" s="44" t="s">
        <v>1658</v>
      </c>
      <c r="H670" s="15">
        <f t="shared" si="43"/>
        <v>5</v>
      </c>
    </row>
    <row r="671" spans="1:8" ht="74" customHeight="1" x14ac:dyDescent="0.2">
      <c r="A671" s="2"/>
      <c r="B671" s="5"/>
      <c r="C671" s="4"/>
      <c r="D671" s="4" t="s">
        <v>1240</v>
      </c>
      <c r="E671" s="13" t="s">
        <v>1241</v>
      </c>
      <c r="F671" s="49" t="s">
        <v>8</v>
      </c>
      <c r="G671" s="44" t="s">
        <v>1661</v>
      </c>
      <c r="H671" s="15">
        <f t="shared" si="43"/>
        <v>5</v>
      </c>
    </row>
    <row r="672" spans="1:8" ht="74" customHeight="1" x14ac:dyDescent="0.2">
      <c r="A672" s="2"/>
      <c r="B672" s="5"/>
      <c r="C672" s="5"/>
      <c r="D672" s="4" t="s">
        <v>1242</v>
      </c>
      <c r="E672" s="13" t="s">
        <v>1243</v>
      </c>
      <c r="F672" s="49" t="s">
        <v>22</v>
      </c>
      <c r="G672" s="44" t="s">
        <v>1660</v>
      </c>
      <c r="H672" s="15">
        <f>IF(AND(F672="YA"),3,IF(AND(F672="TIDAK"),1,0))</f>
        <v>0</v>
      </c>
    </row>
    <row r="673" spans="1:8" ht="74" customHeight="1" x14ac:dyDescent="0.2">
      <c r="A673" s="2"/>
      <c r="B673" s="4" t="s">
        <v>1244</v>
      </c>
      <c r="C673" s="176" t="s">
        <v>1245</v>
      </c>
      <c r="D673" s="176"/>
      <c r="E673" s="176"/>
      <c r="F673" s="49"/>
      <c r="G673" s="43"/>
      <c r="H673" s="15"/>
    </row>
    <row r="674" spans="1:8" ht="74" customHeight="1" x14ac:dyDescent="0.2">
      <c r="A674" s="2"/>
      <c r="B674" s="5"/>
      <c r="C674" s="4" t="s">
        <v>1246</v>
      </c>
      <c r="D674" s="176" t="s">
        <v>1247</v>
      </c>
      <c r="E674" s="176"/>
      <c r="F674" s="49" t="s">
        <v>8</v>
      </c>
      <c r="G674" s="44" t="s">
        <v>1658</v>
      </c>
      <c r="H674" s="15">
        <f>IF(AND(F674="YA"),5,IF(AND(F674="TIDAK"),1,0))</f>
        <v>5</v>
      </c>
    </row>
    <row r="675" spans="1:8" ht="74" customHeight="1" x14ac:dyDescent="0.2">
      <c r="A675" s="2"/>
      <c r="B675" s="5"/>
      <c r="C675" s="4" t="s">
        <v>1248</v>
      </c>
      <c r="D675" s="176" t="s">
        <v>1249</v>
      </c>
      <c r="E675" s="176"/>
      <c r="F675" s="49" t="s">
        <v>8</v>
      </c>
      <c r="G675" s="44" t="s">
        <v>1658</v>
      </c>
      <c r="H675" s="15">
        <f>IF(AND(F675="YA"),5,IF(AND(F675="TIDAK"),1,0))</f>
        <v>5</v>
      </c>
    </row>
    <row r="676" spans="1:8" ht="74" customHeight="1" x14ac:dyDescent="0.2">
      <c r="A676" s="2"/>
      <c r="B676" s="5"/>
      <c r="C676" s="4" t="s">
        <v>1250</v>
      </c>
      <c r="D676" s="176" t="s">
        <v>1251</v>
      </c>
      <c r="E676" s="176"/>
      <c r="F676" s="49" t="s">
        <v>8</v>
      </c>
      <c r="G676" s="44" t="s">
        <v>1658</v>
      </c>
      <c r="H676" s="15">
        <f>IF(AND(F676="YA"),5,IF(AND(F676="TIDAK"),1,0))</f>
        <v>5</v>
      </c>
    </row>
    <row r="677" spans="1:8" ht="74" customHeight="1" x14ac:dyDescent="0.2">
      <c r="A677" s="2"/>
      <c r="B677" s="5"/>
      <c r="C677" s="4" t="s">
        <v>1252</v>
      </c>
      <c r="D677" s="176" t="s">
        <v>1253</v>
      </c>
      <c r="E677" s="176"/>
      <c r="F677" s="49" t="s">
        <v>8</v>
      </c>
      <c r="G677" s="44" t="s">
        <v>1658</v>
      </c>
      <c r="H677" s="15">
        <f>IF(AND(F677="YA"),5,IF(AND(F677="TIDAK"),1,0))</f>
        <v>5</v>
      </c>
    </row>
    <row r="678" spans="1:8" ht="74" customHeight="1" x14ac:dyDescent="0.2">
      <c r="A678" s="186" t="s">
        <v>1254</v>
      </c>
      <c r="B678" s="187"/>
      <c r="C678" s="187"/>
      <c r="D678" s="187"/>
      <c r="E678" s="187"/>
      <c r="F678" s="187"/>
      <c r="G678" s="188"/>
      <c r="H678" s="48">
        <f>H679</f>
        <v>95</v>
      </c>
    </row>
    <row r="679" spans="1:8" ht="74" customHeight="1" x14ac:dyDescent="0.2">
      <c r="A679" s="2">
        <v>24</v>
      </c>
      <c r="B679" s="189" t="s">
        <v>1154</v>
      </c>
      <c r="C679" s="190"/>
      <c r="D679" s="190"/>
      <c r="E679" s="191"/>
      <c r="F679" s="49"/>
      <c r="G679" s="43"/>
      <c r="H679" s="50">
        <f>SUM(H680:H704)</f>
        <v>95</v>
      </c>
    </row>
    <row r="680" spans="1:8" ht="74" customHeight="1" x14ac:dyDescent="0.2">
      <c r="A680" s="2"/>
      <c r="B680" s="4" t="s">
        <v>1255</v>
      </c>
      <c r="C680" s="181" t="s">
        <v>1256</v>
      </c>
      <c r="D680" s="183"/>
      <c r="E680" s="182"/>
      <c r="F680" s="49" t="s">
        <v>8</v>
      </c>
      <c r="G680" s="44" t="s">
        <v>1658</v>
      </c>
      <c r="H680" s="15">
        <f>IF(AND(F680="YA"),5,IF(AND(F680="TIDAK"),1,0))</f>
        <v>5</v>
      </c>
    </row>
    <row r="681" spans="1:8" ht="74" customHeight="1" x14ac:dyDescent="0.2">
      <c r="A681" s="2"/>
      <c r="B681" s="4" t="s">
        <v>1257</v>
      </c>
      <c r="C681" s="181" t="s">
        <v>1258</v>
      </c>
      <c r="D681" s="183"/>
      <c r="E681" s="182"/>
      <c r="F681" s="49"/>
      <c r="G681" s="43"/>
      <c r="H681" s="15"/>
    </row>
    <row r="682" spans="1:8" ht="74" customHeight="1" x14ac:dyDescent="0.2">
      <c r="A682" s="2"/>
      <c r="B682" s="5"/>
      <c r="C682" s="4" t="s">
        <v>1259</v>
      </c>
      <c r="D682" s="181" t="s">
        <v>1260</v>
      </c>
      <c r="E682" s="182"/>
      <c r="F682" s="49" t="s">
        <v>8</v>
      </c>
      <c r="G682" s="44" t="s">
        <v>1658</v>
      </c>
      <c r="H682" s="15">
        <f>IF(AND(F682="YA"),5,IF(AND(F682="TIDAK"),1,0))</f>
        <v>5</v>
      </c>
    </row>
    <row r="683" spans="1:8" ht="74" customHeight="1" x14ac:dyDescent="0.2">
      <c r="A683" s="2"/>
      <c r="B683" s="5"/>
      <c r="C683" s="4" t="s">
        <v>1261</v>
      </c>
      <c r="D683" s="181" t="s">
        <v>1262</v>
      </c>
      <c r="E683" s="182"/>
      <c r="F683" s="49" t="s">
        <v>8</v>
      </c>
      <c r="G683" s="44" t="s">
        <v>1658</v>
      </c>
      <c r="H683" s="15">
        <f>IF(AND(F683="YA"),5,IF(AND(F683="TIDAK"),1,0))</f>
        <v>5</v>
      </c>
    </row>
    <row r="684" spans="1:8" ht="74" customHeight="1" x14ac:dyDescent="0.2">
      <c r="A684" s="2"/>
      <c r="B684" s="5"/>
      <c r="C684" s="4" t="s">
        <v>1263</v>
      </c>
      <c r="D684" s="181" t="s">
        <v>1264</v>
      </c>
      <c r="E684" s="182"/>
      <c r="F684" s="49"/>
      <c r="G684" s="43"/>
      <c r="H684" s="15"/>
    </row>
    <row r="685" spans="1:8" ht="74" customHeight="1" x14ac:dyDescent="0.2">
      <c r="A685" s="2"/>
      <c r="B685" s="5"/>
      <c r="C685" s="5"/>
      <c r="D685" s="4" t="s">
        <v>1265</v>
      </c>
      <c r="E685" s="5" t="s">
        <v>1266</v>
      </c>
      <c r="F685" s="49" t="s">
        <v>8</v>
      </c>
      <c r="G685" s="44" t="s">
        <v>1658</v>
      </c>
      <c r="H685" s="15">
        <f t="shared" ref="H685:H693" si="44">IF(AND(F685="YA"),5,IF(AND(F685="TIDAK"),1,0))</f>
        <v>5</v>
      </c>
    </row>
    <row r="686" spans="1:8" ht="74" customHeight="1" x14ac:dyDescent="0.2">
      <c r="A686" s="2"/>
      <c r="B686" s="5"/>
      <c r="C686" s="5"/>
      <c r="D686" s="4" t="s">
        <v>1267</v>
      </c>
      <c r="E686" s="5" t="s">
        <v>1268</v>
      </c>
      <c r="F686" s="49" t="s">
        <v>8</v>
      </c>
      <c r="G686" s="44" t="s">
        <v>1658</v>
      </c>
      <c r="H686" s="15">
        <f t="shared" si="44"/>
        <v>5</v>
      </c>
    </row>
    <row r="687" spans="1:8" ht="74" customHeight="1" x14ac:dyDescent="0.2">
      <c r="A687" s="2"/>
      <c r="B687" s="5"/>
      <c r="C687" s="5"/>
      <c r="D687" s="4" t="s">
        <v>1269</v>
      </c>
      <c r="E687" s="5" t="s">
        <v>1270</v>
      </c>
      <c r="F687" s="49" t="s">
        <v>8</v>
      </c>
      <c r="G687" s="44" t="s">
        <v>1658</v>
      </c>
      <c r="H687" s="15">
        <f t="shared" si="44"/>
        <v>5</v>
      </c>
    </row>
    <row r="688" spans="1:8" ht="74" customHeight="1" x14ac:dyDescent="0.2">
      <c r="A688" s="2"/>
      <c r="B688" s="5"/>
      <c r="C688" s="5"/>
      <c r="D688" s="4" t="s">
        <v>1271</v>
      </c>
      <c r="E688" s="5" t="s">
        <v>1272</v>
      </c>
      <c r="F688" s="49" t="s">
        <v>8</v>
      </c>
      <c r="G688" s="44" t="s">
        <v>1658</v>
      </c>
      <c r="H688" s="15">
        <f t="shared" si="44"/>
        <v>5</v>
      </c>
    </row>
    <row r="689" spans="1:8" ht="74" customHeight="1" x14ac:dyDescent="0.2">
      <c r="A689" s="2"/>
      <c r="B689" s="5"/>
      <c r="C689" s="5"/>
      <c r="D689" s="4" t="s">
        <v>1273</v>
      </c>
      <c r="E689" s="5" t="s">
        <v>1274</v>
      </c>
      <c r="F689" s="49" t="s">
        <v>8</v>
      </c>
      <c r="G689" s="44" t="s">
        <v>1658</v>
      </c>
      <c r="H689" s="15">
        <f t="shared" si="44"/>
        <v>5</v>
      </c>
    </row>
    <row r="690" spans="1:8" ht="74" customHeight="1" x14ac:dyDescent="0.2">
      <c r="A690" s="2"/>
      <c r="B690" s="5"/>
      <c r="C690" s="5"/>
      <c r="D690" s="4" t="s">
        <v>1275</v>
      </c>
      <c r="E690" s="5" t="s">
        <v>1276</v>
      </c>
      <c r="F690" s="49" t="s">
        <v>8</v>
      </c>
      <c r="G690" s="44" t="s">
        <v>1658</v>
      </c>
      <c r="H690" s="15">
        <f t="shared" si="44"/>
        <v>5</v>
      </c>
    </row>
    <row r="691" spans="1:8" ht="74" customHeight="1" x14ac:dyDescent="0.2">
      <c r="A691" s="2"/>
      <c r="B691" s="5"/>
      <c r="C691" s="5"/>
      <c r="D691" s="4" t="s">
        <v>1277</v>
      </c>
      <c r="E691" s="5" t="s">
        <v>1278</v>
      </c>
      <c r="F691" s="49" t="s">
        <v>8</v>
      </c>
      <c r="G691" s="44" t="s">
        <v>1658</v>
      </c>
      <c r="H691" s="15">
        <f t="shared" si="44"/>
        <v>5</v>
      </c>
    </row>
    <row r="692" spans="1:8" ht="74" customHeight="1" x14ac:dyDescent="0.2">
      <c r="A692" s="2"/>
      <c r="B692" s="5"/>
      <c r="C692" s="4" t="s">
        <v>1279</v>
      </c>
      <c r="D692" s="181" t="s">
        <v>1280</v>
      </c>
      <c r="E692" s="182"/>
      <c r="F692" s="49" t="s">
        <v>8</v>
      </c>
      <c r="G692" s="44" t="s">
        <v>1658</v>
      </c>
      <c r="H692" s="15">
        <f t="shared" si="44"/>
        <v>5</v>
      </c>
    </row>
    <row r="693" spans="1:8" ht="74" customHeight="1" x14ac:dyDescent="0.2">
      <c r="A693" s="2"/>
      <c r="B693" s="5"/>
      <c r="C693" s="4" t="s">
        <v>1281</v>
      </c>
      <c r="D693" s="181" t="s">
        <v>1282</v>
      </c>
      <c r="E693" s="182"/>
      <c r="F693" s="49" t="s">
        <v>8</v>
      </c>
      <c r="G693" s="44" t="s">
        <v>1658</v>
      </c>
      <c r="H693" s="15">
        <f t="shared" si="44"/>
        <v>5</v>
      </c>
    </row>
    <row r="694" spans="1:8" ht="74" customHeight="1" x14ac:dyDescent="0.2">
      <c r="A694" s="2"/>
      <c r="B694" s="4" t="s">
        <v>1283</v>
      </c>
      <c r="C694" s="181" t="s">
        <v>1284</v>
      </c>
      <c r="D694" s="183"/>
      <c r="E694" s="182"/>
      <c r="F694" s="49"/>
      <c r="G694" s="43"/>
      <c r="H694" s="15"/>
    </row>
    <row r="695" spans="1:8" ht="74" customHeight="1" x14ac:dyDescent="0.2">
      <c r="A695" s="2"/>
      <c r="B695" s="5"/>
      <c r="C695" s="4" t="s">
        <v>1285</v>
      </c>
      <c r="D695" s="181" t="s">
        <v>1286</v>
      </c>
      <c r="E695" s="182"/>
      <c r="F695" s="49" t="s">
        <v>8</v>
      </c>
      <c r="G695" s="44" t="s">
        <v>1658</v>
      </c>
      <c r="H695" s="15">
        <f>IF(AND(F695="YA"),5,IF(AND(F695="TIDAK"),1,0))</f>
        <v>5</v>
      </c>
    </row>
    <row r="696" spans="1:8" ht="74" customHeight="1" x14ac:dyDescent="0.2">
      <c r="A696" s="2"/>
      <c r="B696" s="5"/>
      <c r="C696" s="4" t="s">
        <v>1287</v>
      </c>
      <c r="D696" s="181" t="s">
        <v>1288</v>
      </c>
      <c r="E696" s="182"/>
      <c r="F696" s="49" t="s">
        <v>8</v>
      </c>
      <c r="G696" s="44" t="s">
        <v>1658</v>
      </c>
      <c r="H696" s="15">
        <f>IF(AND(F696="YA"),5,IF(AND(F696="TIDAK"),1,0))</f>
        <v>5</v>
      </c>
    </row>
    <row r="697" spans="1:8" ht="74" customHeight="1" x14ac:dyDescent="0.2">
      <c r="A697" s="2"/>
      <c r="B697" s="4" t="s">
        <v>1283</v>
      </c>
      <c r="C697" s="181" t="s">
        <v>1289</v>
      </c>
      <c r="D697" s="183"/>
      <c r="E697" s="182"/>
      <c r="F697" s="49" t="s">
        <v>8</v>
      </c>
      <c r="G697" s="44" t="s">
        <v>1658</v>
      </c>
      <c r="H697" s="15">
        <f>IF(AND(F697="YA"),5,IF(AND(F697="TIDAK"),1,0))</f>
        <v>5</v>
      </c>
    </row>
    <row r="698" spans="1:8" ht="74" customHeight="1" x14ac:dyDescent="0.2">
      <c r="A698" s="2"/>
      <c r="B698" s="4" t="s">
        <v>1290</v>
      </c>
      <c r="C698" s="181" t="s">
        <v>1291</v>
      </c>
      <c r="D698" s="183"/>
      <c r="E698" s="182"/>
      <c r="F698" s="49" t="s">
        <v>8</v>
      </c>
      <c r="G698" s="44" t="s">
        <v>1658</v>
      </c>
      <c r="H698" s="15">
        <f>IF(AND(F698="YA"),5,IF(AND(F698="TIDAK"),1,0))</f>
        <v>5</v>
      </c>
    </row>
    <row r="699" spans="1:8" ht="74" customHeight="1" x14ac:dyDescent="0.2">
      <c r="A699" s="2"/>
      <c r="B699" s="4" t="s">
        <v>1292</v>
      </c>
      <c r="C699" s="181" t="s">
        <v>1293</v>
      </c>
      <c r="D699" s="183"/>
      <c r="E699" s="182"/>
      <c r="F699" s="49"/>
      <c r="G699" s="43"/>
      <c r="H699" s="15"/>
    </row>
    <row r="700" spans="1:8" ht="74" customHeight="1" x14ac:dyDescent="0.2">
      <c r="A700" s="2"/>
      <c r="B700" s="5"/>
      <c r="C700" s="4" t="s">
        <v>1294</v>
      </c>
      <c r="D700" s="181" t="s">
        <v>78</v>
      </c>
      <c r="E700" s="182"/>
      <c r="F700" s="49" t="s">
        <v>22</v>
      </c>
      <c r="G700" s="44" t="s">
        <v>1663</v>
      </c>
      <c r="H700" s="15">
        <f>IF(AND(F700="YA"),3,IF(AND(F700="TIDAK"),1,0))</f>
        <v>0</v>
      </c>
    </row>
    <row r="701" spans="1:8" ht="74" customHeight="1" x14ac:dyDescent="0.2">
      <c r="A701" s="2"/>
      <c r="B701" s="5"/>
      <c r="C701" s="4" t="s">
        <v>1295</v>
      </c>
      <c r="D701" s="181" t="s">
        <v>80</v>
      </c>
      <c r="E701" s="182"/>
      <c r="F701" s="49" t="s">
        <v>22</v>
      </c>
      <c r="G701" s="44" t="s">
        <v>1660</v>
      </c>
      <c r="H701" s="15">
        <f>IF(AND(F701="YA"),3,IF(AND(F701="TIDAK"),1,0))</f>
        <v>0</v>
      </c>
    </row>
    <row r="702" spans="1:8" ht="74" customHeight="1" x14ac:dyDescent="0.2">
      <c r="A702" s="2"/>
      <c r="B702" s="5"/>
      <c r="C702" s="4" t="s">
        <v>1296</v>
      </c>
      <c r="D702" s="181" t="s">
        <v>140</v>
      </c>
      <c r="E702" s="182"/>
      <c r="F702" s="49" t="s">
        <v>8</v>
      </c>
      <c r="G702" s="44" t="s">
        <v>1661</v>
      </c>
      <c r="H702" s="15">
        <f>IF(AND(F702="YA"),5,IF(AND(F702="TIDAK"),1,0))</f>
        <v>5</v>
      </c>
    </row>
    <row r="703" spans="1:8" ht="74" customHeight="1" x14ac:dyDescent="0.2">
      <c r="A703" s="2"/>
      <c r="B703" s="4" t="s">
        <v>1297</v>
      </c>
      <c r="C703" s="181" t="s">
        <v>1298</v>
      </c>
      <c r="D703" s="183"/>
      <c r="E703" s="182"/>
      <c r="F703" s="49" t="s">
        <v>8</v>
      </c>
      <c r="G703" s="44" t="s">
        <v>1658</v>
      </c>
      <c r="H703" s="15">
        <f>IF(AND(F703="YA"),5,IF(AND(F703="TIDAK"),1,0))</f>
        <v>5</v>
      </c>
    </row>
    <row r="704" spans="1:8" ht="74" customHeight="1" x14ac:dyDescent="0.2">
      <c r="A704" s="2"/>
      <c r="B704" s="4" t="s">
        <v>1299</v>
      </c>
      <c r="C704" s="181" t="s">
        <v>1300</v>
      </c>
      <c r="D704" s="183"/>
      <c r="E704" s="182"/>
      <c r="F704" s="49" t="s">
        <v>8</v>
      </c>
      <c r="G704" s="44" t="s">
        <v>1658</v>
      </c>
      <c r="H704" s="15">
        <f>IF(AND(F704="YA"),5,IF(AND(F704="TIDAK"),1,0))</f>
        <v>5</v>
      </c>
    </row>
    <row r="705" spans="1:8" ht="74" customHeight="1" x14ac:dyDescent="0.2">
      <c r="A705" s="186" t="s">
        <v>1301</v>
      </c>
      <c r="B705" s="187"/>
      <c r="C705" s="187"/>
      <c r="D705" s="187"/>
      <c r="E705" s="187"/>
      <c r="F705" s="187"/>
      <c r="G705" s="188"/>
      <c r="H705" s="48">
        <f>H706</f>
        <v>135</v>
      </c>
    </row>
    <row r="706" spans="1:8" ht="74" customHeight="1" x14ac:dyDescent="0.2">
      <c r="A706" s="2">
        <v>25</v>
      </c>
      <c r="B706" s="194" t="s">
        <v>1302</v>
      </c>
      <c r="C706" s="195"/>
      <c r="D706" s="195"/>
      <c r="E706" s="196"/>
      <c r="F706" s="49"/>
      <c r="G706" s="43"/>
      <c r="H706" s="50">
        <f>SUM(H707:H750)</f>
        <v>135</v>
      </c>
    </row>
    <row r="707" spans="1:8" ht="97" customHeight="1" x14ac:dyDescent="0.2">
      <c r="A707" s="2"/>
      <c r="B707" s="4" t="s">
        <v>1303</v>
      </c>
      <c r="C707" s="176" t="s">
        <v>1304</v>
      </c>
      <c r="D707" s="176"/>
      <c r="E707" s="176"/>
      <c r="F707" s="49" t="s">
        <v>8</v>
      </c>
      <c r="G707" s="44" t="s">
        <v>1677</v>
      </c>
      <c r="H707" s="15">
        <f>IF(AND(F707="YA"),5,IF(AND(F707="TIDAK"),40,0))</f>
        <v>5</v>
      </c>
    </row>
    <row r="708" spans="1:8" ht="74" customHeight="1" x14ac:dyDescent="0.2">
      <c r="A708" s="2"/>
      <c r="B708" s="5"/>
      <c r="C708" s="176" t="s">
        <v>1305</v>
      </c>
      <c r="D708" s="176"/>
      <c r="E708" s="176"/>
      <c r="F708" s="49"/>
      <c r="G708" s="43"/>
      <c r="H708" s="15"/>
    </row>
    <row r="709" spans="1:8" ht="74" customHeight="1" x14ac:dyDescent="0.2">
      <c r="A709" s="2"/>
      <c r="B709" s="5"/>
      <c r="C709" s="4" t="s">
        <v>1306</v>
      </c>
      <c r="D709" s="176" t="s">
        <v>1307</v>
      </c>
      <c r="E709" s="176"/>
      <c r="F709" s="49" t="s">
        <v>8</v>
      </c>
      <c r="G709" s="44" t="s">
        <v>1658</v>
      </c>
      <c r="H709" s="15">
        <f>IF(AND(F709="YA"),5,IF(AND(F709="TIDAK"),1,0))</f>
        <v>5</v>
      </c>
    </row>
    <row r="710" spans="1:8" ht="74" customHeight="1" x14ac:dyDescent="0.2">
      <c r="A710" s="2"/>
      <c r="B710" s="5"/>
      <c r="C710" s="4" t="s">
        <v>1308</v>
      </c>
      <c r="D710" s="176" t="s">
        <v>1309</v>
      </c>
      <c r="E710" s="176"/>
      <c r="F710" s="49" t="s">
        <v>8</v>
      </c>
      <c r="G710" s="44" t="s">
        <v>1658</v>
      </c>
      <c r="H710" s="15">
        <f>IF(AND(F710="YA"),5,IF(AND(F710="TIDAK"),1,0))</f>
        <v>5</v>
      </c>
    </row>
    <row r="711" spans="1:8" ht="74" customHeight="1" x14ac:dyDescent="0.2">
      <c r="A711" s="2"/>
      <c r="B711" s="5"/>
      <c r="C711" s="4" t="s">
        <v>1310</v>
      </c>
      <c r="D711" s="176" t="s">
        <v>1311</v>
      </c>
      <c r="E711" s="176"/>
      <c r="F711" s="49" t="s">
        <v>8</v>
      </c>
      <c r="G711" s="44" t="s">
        <v>1658</v>
      </c>
      <c r="H711" s="15">
        <f>IF(AND(F711="YA"),5,IF(AND(F711="TIDAK"),1,0))</f>
        <v>5</v>
      </c>
    </row>
    <row r="712" spans="1:8" ht="74" customHeight="1" x14ac:dyDescent="0.2">
      <c r="A712" s="2"/>
      <c r="B712" s="5"/>
      <c r="C712" s="4" t="s">
        <v>1312</v>
      </c>
      <c r="D712" s="176" t="s">
        <v>1313</v>
      </c>
      <c r="E712" s="176"/>
      <c r="F712" s="49"/>
      <c r="G712" s="43"/>
      <c r="H712" s="15"/>
    </row>
    <row r="713" spans="1:8" ht="74" customHeight="1" x14ac:dyDescent="0.2">
      <c r="A713" s="2"/>
      <c r="B713" s="5"/>
      <c r="C713" s="5"/>
      <c r="D713" s="4" t="s">
        <v>1314</v>
      </c>
      <c r="E713" s="5" t="s">
        <v>1315</v>
      </c>
      <c r="F713" s="49" t="s">
        <v>8</v>
      </c>
      <c r="G713" s="44" t="s">
        <v>1658</v>
      </c>
      <c r="H713" s="15">
        <f>IF(AND(F713="YA"),5,IF(AND(F713="TIDAK"),1,0))</f>
        <v>5</v>
      </c>
    </row>
    <row r="714" spans="1:8" ht="74" customHeight="1" x14ac:dyDescent="0.2">
      <c r="A714" s="2"/>
      <c r="B714" s="5"/>
      <c r="C714" s="5"/>
      <c r="D714" s="4" t="s">
        <v>1316</v>
      </c>
      <c r="E714" s="5" t="s">
        <v>1317</v>
      </c>
      <c r="F714" s="49" t="s">
        <v>8</v>
      </c>
      <c r="G714" s="44" t="s">
        <v>1658</v>
      </c>
      <c r="H714" s="15">
        <f>IF(AND(F714="YA"),5,IF(AND(F714="TIDAK"),1,0))</f>
        <v>5</v>
      </c>
    </row>
    <row r="715" spans="1:8" ht="74" customHeight="1" x14ac:dyDescent="0.2">
      <c r="A715" s="2"/>
      <c r="B715" s="5"/>
      <c r="C715" s="5"/>
      <c r="D715" s="4" t="s">
        <v>1318</v>
      </c>
      <c r="E715" s="5" t="s">
        <v>1319</v>
      </c>
      <c r="F715" s="49" t="s">
        <v>8</v>
      </c>
      <c r="G715" s="44" t="s">
        <v>1658</v>
      </c>
      <c r="H715" s="15">
        <f>IF(AND(F715="YA"),5,IF(AND(F715="TIDAK"),1,0))</f>
        <v>5</v>
      </c>
    </row>
    <row r="716" spans="1:8" ht="74" customHeight="1" x14ac:dyDescent="0.2">
      <c r="A716" s="2"/>
      <c r="B716" s="5"/>
      <c r="C716" s="4" t="s">
        <v>1320</v>
      </c>
      <c r="D716" s="176" t="s">
        <v>1321</v>
      </c>
      <c r="E716" s="176"/>
      <c r="F716" s="49" t="s">
        <v>8</v>
      </c>
      <c r="G716" s="44" t="s">
        <v>1658</v>
      </c>
      <c r="H716" s="15">
        <f>IF(AND(F716="YA"),5,IF(AND(F716="TIDAK"),1,0))</f>
        <v>5</v>
      </c>
    </row>
    <row r="717" spans="1:8" ht="74" customHeight="1" x14ac:dyDescent="0.2">
      <c r="A717" s="2"/>
      <c r="B717" s="4" t="s">
        <v>1322</v>
      </c>
      <c r="C717" s="176" t="s">
        <v>1323</v>
      </c>
      <c r="D717" s="176"/>
      <c r="E717" s="176"/>
      <c r="F717" s="49"/>
      <c r="G717" s="43"/>
      <c r="H717" s="15"/>
    </row>
    <row r="718" spans="1:8" ht="89" customHeight="1" x14ac:dyDescent="0.2">
      <c r="A718" s="2"/>
      <c r="B718" s="5"/>
      <c r="C718" s="4" t="s">
        <v>1324</v>
      </c>
      <c r="D718" s="176" t="s">
        <v>1325</v>
      </c>
      <c r="E718" s="176"/>
      <c r="F718" s="49" t="s">
        <v>8</v>
      </c>
      <c r="G718" s="44" t="s">
        <v>1678</v>
      </c>
      <c r="H718" s="15">
        <f>IF(AND(F718="YA"),5,IF(AND(F718="TIDAK"),25,0))</f>
        <v>5</v>
      </c>
    </row>
    <row r="719" spans="1:8" ht="74" customHeight="1" x14ac:dyDescent="0.2">
      <c r="A719" s="2"/>
      <c r="B719" s="5"/>
      <c r="C719" s="4" t="s">
        <v>1326</v>
      </c>
      <c r="D719" s="176" t="s">
        <v>1327</v>
      </c>
      <c r="E719" s="176"/>
      <c r="F719" s="49" t="s">
        <v>8</v>
      </c>
      <c r="G719" s="44" t="s">
        <v>1679</v>
      </c>
      <c r="H719" s="15">
        <f>IF(AND(F719="YA"),5,IF(AND(F719="TIDAK"),1,0))</f>
        <v>5</v>
      </c>
    </row>
    <row r="720" spans="1:8" ht="74" customHeight="1" x14ac:dyDescent="0.2">
      <c r="A720" s="2"/>
      <c r="B720" s="5"/>
      <c r="C720" s="4" t="s">
        <v>1328</v>
      </c>
      <c r="D720" s="176" t="s">
        <v>891</v>
      </c>
      <c r="E720" s="176"/>
      <c r="F720" s="49"/>
      <c r="G720" s="43"/>
      <c r="H720" s="15"/>
    </row>
    <row r="721" spans="1:8" ht="74" customHeight="1" x14ac:dyDescent="0.2">
      <c r="A721" s="2"/>
      <c r="B721" s="5"/>
      <c r="C721" s="5"/>
      <c r="D721" s="4" t="s">
        <v>1329</v>
      </c>
      <c r="E721" s="5" t="s">
        <v>1330</v>
      </c>
      <c r="F721" s="49" t="s">
        <v>8</v>
      </c>
      <c r="G721" s="44" t="s">
        <v>1679</v>
      </c>
      <c r="H721" s="15">
        <f>IF(AND(F721="YA"),5,IF(AND(F721="TIDAK"),1,0))</f>
        <v>5</v>
      </c>
    </row>
    <row r="722" spans="1:8" ht="74" customHeight="1" x14ac:dyDescent="0.2">
      <c r="A722" s="2"/>
      <c r="B722" s="5"/>
      <c r="C722" s="4" t="s">
        <v>1331</v>
      </c>
      <c r="D722" s="176" t="s">
        <v>1332</v>
      </c>
      <c r="E722" s="176"/>
      <c r="F722" s="49" t="s">
        <v>8</v>
      </c>
      <c r="G722" s="44" t="s">
        <v>1679</v>
      </c>
      <c r="H722" s="15">
        <f>IF(AND(F722="YA"),5,IF(AND(F722="TIDAK"),1,0))</f>
        <v>5</v>
      </c>
    </row>
    <row r="723" spans="1:8" ht="74" customHeight="1" x14ac:dyDescent="0.2">
      <c r="A723" s="2"/>
      <c r="B723" s="5"/>
      <c r="C723" s="4" t="s">
        <v>1333</v>
      </c>
      <c r="D723" s="176" t="s">
        <v>1334</v>
      </c>
      <c r="E723" s="176"/>
      <c r="F723" s="49"/>
      <c r="G723" s="43"/>
      <c r="H723" s="15"/>
    </row>
    <row r="724" spans="1:8" ht="74" customHeight="1" x14ac:dyDescent="0.2">
      <c r="A724" s="2"/>
      <c r="B724" s="5"/>
      <c r="C724" s="5"/>
      <c r="D724" s="4" t="s">
        <v>1335</v>
      </c>
      <c r="E724" s="5" t="s">
        <v>1336</v>
      </c>
      <c r="F724" s="49" t="s">
        <v>22</v>
      </c>
      <c r="G724" s="44" t="s">
        <v>1663</v>
      </c>
      <c r="H724" s="15">
        <f>IF(AND(F724="YA"),3,IF(AND(F724="TIDAK"),1,0))</f>
        <v>0</v>
      </c>
    </row>
    <row r="725" spans="1:8" ht="74" customHeight="1" x14ac:dyDescent="0.2">
      <c r="A725" s="2"/>
      <c r="B725" s="5"/>
      <c r="C725" s="5"/>
      <c r="D725" s="4" t="s">
        <v>1337</v>
      </c>
      <c r="E725" s="5" t="s">
        <v>1338</v>
      </c>
      <c r="F725" s="49" t="s">
        <v>22</v>
      </c>
      <c r="G725" s="44" t="s">
        <v>1660</v>
      </c>
      <c r="H725" s="15">
        <f>IF(AND(F725="YA"),3,IF(AND(F725="TIDAK"),1,0))</f>
        <v>0</v>
      </c>
    </row>
    <row r="726" spans="1:8" ht="74" customHeight="1" x14ac:dyDescent="0.2">
      <c r="A726" s="2"/>
      <c r="B726" s="5"/>
      <c r="C726" s="5"/>
      <c r="D726" s="4" t="s">
        <v>1339</v>
      </c>
      <c r="E726" s="5" t="s">
        <v>1340</v>
      </c>
      <c r="F726" s="49" t="s">
        <v>8</v>
      </c>
      <c r="G726" s="44" t="s">
        <v>1661</v>
      </c>
      <c r="H726" s="15">
        <f>IF(AND(F726="YA"),5,IF(AND(F726="TIDAK"),1,0))</f>
        <v>5</v>
      </c>
    </row>
    <row r="727" spans="1:8" ht="74" customHeight="1" x14ac:dyDescent="0.2">
      <c r="A727" s="2"/>
      <c r="B727" s="4" t="s">
        <v>1341</v>
      </c>
      <c r="C727" s="176" t="s">
        <v>1342</v>
      </c>
      <c r="D727" s="176"/>
      <c r="E727" s="176"/>
      <c r="F727" s="49" t="s">
        <v>8</v>
      </c>
      <c r="G727" s="44" t="s">
        <v>1658</v>
      </c>
      <c r="H727" s="15">
        <f>IF(AND(F727="YA"),5,IF(AND(F727="TIDAK"),1,0))</f>
        <v>5</v>
      </c>
    </row>
    <row r="728" spans="1:8" ht="74" customHeight="1" x14ac:dyDescent="0.2">
      <c r="A728" s="2"/>
      <c r="B728" s="4" t="s">
        <v>1343</v>
      </c>
      <c r="C728" s="176" t="s">
        <v>1344</v>
      </c>
      <c r="D728" s="176"/>
      <c r="E728" s="176"/>
      <c r="F728" s="49" t="s">
        <v>8</v>
      </c>
      <c r="G728" s="44" t="s">
        <v>1658</v>
      </c>
      <c r="H728" s="15">
        <f>IF(AND(F728="YA"),5,IF(AND(F728="TIDAK"),1,0))</f>
        <v>5</v>
      </c>
    </row>
    <row r="729" spans="1:8" ht="74" customHeight="1" x14ac:dyDescent="0.2">
      <c r="A729" s="2"/>
      <c r="B729" s="4" t="s">
        <v>1345</v>
      </c>
      <c r="C729" s="176" t="s">
        <v>1346</v>
      </c>
      <c r="D729" s="176"/>
      <c r="E729" s="176"/>
      <c r="F729" s="49" t="s">
        <v>8</v>
      </c>
      <c r="G729" s="44" t="s">
        <v>1658</v>
      </c>
      <c r="H729" s="15">
        <f>IF(AND(F729="YA"),5,IF(AND(F729="TIDAK"),1,0))</f>
        <v>5</v>
      </c>
    </row>
    <row r="730" spans="1:8" ht="90" customHeight="1" x14ac:dyDescent="0.2">
      <c r="A730" s="2"/>
      <c r="B730" s="4" t="s">
        <v>1347</v>
      </c>
      <c r="C730" s="176" t="s">
        <v>1348</v>
      </c>
      <c r="D730" s="176"/>
      <c r="E730" s="176"/>
      <c r="F730" s="49" t="s">
        <v>8</v>
      </c>
      <c r="G730" s="44" t="s">
        <v>1680</v>
      </c>
      <c r="H730" s="15">
        <f>IF(AND(F730="YA"),0,IF(AND(F730="TIDAK"),35,0))</f>
        <v>0</v>
      </c>
    </row>
    <row r="731" spans="1:8" ht="74" customHeight="1" x14ac:dyDescent="0.2">
      <c r="A731" s="2"/>
      <c r="B731" s="5"/>
      <c r="C731" s="176" t="s">
        <v>1349</v>
      </c>
      <c r="D731" s="176"/>
      <c r="E731" s="176"/>
      <c r="F731" s="49"/>
      <c r="G731" s="43"/>
      <c r="H731" s="15"/>
    </row>
    <row r="732" spans="1:8" ht="74" customHeight="1" x14ac:dyDescent="0.2">
      <c r="A732" s="2"/>
      <c r="B732" s="5"/>
      <c r="C732" s="176" t="s">
        <v>1350</v>
      </c>
      <c r="D732" s="176"/>
      <c r="E732" s="176"/>
      <c r="F732" s="49"/>
      <c r="G732" s="43"/>
      <c r="H732" s="15"/>
    </row>
    <row r="733" spans="1:8" ht="74" customHeight="1" x14ac:dyDescent="0.2">
      <c r="A733" s="2"/>
      <c r="B733" s="5"/>
      <c r="C733" s="4" t="s">
        <v>1351</v>
      </c>
      <c r="D733" s="176" t="s">
        <v>1352</v>
      </c>
      <c r="E733" s="176"/>
      <c r="F733" s="49" t="s">
        <v>8</v>
      </c>
      <c r="G733" s="44" t="s">
        <v>1658</v>
      </c>
      <c r="H733" s="15">
        <f t="shared" ref="H733:H738" si="45">IF(AND(F733="YA"),5,IF(AND(F733="TIDAK"),1,0))</f>
        <v>5</v>
      </c>
    </row>
    <row r="734" spans="1:8" ht="74" customHeight="1" x14ac:dyDescent="0.2">
      <c r="A734" s="2"/>
      <c r="B734" s="5"/>
      <c r="C734" s="4" t="s">
        <v>1353</v>
      </c>
      <c r="D734" s="176" t="s">
        <v>1354</v>
      </c>
      <c r="E734" s="176"/>
      <c r="F734" s="49" t="s">
        <v>8</v>
      </c>
      <c r="G734" s="44" t="s">
        <v>1658</v>
      </c>
      <c r="H734" s="15">
        <f t="shared" si="45"/>
        <v>5</v>
      </c>
    </row>
    <row r="735" spans="1:8" ht="74" customHeight="1" x14ac:dyDescent="0.2">
      <c r="A735" s="2"/>
      <c r="B735" s="5"/>
      <c r="C735" s="4" t="s">
        <v>1355</v>
      </c>
      <c r="D735" s="176" t="s">
        <v>1356</v>
      </c>
      <c r="E735" s="176"/>
      <c r="F735" s="49" t="s">
        <v>8</v>
      </c>
      <c r="G735" s="44" t="s">
        <v>1658</v>
      </c>
      <c r="H735" s="15">
        <f t="shared" si="45"/>
        <v>5</v>
      </c>
    </row>
    <row r="736" spans="1:8" ht="74" customHeight="1" x14ac:dyDescent="0.2">
      <c r="A736" s="2"/>
      <c r="B736" s="5"/>
      <c r="C736" s="4" t="s">
        <v>1357</v>
      </c>
      <c r="D736" s="176" t="s">
        <v>1358</v>
      </c>
      <c r="E736" s="176"/>
      <c r="F736" s="49" t="s">
        <v>8</v>
      </c>
      <c r="G736" s="44" t="s">
        <v>1658</v>
      </c>
      <c r="H736" s="15">
        <f t="shared" si="45"/>
        <v>5</v>
      </c>
    </row>
    <row r="737" spans="1:8" ht="74" customHeight="1" x14ac:dyDescent="0.2">
      <c r="A737" s="2"/>
      <c r="B737" s="5"/>
      <c r="C737" s="4" t="s">
        <v>1359</v>
      </c>
      <c r="D737" s="176" t="s">
        <v>1360</v>
      </c>
      <c r="E737" s="176"/>
      <c r="F737" s="49" t="s">
        <v>8</v>
      </c>
      <c r="G737" s="44" t="s">
        <v>1658</v>
      </c>
      <c r="H737" s="15">
        <f t="shared" si="45"/>
        <v>5</v>
      </c>
    </row>
    <row r="738" spans="1:8" ht="74" customHeight="1" x14ac:dyDescent="0.2">
      <c r="A738" s="2"/>
      <c r="B738" s="5"/>
      <c r="C738" s="4" t="s">
        <v>1361</v>
      </c>
      <c r="D738" s="176" t="s">
        <v>1362</v>
      </c>
      <c r="E738" s="176"/>
      <c r="F738" s="49" t="s">
        <v>8</v>
      </c>
      <c r="G738" s="44" t="s">
        <v>1658</v>
      </c>
      <c r="H738" s="15">
        <f t="shared" si="45"/>
        <v>5</v>
      </c>
    </row>
    <row r="739" spans="1:8" ht="74" customHeight="1" x14ac:dyDescent="0.2">
      <c r="A739" s="2"/>
      <c r="B739" s="4" t="s">
        <v>1363</v>
      </c>
      <c r="C739" s="176" t="s">
        <v>1364</v>
      </c>
      <c r="D739" s="176"/>
      <c r="E739" s="176"/>
      <c r="F739" s="49"/>
      <c r="G739" s="43"/>
      <c r="H739" s="15"/>
    </row>
    <row r="740" spans="1:8" ht="74" customHeight="1" x14ac:dyDescent="0.2">
      <c r="A740" s="2"/>
      <c r="B740" s="5"/>
      <c r="C740" s="4" t="s">
        <v>1365</v>
      </c>
      <c r="D740" s="176" t="s">
        <v>1366</v>
      </c>
      <c r="E740" s="176"/>
      <c r="F740" s="49" t="s">
        <v>22</v>
      </c>
      <c r="G740" s="44" t="s">
        <v>1663</v>
      </c>
      <c r="H740" s="15">
        <f>IF(AND(F740="YA"),3,IF(AND(F740="TIDAK"),1,0))</f>
        <v>0</v>
      </c>
    </row>
    <row r="741" spans="1:8" ht="74" customHeight="1" x14ac:dyDescent="0.2">
      <c r="A741" s="2"/>
      <c r="B741" s="5"/>
      <c r="C741" s="4" t="s">
        <v>1367</v>
      </c>
      <c r="D741" s="176" t="s">
        <v>1368</v>
      </c>
      <c r="E741" s="176"/>
      <c r="F741" s="49" t="s">
        <v>22</v>
      </c>
      <c r="G741" s="44" t="s">
        <v>1660</v>
      </c>
      <c r="H741" s="15">
        <f>IF(AND(F741="YA"),3,IF(AND(F741="TIDAK"),1,0))</f>
        <v>0</v>
      </c>
    </row>
    <row r="742" spans="1:8" ht="74" customHeight="1" x14ac:dyDescent="0.2">
      <c r="A742" s="2"/>
      <c r="B742" s="5"/>
      <c r="C742" s="4" t="s">
        <v>1369</v>
      </c>
      <c r="D742" s="176" t="s">
        <v>1370</v>
      </c>
      <c r="E742" s="176"/>
      <c r="F742" s="49" t="s">
        <v>8</v>
      </c>
      <c r="G742" s="44" t="s">
        <v>1661</v>
      </c>
      <c r="H742" s="15">
        <f>IF(AND(F742="YA"),5,IF(AND(F742="TIDAK"),1,0))</f>
        <v>5</v>
      </c>
    </row>
    <row r="743" spans="1:8" ht="74" customHeight="1" x14ac:dyDescent="0.2">
      <c r="A743" s="2"/>
      <c r="B743" s="4" t="s">
        <v>1371</v>
      </c>
      <c r="C743" s="176" t="s">
        <v>1372</v>
      </c>
      <c r="D743" s="176"/>
      <c r="E743" s="176"/>
      <c r="F743" s="49"/>
      <c r="G743" s="43"/>
      <c r="H743" s="15"/>
    </row>
    <row r="744" spans="1:8" ht="74" customHeight="1" x14ac:dyDescent="0.2">
      <c r="A744" s="2"/>
      <c r="B744" s="5"/>
      <c r="C744" s="4" t="s">
        <v>1373</v>
      </c>
      <c r="D744" s="176" t="s">
        <v>1374</v>
      </c>
      <c r="E744" s="176"/>
      <c r="F744" s="49" t="s">
        <v>8</v>
      </c>
      <c r="G744" s="44" t="s">
        <v>1658</v>
      </c>
      <c r="H744" s="15">
        <f>IF(AND(F744="YA"),5,IF(AND(F744="TIDAK"),1,0))</f>
        <v>5</v>
      </c>
    </row>
    <row r="745" spans="1:8" ht="74" customHeight="1" x14ac:dyDescent="0.2">
      <c r="A745" s="2"/>
      <c r="B745" s="5"/>
      <c r="C745" s="4" t="s">
        <v>1375</v>
      </c>
      <c r="D745" s="176" t="s">
        <v>1376</v>
      </c>
      <c r="E745" s="176"/>
      <c r="F745" s="49" t="s">
        <v>8</v>
      </c>
      <c r="G745" s="44" t="s">
        <v>1658</v>
      </c>
      <c r="H745" s="15">
        <f>IF(AND(F745="YA"),5,IF(AND(F745="TIDAK"),1,0))</f>
        <v>5</v>
      </c>
    </row>
    <row r="746" spans="1:8" ht="74" customHeight="1" x14ac:dyDescent="0.2">
      <c r="A746" s="2"/>
      <c r="B746" s="5"/>
      <c r="C746" s="4" t="s">
        <v>1377</v>
      </c>
      <c r="D746" s="176" t="s">
        <v>1378</v>
      </c>
      <c r="E746" s="176"/>
      <c r="F746" s="49" t="s">
        <v>8</v>
      </c>
      <c r="G746" s="44" t="s">
        <v>1658</v>
      </c>
      <c r="H746" s="15">
        <f>IF(AND(F746="YA"),5,IF(AND(F746="TIDAK"),1,0))</f>
        <v>5</v>
      </c>
    </row>
    <row r="747" spans="1:8" ht="74" customHeight="1" x14ac:dyDescent="0.2">
      <c r="A747" s="2"/>
      <c r="B747" s="4" t="s">
        <v>1379</v>
      </c>
      <c r="C747" s="176" t="s">
        <v>1380</v>
      </c>
      <c r="D747" s="176"/>
      <c r="E747" s="176"/>
      <c r="F747" s="49" t="s">
        <v>55</v>
      </c>
      <c r="G747" s="44" t="s">
        <v>1658</v>
      </c>
      <c r="H747" s="15">
        <f>IF(AND(F747="YA"),5,IF(AND(F747="TIDAK"),1,0))</f>
        <v>1</v>
      </c>
    </row>
    <row r="748" spans="1:8" ht="74" customHeight="1" x14ac:dyDescent="0.2">
      <c r="A748" s="2"/>
      <c r="B748" s="5"/>
      <c r="C748" s="4" t="s">
        <v>1381</v>
      </c>
      <c r="D748" s="176" t="s">
        <v>1382</v>
      </c>
      <c r="E748" s="176"/>
      <c r="F748" s="49"/>
      <c r="G748" s="43"/>
      <c r="H748" s="15"/>
    </row>
    <row r="749" spans="1:8" ht="74" customHeight="1" x14ac:dyDescent="0.2">
      <c r="A749" s="2"/>
      <c r="B749" s="5"/>
      <c r="C749" s="5"/>
      <c r="D749" s="4" t="s">
        <v>1383</v>
      </c>
      <c r="E749" s="5" t="s">
        <v>1384</v>
      </c>
      <c r="F749" s="49" t="s">
        <v>8</v>
      </c>
      <c r="G749" s="44" t="s">
        <v>1672</v>
      </c>
      <c r="H749" s="15">
        <f>IF(AND(F749="YA"),2,IF(AND(F749="TIDAK"),0,0))</f>
        <v>2</v>
      </c>
    </row>
    <row r="750" spans="1:8" ht="74" customHeight="1" x14ac:dyDescent="0.2">
      <c r="A750" s="2"/>
      <c r="B750" s="5"/>
      <c r="C750" s="5"/>
      <c r="D750" s="4" t="s">
        <v>1385</v>
      </c>
      <c r="E750" s="5" t="s">
        <v>1386</v>
      </c>
      <c r="F750" s="49" t="s">
        <v>8</v>
      </c>
      <c r="G750" s="44" t="s">
        <v>1672</v>
      </c>
      <c r="H750" s="15">
        <f>IF(AND(F750="YA"),2,IF(AND(F750="TIDAK"),0,0))</f>
        <v>2</v>
      </c>
    </row>
    <row r="751" spans="1:8" ht="74" customHeight="1" x14ac:dyDescent="0.2">
      <c r="A751" s="186" t="s">
        <v>1387</v>
      </c>
      <c r="B751" s="187"/>
      <c r="C751" s="187"/>
      <c r="D751" s="187"/>
      <c r="E751" s="187"/>
      <c r="F751" s="187"/>
      <c r="G751" s="188"/>
      <c r="H751" s="48">
        <f>H752+H777</f>
        <v>100</v>
      </c>
    </row>
    <row r="752" spans="1:8" ht="74" customHeight="1" x14ac:dyDescent="0.2">
      <c r="A752" s="2">
        <v>26</v>
      </c>
      <c r="B752" s="180" t="s">
        <v>1388</v>
      </c>
      <c r="C752" s="180"/>
      <c r="D752" s="180"/>
      <c r="E752" s="180"/>
      <c r="F752" s="49"/>
      <c r="G752" s="43"/>
      <c r="H752" s="50">
        <f>SUM(H753:H777)</f>
        <v>95</v>
      </c>
    </row>
    <row r="753" spans="1:8" ht="74" customHeight="1" x14ac:dyDescent="0.2">
      <c r="A753" s="2"/>
      <c r="B753" s="4" t="s">
        <v>1389</v>
      </c>
      <c r="C753" s="176" t="s">
        <v>1390</v>
      </c>
      <c r="D753" s="176"/>
      <c r="E753" s="176"/>
      <c r="F753" s="49" t="s">
        <v>8</v>
      </c>
      <c r="G753" s="44" t="s">
        <v>1658</v>
      </c>
      <c r="H753" s="15">
        <f>IF(AND(F753="YA"),5,IF(AND(F753="TIDAK"),1,0))</f>
        <v>5</v>
      </c>
    </row>
    <row r="754" spans="1:8" ht="74" customHeight="1" x14ac:dyDescent="0.2">
      <c r="A754" s="2"/>
      <c r="B754" s="4" t="s">
        <v>1391</v>
      </c>
      <c r="C754" s="176" t="s">
        <v>1392</v>
      </c>
      <c r="D754" s="176"/>
      <c r="E754" s="176"/>
      <c r="F754" s="49" t="s">
        <v>8</v>
      </c>
      <c r="G754" s="44" t="s">
        <v>1658</v>
      </c>
      <c r="H754" s="15">
        <f>IF(AND(F754="YA"),5,IF(AND(F754="TIDAK"),1,0))</f>
        <v>5</v>
      </c>
    </row>
    <row r="755" spans="1:8" ht="74" customHeight="1" x14ac:dyDescent="0.2">
      <c r="A755" s="2"/>
      <c r="B755" s="4" t="s">
        <v>1393</v>
      </c>
      <c r="C755" s="176" t="s">
        <v>1394</v>
      </c>
      <c r="D755" s="176"/>
      <c r="E755" s="176"/>
      <c r="F755" s="49"/>
      <c r="G755" s="43"/>
      <c r="H755" s="15"/>
    </row>
    <row r="756" spans="1:8" ht="74" customHeight="1" x14ac:dyDescent="0.2">
      <c r="A756" s="2"/>
      <c r="B756" s="5"/>
      <c r="C756" s="4" t="s">
        <v>1395</v>
      </c>
      <c r="D756" s="176" t="s">
        <v>1396</v>
      </c>
      <c r="E756" s="176"/>
      <c r="F756" s="49" t="s">
        <v>8</v>
      </c>
      <c r="G756" s="44" t="s">
        <v>1658</v>
      </c>
      <c r="H756" s="15">
        <f>IF(AND(F756="YA"),5,IF(AND(F756="TIDAK"),1,0))</f>
        <v>5</v>
      </c>
    </row>
    <row r="757" spans="1:8" ht="74" customHeight="1" x14ac:dyDescent="0.2">
      <c r="A757" s="2"/>
      <c r="B757" s="5"/>
      <c r="C757" s="4" t="s">
        <v>1397</v>
      </c>
      <c r="D757" s="176" t="s">
        <v>1398</v>
      </c>
      <c r="E757" s="176"/>
      <c r="F757" s="49"/>
      <c r="G757" s="43"/>
      <c r="H757" s="15"/>
    </row>
    <row r="758" spans="1:8" ht="74" customHeight="1" x14ac:dyDescent="0.2">
      <c r="A758" s="2"/>
      <c r="B758" s="5"/>
      <c r="C758" s="5"/>
      <c r="D758" s="4" t="s">
        <v>1399</v>
      </c>
      <c r="E758" s="5" t="s">
        <v>1400</v>
      </c>
      <c r="F758" s="49" t="s">
        <v>8</v>
      </c>
      <c r="G758" s="44" t="s">
        <v>1658</v>
      </c>
      <c r="H758" s="15">
        <f>IF(AND(F758="YA"),5,IF(AND(F758="TIDAK"),1,0))</f>
        <v>5</v>
      </c>
    </row>
    <row r="759" spans="1:8" ht="74" customHeight="1" x14ac:dyDescent="0.2">
      <c r="A759" s="2"/>
      <c r="B759" s="5"/>
      <c r="C759" s="5"/>
      <c r="D759" s="4" t="s">
        <v>1401</v>
      </c>
      <c r="E759" s="5" t="s">
        <v>1402</v>
      </c>
      <c r="F759" s="49" t="s">
        <v>8</v>
      </c>
      <c r="G759" s="44" t="s">
        <v>1658</v>
      </c>
      <c r="H759" s="15">
        <f>IF(AND(F759="YA"),5,IF(AND(F759="TIDAK"),1,0))</f>
        <v>5</v>
      </c>
    </row>
    <row r="760" spans="1:8" ht="74" customHeight="1" x14ac:dyDescent="0.2">
      <c r="A760" s="2"/>
      <c r="B760" s="5"/>
      <c r="C760" s="5"/>
      <c r="D760" s="4" t="s">
        <v>1403</v>
      </c>
      <c r="E760" s="5" t="s">
        <v>1404</v>
      </c>
      <c r="F760" s="49" t="s">
        <v>8</v>
      </c>
      <c r="G760" s="44" t="s">
        <v>1658</v>
      </c>
      <c r="H760" s="15">
        <f>IF(AND(F760="YA"),5,IF(AND(F760="TIDAK"),1,0))</f>
        <v>5</v>
      </c>
    </row>
    <row r="761" spans="1:8" ht="74" customHeight="1" x14ac:dyDescent="0.2">
      <c r="A761" s="2"/>
      <c r="B761" s="5"/>
      <c r="C761" s="4" t="s">
        <v>1405</v>
      </c>
      <c r="D761" s="176" t="s">
        <v>1406</v>
      </c>
      <c r="E761" s="176"/>
      <c r="F761" s="49"/>
      <c r="G761" s="43"/>
      <c r="H761" s="15"/>
    </row>
    <row r="762" spans="1:8" ht="74" customHeight="1" x14ac:dyDescent="0.2">
      <c r="A762" s="2"/>
      <c r="B762" s="5"/>
      <c r="C762" s="5"/>
      <c r="D762" s="4" t="s">
        <v>1407</v>
      </c>
      <c r="E762" s="5" t="s">
        <v>1408</v>
      </c>
      <c r="F762" s="49" t="s">
        <v>22</v>
      </c>
      <c r="G762" s="44" t="s">
        <v>1663</v>
      </c>
      <c r="H762" s="15">
        <f>IF(AND(F762="YA"),3,IF(AND(F762="TIDAK"),1,0))</f>
        <v>0</v>
      </c>
    </row>
    <row r="763" spans="1:8" ht="74" customHeight="1" x14ac:dyDescent="0.2">
      <c r="A763" s="2"/>
      <c r="B763" s="5"/>
      <c r="C763" s="5"/>
      <c r="D763" s="4" t="s">
        <v>1409</v>
      </c>
      <c r="E763" s="5" t="s">
        <v>878</v>
      </c>
      <c r="F763" s="49" t="s">
        <v>22</v>
      </c>
      <c r="G763" s="44" t="s">
        <v>1660</v>
      </c>
      <c r="H763" s="15">
        <f>IF(AND(F763="YA"),3,IF(AND(F763="TIDAK"),1,0))</f>
        <v>0</v>
      </c>
    </row>
    <row r="764" spans="1:8" ht="74" customHeight="1" x14ac:dyDescent="0.2">
      <c r="A764" s="2"/>
      <c r="B764" s="5"/>
      <c r="C764" s="5"/>
      <c r="D764" s="4" t="s">
        <v>1410</v>
      </c>
      <c r="E764" s="5" t="s">
        <v>1411</v>
      </c>
      <c r="F764" s="49" t="s">
        <v>8</v>
      </c>
      <c r="G764" s="44" t="s">
        <v>1661</v>
      </c>
      <c r="H764" s="15">
        <f>IF(AND(F764="YA"),5,IF(AND(F764="TIDAK"),1,0))</f>
        <v>5</v>
      </c>
    </row>
    <row r="765" spans="1:8" ht="74" customHeight="1" x14ac:dyDescent="0.2">
      <c r="A765" s="2"/>
      <c r="B765" s="4" t="s">
        <v>1412</v>
      </c>
      <c r="C765" s="176" t="s">
        <v>1413</v>
      </c>
      <c r="D765" s="176"/>
      <c r="E765" s="176"/>
      <c r="F765" s="49"/>
      <c r="G765" s="43"/>
      <c r="H765" s="15"/>
    </row>
    <row r="766" spans="1:8" ht="74" customHeight="1" x14ac:dyDescent="0.2">
      <c r="A766" s="2"/>
      <c r="B766" s="5"/>
      <c r="C766" s="4" t="s">
        <v>1414</v>
      </c>
      <c r="D766" s="176" t="s">
        <v>1415</v>
      </c>
      <c r="E766" s="176"/>
      <c r="F766" s="49" t="s">
        <v>8</v>
      </c>
      <c r="G766" s="44" t="s">
        <v>1658</v>
      </c>
      <c r="H766" s="15">
        <f t="shared" ref="H766:H777" si="46">IF(AND(F766="YA"),5,IF(AND(F766="TIDAK"),1,0))</f>
        <v>5</v>
      </c>
    </row>
    <row r="767" spans="1:8" ht="74" customHeight="1" x14ac:dyDescent="0.2">
      <c r="A767" s="2"/>
      <c r="B767" s="5"/>
      <c r="C767" s="4" t="s">
        <v>1416</v>
      </c>
      <c r="D767" s="176" t="s">
        <v>1417</v>
      </c>
      <c r="E767" s="176"/>
      <c r="F767" s="49" t="s">
        <v>8</v>
      </c>
      <c r="G767" s="44" t="s">
        <v>1658</v>
      </c>
      <c r="H767" s="15">
        <f t="shared" si="46"/>
        <v>5</v>
      </c>
    </row>
    <row r="768" spans="1:8" ht="74" customHeight="1" x14ac:dyDescent="0.2">
      <c r="A768" s="2"/>
      <c r="B768" s="5"/>
      <c r="C768" s="4" t="s">
        <v>1418</v>
      </c>
      <c r="D768" s="176" t="s">
        <v>1419</v>
      </c>
      <c r="E768" s="176"/>
      <c r="F768" s="49" t="s">
        <v>8</v>
      </c>
      <c r="G768" s="44" t="s">
        <v>1658</v>
      </c>
      <c r="H768" s="15">
        <f t="shared" si="46"/>
        <v>5</v>
      </c>
    </row>
    <row r="769" spans="1:8" ht="74" customHeight="1" x14ac:dyDescent="0.2">
      <c r="A769" s="2"/>
      <c r="B769" s="5"/>
      <c r="C769" s="4" t="s">
        <v>1420</v>
      </c>
      <c r="D769" s="176" t="s">
        <v>1421</v>
      </c>
      <c r="E769" s="176"/>
      <c r="F769" s="49" t="s">
        <v>8</v>
      </c>
      <c r="G769" s="44" t="s">
        <v>1658</v>
      </c>
      <c r="H769" s="15">
        <f t="shared" si="46"/>
        <v>5</v>
      </c>
    </row>
    <row r="770" spans="1:8" ht="74" customHeight="1" x14ac:dyDescent="0.2">
      <c r="A770" s="2"/>
      <c r="B770" s="5"/>
      <c r="C770" s="4" t="s">
        <v>1422</v>
      </c>
      <c r="D770" s="176" t="s">
        <v>1423</v>
      </c>
      <c r="E770" s="176"/>
      <c r="F770" s="49" t="s">
        <v>8</v>
      </c>
      <c r="G770" s="44" t="s">
        <v>1658</v>
      </c>
      <c r="H770" s="15">
        <f t="shared" si="46"/>
        <v>5</v>
      </c>
    </row>
    <row r="771" spans="1:8" ht="74" customHeight="1" x14ac:dyDescent="0.2">
      <c r="A771" s="2"/>
      <c r="B771" s="5"/>
      <c r="C771" s="4" t="s">
        <v>1424</v>
      </c>
      <c r="D771" s="176" t="s">
        <v>1425</v>
      </c>
      <c r="E771" s="176"/>
      <c r="F771" s="49" t="s">
        <v>8</v>
      </c>
      <c r="G771" s="44" t="s">
        <v>1658</v>
      </c>
      <c r="H771" s="15">
        <f t="shared" si="46"/>
        <v>5</v>
      </c>
    </row>
    <row r="772" spans="1:8" ht="74" customHeight="1" x14ac:dyDescent="0.2">
      <c r="A772" s="2"/>
      <c r="B772" s="5"/>
      <c r="C772" s="4" t="s">
        <v>1426</v>
      </c>
      <c r="D772" s="176" t="s">
        <v>1427</v>
      </c>
      <c r="E772" s="176"/>
      <c r="F772" s="49" t="s">
        <v>8</v>
      </c>
      <c r="G772" s="44" t="s">
        <v>1658</v>
      </c>
      <c r="H772" s="15">
        <f t="shared" si="46"/>
        <v>5</v>
      </c>
    </row>
    <row r="773" spans="1:8" ht="74" customHeight="1" x14ac:dyDescent="0.2">
      <c r="A773" s="2"/>
      <c r="B773" s="5"/>
      <c r="C773" s="4" t="s">
        <v>1428</v>
      </c>
      <c r="D773" s="176" t="s">
        <v>1429</v>
      </c>
      <c r="E773" s="176"/>
      <c r="F773" s="49" t="s">
        <v>8</v>
      </c>
      <c r="G773" s="44" t="s">
        <v>1658</v>
      </c>
      <c r="H773" s="15">
        <f t="shared" si="46"/>
        <v>5</v>
      </c>
    </row>
    <row r="774" spans="1:8" ht="74" customHeight="1" x14ac:dyDescent="0.2">
      <c r="A774" s="2"/>
      <c r="B774" s="4" t="s">
        <v>1430</v>
      </c>
      <c r="C774" s="176" t="s">
        <v>1431</v>
      </c>
      <c r="D774" s="176"/>
      <c r="E774" s="176"/>
      <c r="F774" s="49" t="s">
        <v>8</v>
      </c>
      <c r="G774" s="44" t="s">
        <v>1658</v>
      </c>
      <c r="H774" s="15">
        <f t="shared" si="46"/>
        <v>5</v>
      </c>
    </row>
    <row r="775" spans="1:8" ht="74" customHeight="1" x14ac:dyDescent="0.2">
      <c r="A775" s="2"/>
      <c r="B775" s="4" t="s">
        <v>1432</v>
      </c>
      <c r="C775" s="176" t="s">
        <v>1433</v>
      </c>
      <c r="D775" s="176"/>
      <c r="E775" s="176"/>
      <c r="F775" s="49" t="s">
        <v>8</v>
      </c>
      <c r="G775" s="44" t="s">
        <v>1658</v>
      </c>
      <c r="H775" s="15">
        <f t="shared" si="46"/>
        <v>5</v>
      </c>
    </row>
    <row r="776" spans="1:8" ht="74" customHeight="1" x14ac:dyDescent="0.2">
      <c r="A776" s="2"/>
      <c r="B776" s="4" t="s">
        <v>1434</v>
      </c>
      <c r="C776" s="176" t="s">
        <v>1435</v>
      </c>
      <c r="D776" s="176"/>
      <c r="E776" s="176"/>
      <c r="F776" s="49" t="s">
        <v>8</v>
      </c>
      <c r="G776" s="44" t="s">
        <v>1658</v>
      </c>
      <c r="H776" s="15">
        <f t="shared" si="46"/>
        <v>5</v>
      </c>
    </row>
    <row r="777" spans="1:8" ht="74" customHeight="1" x14ac:dyDescent="0.2">
      <c r="A777" s="2"/>
      <c r="B777" s="4" t="s">
        <v>1436</v>
      </c>
      <c r="C777" s="176" t="s">
        <v>1437</v>
      </c>
      <c r="D777" s="176"/>
      <c r="E777" s="176"/>
      <c r="F777" s="49" t="s">
        <v>8</v>
      </c>
      <c r="G777" s="44" t="s">
        <v>1658</v>
      </c>
      <c r="H777" s="15">
        <f t="shared" si="46"/>
        <v>5</v>
      </c>
    </row>
    <row r="778" spans="1:8" ht="74" customHeight="1" x14ac:dyDescent="0.2">
      <c r="A778" s="2">
        <v>27</v>
      </c>
      <c r="B778" s="180" t="s">
        <v>1438</v>
      </c>
      <c r="C778" s="180"/>
      <c r="D778" s="180"/>
      <c r="E778" s="180"/>
      <c r="F778" s="49"/>
      <c r="G778" s="43"/>
      <c r="H778" s="50">
        <f>SUM(H779:H808)</f>
        <v>90</v>
      </c>
    </row>
    <row r="779" spans="1:8" ht="74" customHeight="1" x14ac:dyDescent="0.2">
      <c r="A779" s="2"/>
      <c r="B779" s="4" t="s">
        <v>1439</v>
      </c>
      <c r="C779" s="176" t="s">
        <v>1440</v>
      </c>
      <c r="D779" s="176"/>
      <c r="E779" s="176"/>
      <c r="F779" s="49" t="s">
        <v>8</v>
      </c>
      <c r="G779" s="44" t="s">
        <v>1658</v>
      </c>
      <c r="H779" s="15">
        <f>IF(AND(F779="YA"),5,IF(AND(F779="TIDAK"),1,0))</f>
        <v>5</v>
      </c>
    </row>
    <row r="780" spans="1:8" ht="74" customHeight="1" x14ac:dyDescent="0.2">
      <c r="A780" s="2"/>
      <c r="B780" s="4" t="s">
        <v>1441</v>
      </c>
      <c r="C780" s="176" t="s">
        <v>1442</v>
      </c>
      <c r="D780" s="176"/>
      <c r="E780" s="176"/>
      <c r="F780" s="49" t="s">
        <v>8</v>
      </c>
      <c r="G780" s="44" t="s">
        <v>1658</v>
      </c>
      <c r="H780" s="15">
        <f>IF(AND(F780="YA"),5,IF(AND(F780="TIDAK"),1,0))</f>
        <v>5</v>
      </c>
    </row>
    <row r="781" spans="1:8" ht="74" customHeight="1" x14ac:dyDescent="0.2">
      <c r="A781" s="2"/>
      <c r="B781" s="4" t="s">
        <v>1443</v>
      </c>
      <c r="C781" s="176" t="s">
        <v>1444</v>
      </c>
      <c r="D781" s="176"/>
      <c r="E781" s="176"/>
      <c r="F781" s="49"/>
      <c r="G781" s="43"/>
      <c r="H781" s="15"/>
    </row>
    <row r="782" spans="1:8" ht="74" customHeight="1" x14ac:dyDescent="0.2">
      <c r="A782" s="2"/>
      <c r="B782" s="5"/>
      <c r="C782" s="4" t="s">
        <v>1445</v>
      </c>
      <c r="D782" s="176" t="s">
        <v>1446</v>
      </c>
      <c r="E782" s="176"/>
      <c r="F782" s="49" t="s">
        <v>22</v>
      </c>
      <c r="G782" s="44" t="s">
        <v>1663</v>
      </c>
      <c r="H782" s="15">
        <f>IF(AND(F782="YA"),3,IF(AND(F782="TIDAK"),1,0))</f>
        <v>0</v>
      </c>
    </row>
    <row r="783" spans="1:8" ht="74" customHeight="1" x14ac:dyDescent="0.2">
      <c r="A783" s="2"/>
      <c r="B783" s="5"/>
      <c r="C783" s="4" t="s">
        <v>1447</v>
      </c>
      <c r="D783" s="176" t="s">
        <v>1448</v>
      </c>
      <c r="E783" s="176"/>
      <c r="F783" s="49" t="s">
        <v>22</v>
      </c>
      <c r="G783" s="44" t="s">
        <v>1660</v>
      </c>
      <c r="H783" s="15">
        <f>IF(AND(F783="YA"),3,IF(AND(F783="TIDAK"),1,0))</f>
        <v>0</v>
      </c>
    </row>
    <row r="784" spans="1:8" ht="74" customHeight="1" x14ac:dyDescent="0.2">
      <c r="A784" s="2"/>
      <c r="B784" s="5"/>
      <c r="C784" s="4" t="s">
        <v>1449</v>
      </c>
      <c r="D784" s="176" t="s">
        <v>1069</v>
      </c>
      <c r="E784" s="176"/>
      <c r="F784" s="49" t="s">
        <v>8</v>
      </c>
      <c r="G784" s="44" t="s">
        <v>1661</v>
      </c>
      <c r="H784" s="15">
        <f>IF(AND(F784="YA"),5,IF(AND(F784="TIDAK"),1,0))</f>
        <v>5</v>
      </c>
    </row>
    <row r="785" spans="1:8" ht="74" customHeight="1" x14ac:dyDescent="0.2">
      <c r="A785" s="2"/>
      <c r="B785" s="4" t="s">
        <v>1450</v>
      </c>
      <c r="C785" s="176" t="s">
        <v>1451</v>
      </c>
      <c r="D785" s="176"/>
      <c r="E785" s="176"/>
      <c r="F785" s="49" t="s">
        <v>8</v>
      </c>
      <c r="G785" s="44" t="s">
        <v>1658</v>
      </c>
      <c r="H785" s="15">
        <f>IF(AND(F785="YA"),5,IF(AND(F785="TIDAK"),1,0))</f>
        <v>5</v>
      </c>
    </row>
    <row r="786" spans="1:8" ht="74" customHeight="1" x14ac:dyDescent="0.2">
      <c r="A786" s="2"/>
      <c r="B786" s="4" t="s">
        <v>1452</v>
      </c>
      <c r="C786" s="176" t="s">
        <v>1453</v>
      </c>
      <c r="D786" s="176"/>
      <c r="E786" s="176"/>
      <c r="F786" s="49" t="s">
        <v>8</v>
      </c>
      <c r="G786" s="44" t="s">
        <v>1658</v>
      </c>
      <c r="H786" s="15">
        <f>IF(AND(F786="YA"),5,IF(AND(F786="TIDAK"),1,0))</f>
        <v>5</v>
      </c>
    </row>
    <row r="787" spans="1:8" ht="74" customHeight="1" x14ac:dyDescent="0.2">
      <c r="A787" s="2"/>
      <c r="B787" s="4" t="s">
        <v>1454</v>
      </c>
      <c r="C787" s="176" t="s">
        <v>1455</v>
      </c>
      <c r="D787" s="176"/>
      <c r="E787" s="176"/>
      <c r="F787" s="49"/>
      <c r="G787" s="43"/>
      <c r="H787" s="15"/>
    </row>
    <row r="788" spans="1:8" ht="74" customHeight="1" x14ac:dyDescent="0.2">
      <c r="A788" s="2"/>
      <c r="B788" s="5"/>
      <c r="C788" s="32" t="s">
        <v>1456</v>
      </c>
      <c r="D788" s="176" t="s">
        <v>184</v>
      </c>
      <c r="E788" s="176"/>
      <c r="F788" s="49" t="s">
        <v>8</v>
      </c>
      <c r="G788" s="44" t="s">
        <v>1658</v>
      </c>
      <c r="H788" s="15">
        <f>IF(AND(F788="YA"),5,IF(AND(F788="TIDAK"),1,0))</f>
        <v>5</v>
      </c>
    </row>
    <row r="789" spans="1:8" ht="74" customHeight="1" x14ac:dyDescent="0.2">
      <c r="A789" s="2"/>
      <c r="B789" s="5"/>
      <c r="C789" s="32" t="s">
        <v>1457</v>
      </c>
      <c r="D789" s="176" t="s">
        <v>274</v>
      </c>
      <c r="E789" s="176"/>
      <c r="F789" s="49" t="s">
        <v>8</v>
      </c>
      <c r="G789" s="44" t="s">
        <v>1658</v>
      </c>
      <c r="H789" s="15">
        <f>IF(AND(F789="YA"),5,IF(AND(F789="TIDAK"),1,0))</f>
        <v>5</v>
      </c>
    </row>
    <row r="790" spans="1:8" ht="74" customHeight="1" x14ac:dyDescent="0.2">
      <c r="A790" s="2"/>
      <c r="B790" s="5"/>
      <c r="C790" s="32" t="s">
        <v>1458</v>
      </c>
      <c r="D790" s="176" t="s">
        <v>1459</v>
      </c>
      <c r="E790" s="176"/>
      <c r="F790" s="49" t="s">
        <v>8</v>
      </c>
      <c r="G790" s="44" t="s">
        <v>1658</v>
      </c>
      <c r="H790" s="15">
        <f>IF(AND(F790="YA"),5,IF(AND(F790="TIDAK"),1,0))</f>
        <v>5</v>
      </c>
    </row>
    <row r="791" spans="1:8" ht="74" customHeight="1" x14ac:dyDescent="0.2">
      <c r="A791" s="2"/>
      <c r="B791" s="5"/>
      <c r="C791" s="32" t="s">
        <v>1460</v>
      </c>
      <c r="D791" s="176" t="s">
        <v>1461</v>
      </c>
      <c r="E791" s="176"/>
      <c r="F791" s="49" t="s">
        <v>8</v>
      </c>
      <c r="G791" s="44" t="s">
        <v>1658</v>
      </c>
      <c r="H791" s="15">
        <f>IF(AND(F791="YA"),5,IF(AND(F791="TIDAK"),1,0))</f>
        <v>5</v>
      </c>
    </row>
    <row r="792" spans="1:8" ht="74" customHeight="1" x14ac:dyDescent="0.2">
      <c r="A792" s="2"/>
      <c r="B792" s="4" t="s">
        <v>1462</v>
      </c>
      <c r="C792" s="176" t="s">
        <v>1463</v>
      </c>
      <c r="D792" s="176"/>
      <c r="E792" s="176"/>
      <c r="F792" s="49" t="s">
        <v>8</v>
      </c>
      <c r="G792" s="44" t="s">
        <v>1658</v>
      </c>
      <c r="H792" s="15">
        <f>IF(AND(F792="YA"),5,IF(AND(F792="TIDAK"),1,0))</f>
        <v>5</v>
      </c>
    </row>
    <row r="793" spans="1:8" ht="74" customHeight="1" x14ac:dyDescent="0.2">
      <c r="A793" s="2"/>
      <c r="B793" s="4" t="s">
        <v>1464</v>
      </c>
      <c r="C793" s="176" t="s">
        <v>1465</v>
      </c>
      <c r="D793" s="176"/>
      <c r="E793" s="176"/>
      <c r="F793" s="49"/>
      <c r="G793" s="43"/>
      <c r="H793" s="15"/>
    </row>
    <row r="794" spans="1:8" ht="74" customHeight="1" x14ac:dyDescent="0.2">
      <c r="A794" s="2"/>
      <c r="B794" s="5"/>
      <c r="C794" s="4" t="s">
        <v>1466</v>
      </c>
      <c r="D794" s="176" t="s">
        <v>1467</v>
      </c>
      <c r="E794" s="176"/>
      <c r="F794" s="49" t="s">
        <v>8</v>
      </c>
      <c r="G794" s="44" t="s">
        <v>1658</v>
      </c>
      <c r="H794" s="15">
        <f>IF(AND(F794="YA"),5,IF(AND(F794="TIDAK"),1,0))</f>
        <v>5</v>
      </c>
    </row>
    <row r="795" spans="1:8" ht="74" customHeight="1" x14ac:dyDescent="0.2">
      <c r="A795" s="2"/>
      <c r="B795" s="5"/>
      <c r="C795" s="4" t="s">
        <v>1468</v>
      </c>
      <c r="D795" s="176" t="s">
        <v>1469</v>
      </c>
      <c r="E795" s="176"/>
      <c r="F795" s="49" t="s">
        <v>8</v>
      </c>
      <c r="G795" s="44" t="s">
        <v>1658</v>
      </c>
      <c r="H795" s="15">
        <f>IF(AND(F795="YA"),5,IF(AND(F795="TIDAK"),1,0))</f>
        <v>5</v>
      </c>
    </row>
    <row r="796" spans="1:8" ht="74" customHeight="1" x14ac:dyDescent="0.2">
      <c r="A796" s="2"/>
      <c r="B796" s="5"/>
      <c r="C796" s="4" t="s">
        <v>1470</v>
      </c>
      <c r="D796" s="176" t="s">
        <v>1471</v>
      </c>
      <c r="E796" s="176"/>
      <c r="F796" s="49" t="s">
        <v>8</v>
      </c>
      <c r="G796" s="44" t="s">
        <v>1658</v>
      </c>
      <c r="H796" s="15">
        <f>IF(AND(F796="YA"),5,IF(AND(F796="TIDAK"),1,0))</f>
        <v>5</v>
      </c>
    </row>
    <row r="797" spans="1:8" ht="74" customHeight="1" x14ac:dyDescent="0.2">
      <c r="A797" s="2"/>
      <c r="B797" s="11" t="s">
        <v>1472</v>
      </c>
      <c r="C797" s="176" t="s">
        <v>1473</v>
      </c>
      <c r="D797" s="176"/>
      <c r="E797" s="176"/>
      <c r="F797" s="49"/>
      <c r="G797" s="43"/>
      <c r="H797" s="15"/>
    </row>
    <row r="798" spans="1:8" ht="74" customHeight="1" x14ac:dyDescent="0.2">
      <c r="A798" s="2"/>
      <c r="B798" s="5"/>
      <c r="C798" s="4" t="s">
        <v>1474</v>
      </c>
      <c r="D798" s="176" t="s">
        <v>1475</v>
      </c>
      <c r="E798" s="176"/>
      <c r="F798" s="49" t="s">
        <v>8</v>
      </c>
      <c r="G798" s="44" t="s">
        <v>1658</v>
      </c>
      <c r="H798" s="15">
        <f>IF(AND(F798="YA"),5,IF(AND(F798="TIDAK"),1,0))</f>
        <v>5</v>
      </c>
    </row>
    <row r="799" spans="1:8" ht="74" customHeight="1" x14ac:dyDescent="0.2">
      <c r="A799" s="2"/>
      <c r="B799" s="5"/>
      <c r="C799" s="4" t="s">
        <v>1476</v>
      </c>
      <c r="D799" s="176" t="s">
        <v>182</v>
      </c>
      <c r="E799" s="176"/>
      <c r="F799" s="49" t="s">
        <v>8</v>
      </c>
      <c r="G799" s="44" t="s">
        <v>1658</v>
      </c>
      <c r="H799" s="15">
        <f>IF(AND(F799="YA"),5,IF(AND(F799="TIDAK"),1,0))</f>
        <v>5</v>
      </c>
    </row>
    <row r="800" spans="1:8" ht="74" customHeight="1" x14ac:dyDescent="0.2">
      <c r="A800" s="2"/>
      <c r="B800" s="5"/>
      <c r="C800" s="4" t="s">
        <v>1477</v>
      </c>
      <c r="D800" s="176" t="s">
        <v>1478</v>
      </c>
      <c r="E800" s="176"/>
      <c r="F800" s="49" t="s">
        <v>8</v>
      </c>
      <c r="G800" s="44" t="s">
        <v>1658</v>
      </c>
      <c r="H800" s="15">
        <f>IF(AND(F800="YA"),5,IF(AND(F800="TIDAK"),1,0))</f>
        <v>5</v>
      </c>
    </row>
    <row r="801" spans="1:8" ht="74" customHeight="1" x14ac:dyDescent="0.2">
      <c r="A801" s="2"/>
      <c r="B801" s="4" t="s">
        <v>1479</v>
      </c>
      <c r="C801" s="176" t="s">
        <v>1480</v>
      </c>
      <c r="D801" s="176"/>
      <c r="E801" s="176"/>
      <c r="F801" s="49" t="s">
        <v>8</v>
      </c>
      <c r="G801" s="44" t="s">
        <v>1658</v>
      </c>
      <c r="H801" s="15">
        <f>IF(AND(F801="YA"),5,IF(AND(F801="TIDAK"),1,0))</f>
        <v>5</v>
      </c>
    </row>
    <row r="802" spans="1:8" ht="74" customHeight="1" x14ac:dyDescent="0.2">
      <c r="A802" s="2"/>
      <c r="B802" s="4" t="s">
        <v>1481</v>
      </c>
      <c r="C802" s="176" t="s">
        <v>1482</v>
      </c>
      <c r="D802" s="176"/>
      <c r="E802" s="176"/>
      <c r="F802" s="49" t="s">
        <v>8</v>
      </c>
      <c r="G802" s="44" t="s">
        <v>1673</v>
      </c>
      <c r="H802" s="15">
        <f>IF(AND(F802="YA"),1,IF(AND(F802="TIDAK"),5,0))</f>
        <v>1</v>
      </c>
    </row>
    <row r="803" spans="1:8" ht="74" customHeight="1" x14ac:dyDescent="0.2">
      <c r="A803" s="2"/>
      <c r="B803" s="4" t="s">
        <v>1483</v>
      </c>
      <c r="C803" s="176" t="s">
        <v>1484</v>
      </c>
      <c r="D803" s="176"/>
      <c r="E803" s="176"/>
      <c r="F803" s="49"/>
      <c r="G803" s="43"/>
      <c r="H803" s="15"/>
    </row>
    <row r="804" spans="1:8" ht="74" customHeight="1" x14ac:dyDescent="0.2">
      <c r="A804" s="2"/>
      <c r="B804" s="5"/>
      <c r="C804" s="4" t="s">
        <v>1485</v>
      </c>
      <c r="D804" s="176" t="s">
        <v>1486</v>
      </c>
      <c r="E804" s="176"/>
      <c r="F804" s="49" t="s">
        <v>8</v>
      </c>
      <c r="G804" s="44" t="s">
        <v>1668</v>
      </c>
      <c r="H804" s="15">
        <f>IF(AND(F804="YA"),2,IF(AND(F804="TIDAK"),1,0))</f>
        <v>2</v>
      </c>
    </row>
    <row r="805" spans="1:8" ht="74" customHeight="1" x14ac:dyDescent="0.2">
      <c r="A805" s="2"/>
      <c r="B805" s="5"/>
      <c r="C805" s="4" t="s">
        <v>1487</v>
      </c>
      <c r="D805" s="176" t="s">
        <v>1488</v>
      </c>
      <c r="E805" s="176"/>
      <c r="F805" s="49"/>
      <c r="G805" s="43"/>
      <c r="H805" s="15"/>
    </row>
    <row r="806" spans="1:8" ht="74" customHeight="1" x14ac:dyDescent="0.2">
      <c r="A806" s="2"/>
      <c r="B806" s="5"/>
      <c r="C806" s="5"/>
      <c r="D806" s="4" t="s">
        <v>1489</v>
      </c>
      <c r="E806" s="5" t="s">
        <v>1490</v>
      </c>
      <c r="F806" s="49" t="s">
        <v>22</v>
      </c>
      <c r="G806" s="44" t="s">
        <v>1666</v>
      </c>
      <c r="H806" s="15">
        <f>IF(AND(F806="YA"),1,IF(AND(F806="TIDAK"),0,0))</f>
        <v>0</v>
      </c>
    </row>
    <row r="807" spans="1:8" ht="74" customHeight="1" x14ac:dyDescent="0.2">
      <c r="A807" s="2"/>
      <c r="B807" s="5"/>
      <c r="C807" s="5"/>
      <c r="D807" s="4" t="s">
        <v>1491</v>
      </c>
      <c r="E807" s="5" t="s">
        <v>1448</v>
      </c>
      <c r="F807" s="49" t="s">
        <v>22</v>
      </c>
      <c r="G807" s="44" t="s">
        <v>1666</v>
      </c>
      <c r="H807" s="15">
        <f>IF(AND(F807="YA"),1,IF(AND(F807="TIDAK"),0,0))</f>
        <v>0</v>
      </c>
    </row>
    <row r="808" spans="1:8" ht="74" customHeight="1" x14ac:dyDescent="0.2">
      <c r="A808" s="2"/>
      <c r="B808" s="5"/>
      <c r="C808" s="5"/>
      <c r="D808" s="4" t="s">
        <v>1492</v>
      </c>
      <c r="E808" s="5" t="s">
        <v>1069</v>
      </c>
      <c r="F808" s="49" t="s">
        <v>8</v>
      </c>
      <c r="G808" s="44" t="s">
        <v>1663</v>
      </c>
      <c r="H808" s="15">
        <f>IF(AND(F808="YA"),2,IF(AND(F808="TIDAK"),0,0))</f>
        <v>2</v>
      </c>
    </row>
    <row r="809" spans="1:8" ht="74" customHeight="1" x14ac:dyDescent="0.2">
      <c r="A809" s="186" t="s">
        <v>1493</v>
      </c>
      <c r="B809" s="187"/>
      <c r="C809" s="187"/>
      <c r="D809" s="187"/>
      <c r="E809" s="187"/>
      <c r="F809" s="187"/>
      <c r="G809" s="188"/>
      <c r="H809" s="48">
        <f>H810</f>
        <v>45</v>
      </c>
    </row>
    <row r="810" spans="1:8" ht="74" customHeight="1" x14ac:dyDescent="0.2">
      <c r="A810" s="2">
        <v>28</v>
      </c>
      <c r="B810" s="180" t="s">
        <v>1494</v>
      </c>
      <c r="C810" s="180"/>
      <c r="D810" s="180"/>
      <c r="E810" s="180"/>
      <c r="F810" s="49"/>
      <c r="G810" s="43"/>
      <c r="H810" s="50">
        <f>SUM(H811:H831)</f>
        <v>45</v>
      </c>
    </row>
    <row r="811" spans="1:8" ht="74" customHeight="1" x14ac:dyDescent="0.2">
      <c r="A811" s="2"/>
      <c r="B811" s="4" t="s">
        <v>1495</v>
      </c>
      <c r="C811" s="181" t="s">
        <v>1496</v>
      </c>
      <c r="D811" s="183"/>
      <c r="E811" s="182"/>
      <c r="F811" s="49"/>
      <c r="G811" s="43"/>
      <c r="H811" s="15"/>
    </row>
    <row r="812" spans="1:8" ht="74" customHeight="1" x14ac:dyDescent="0.2">
      <c r="A812" s="2"/>
      <c r="B812" s="3"/>
      <c r="C812" s="4" t="s">
        <v>1497</v>
      </c>
      <c r="D812" s="192" t="s">
        <v>1498</v>
      </c>
      <c r="E812" s="192"/>
      <c r="F812" s="49" t="s">
        <v>8</v>
      </c>
      <c r="G812" s="44" t="s">
        <v>1657</v>
      </c>
      <c r="H812" s="15">
        <f>IF(AND(F812="YA"),0,IF(AND(F812="TIDAK"),0,0))</f>
        <v>0</v>
      </c>
    </row>
    <row r="813" spans="1:8" ht="74" customHeight="1" x14ac:dyDescent="0.2">
      <c r="A813" s="2"/>
      <c r="B813" s="3"/>
      <c r="C813" s="4" t="s">
        <v>1499</v>
      </c>
      <c r="D813" s="193" t="s">
        <v>1500</v>
      </c>
      <c r="E813" s="193"/>
      <c r="F813" s="49" t="s">
        <v>8</v>
      </c>
      <c r="G813" s="44" t="s">
        <v>1657</v>
      </c>
      <c r="H813" s="15">
        <f t="shared" ref="H813:H815" si="47">IF(AND(F813="YA"),0,IF(AND(F813="TIDAK"),0,0))</f>
        <v>0</v>
      </c>
    </row>
    <row r="814" spans="1:8" ht="74" customHeight="1" x14ac:dyDescent="0.2">
      <c r="A814" s="2"/>
      <c r="B814" s="3"/>
      <c r="C814" s="4" t="s">
        <v>1501</v>
      </c>
      <c r="D814" s="192" t="s">
        <v>1502</v>
      </c>
      <c r="E814" s="192"/>
      <c r="F814" s="49" t="s">
        <v>8</v>
      </c>
      <c r="G814" s="44" t="s">
        <v>1657</v>
      </c>
      <c r="H814" s="15">
        <f t="shared" si="47"/>
        <v>0</v>
      </c>
    </row>
    <row r="815" spans="1:8" ht="74" customHeight="1" x14ac:dyDescent="0.2">
      <c r="A815" s="2"/>
      <c r="B815" s="3"/>
      <c r="C815" s="4" t="s">
        <v>1503</v>
      </c>
      <c r="D815" s="192" t="s">
        <v>1504</v>
      </c>
      <c r="E815" s="192"/>
      <c r="F815" s="49" t="s">
        <v>8</v>
      </c>
      <c r="G815" s="44" t="s">
        <v>1657</v>
      </c>
      <c r="H815" s="15">
        <f t="shared" si="47"/>
        <v>0</v>
      </c>
    </row>
    <row r="816" spans="1:8" ht="74" customHeight="1" x14ac:dyDescent="0.2">
      <c r="A816" s="2"/>
      <c r="B816" s="4" t="s">
        <v>1505</v>
      </c>
      <c r="C816" s="176" t="s">
        <v>1506</v>
      </c>
      <c r="D816" s="176"/>
      <c r="E816" s="176"/>
      <c r="F816" s="49" t="s">
        <v>8</v>
      </c>
      <c r="G816" s="44" t="s">
        <v>1658</v>
      </c>
      <c r="H816" s="15">
        <f>IF(AND(F816="YA"),5,IF(AND(F816="TIDAK"),1,0))</f>
        <v>5</v>
      </c>
    </row>
    <row r="817" spans="1:8" ht="74" customHeight="1" x14ac:dyDescent="0.2">
      <c r="A817" s="2"/>
      <c r="B817" s="4" t="s">
        <v>1507</v>
      </c>
      <c r="C817" s="176" t="s">
        <v>1508</v>
      </c>
      <c r="D817" s="176"/>
      <c r="E817" s="176"/>
      <c r="F817" s="49"/>
      <c r="G817" s="43"/>
      <c r="H817" s="15"/>
    </row>
    <row r="818" spans="1:8" ht="74" customHeight="1" x14ac:dyDescent="0.2">
      <c r="A818" s="2"/>
      <c r="B818" s="5"/>
      <c r="C818" s="4" t="s">
        <v>1509</v>
      </c>
      <c r="D818" s="176" t="s">
        <v>1510</v>
      </c>
      <c r="E818" s="176"/>
      <c r="F818" s="49" t="s">
        <v>8</v>
      </c>
      <c r="G818" s="44" t="s">
        <v>1658</v>
      </c>
      <c r="H818" s="15">
        <f>IF(AND(F818="YA"),5,IF(AND(F818="TIDAK"),1,0))</f>
        <v>5</v>
      </c>
    </row>
    <row r="819" spans="1:8" ht="74" customHeight="1" x14ac:dyDescent="0.2">
      <c r="A819" s="2"/>
      <c r="B819" s="5"/>
      <c r="C819" s="4" t="s">
        <v>1511</v>
      </c>
      <c r="D819" s="176" t="s">
        <v>1512</v>
      </c>
      <c r="E819" s="176"/>
      <c r="F819" s="49" t="s">
        <v>8</v>
      </c>
      <c r="G819" s="44" t="s">
        <v>1658</v>
      </c>
      <c r="H819" s="15">
        <f>IF(AND(F819="YA"),5,IF(AND(F819="TIDAK"),1,0))</f>
        <v>5</v>
      </c>
    </row>
    <row r="820" spans="1:8" ht="74" customHeight="1" x14ac:dyDescent="0.2">
      <c r="A820" s="2"/>
      <c r="B820" s="4" t="s">
        <v>1513</v>
      </c>
      <c r="C820" s="176" t="s">
        <v>1681</v>
      </c>
      <c r="D820" s="176"/>
      <c r="E820" s="176"/>
      <c r="F820" s="49"/>
      <c r="G820" s="43"/>
      <c r="H820" s="15"/>
    </row>
    <row r="821" spans="1:8" ht="74" customHeight="1" x14ac:dyDescent="0.2">
      <c r="A821" s="2"/>
      <c r="B821" s="5"/>
      <c r="C821" s="4" t="s">
        <v>1514</v>
      </c>
      <c r="D821" s="176" t="s">
        <v>1515</v>
      </c>
      <c r="E821" s="176"/>
      <c r="F821" s="49" t="s">
        <v>8</v>
      </c>
      <c r="G821" s="44" t="s">
        <v>1658</v>
      </c>
      <c r="H821" s="15">
        <f>IF(AND(F821="YA"),5,IF(AND(F821="TIDAK"),1,0))</f>
        <v>5</v>
      </c>
    </row>
    <row r="822" spans="1:8" ht="74" customHeight="1" x14ac:dyDescent="0.2">
      <c r="A822" s="2"/>
      <c r="B822" s="5"/>
      <c r="C822" s="4" t="s">
        <v>1516</v>
      </c>
      <c r="D822" s="176" t="s">
        <v>1517</v>
      </c>
      <c r="E822" s="176"/>
      <c r="F822" s="49" t="s">
        <v>8</v>
      </c>
      <c r="G822" s="44" t="s">
        <v>1658</v>
      </c>
      <c r="H822" s="15">
        <f>IF(AND(F822="YA"),5,IF(AND(F822="TIDAK"),1,0))</f>
        <v>5</v>
      </c>
    </row>
    <row r="823" spans="1:8" ht="74" customHeight="1" x14ac:dyDescent="0.2">
      <c r="A823" s="2"/>
      <c r="B823" s="4" t="s">
        <v>1518</v>
      </c>
      <c r="C823" s="176" t="s">
        <v>1682</v>
      </c>
      <c r="D823" s="176"/>
      <c r="E823" s="176"/>
      <c r="F823" s="49"/>
      <c r="G823" s="43"/>
      <c r="H823" s="15"/>
    </row>
    <row r="824" spans="1:8" ht="74" customHeight="1" x14ac:dyDescent="0.2">
      <c r="A824" s="2"/>
      <c r="B824" s="5"/>
      <c r="C824" s="4" t="s">
        <v>1519</v>
      </c>
      <c r="D824" s="176" t="s">
        <v>1520</v>
      </c>
      <c r="E824" s="176"/>
      <c r="F824" s="49" t="s">
        <v>8</v>
      </c>
      <c r="G824" s="44" t="s">
        <v>1661</v>
      </c>
      <c r="H824" s="15">
        <f>IF(AND(F824="YA"),5,IF(AND(F824="TIDAK"),1,0))</f>
        <v>5</v>
      </c>
    </row>
    <row r="825" spans="1:8" ht="74" customHeight="1" x14ac:dyDescent="0.2">
      <c r="A825" s="2"/>
      <c r="B825" s="5"/>
      <c r="C825" s="4" t="s">
        <v>1521</v>
      </c>
      <c r="D825" s="176" t="s">
        <v>1522</v>
      </c>
      <c r="E825" s="176"/>
      <c r="F825" s="49" t="s">
        <v>22</v>
      </c>
      <c r="G825" s="44" t="s">
        <v>1661</v>
      </c>
      <c r="H825" s="15">
        <f>IF(AND(F825="YA"),5,IF(AND(F825="TIDAK"),1,0))</f>
        <v>0</v>
      </c>
    </row>
    <row r="826" spans="1:8" ht="74" customHeight="1" x14ac:dyDescent="0.2">
      <c r="A826" s="2"/>
      <c r="B826" s="4" t="s">
        <v>1523</v>
      </c>
      <c r="C826" s="176" t="s">
        <v>1524</v>
      </c>
      <c r="D826" s="176"/>
      <c r="E826" s="176"/>
      <c r="F826" s="49" t="s">
        <v>8</v>
      </c>
      <c r="G826" s="44" t="s">
        <v>1658</v>
      </c>
      <c r="H826" s="15">
        <f>IF(AND(F826="YA"),5,IF(AND(F826="TIDAK"),1,0))</f>
        <v>5</v>
      </c>
    </row>
    <row r="827" spans="1:8" ht="74" customHeight="1" x14ac:dyDescent="0.2">
      <c r="A827" s="2"/>
      <c r="B827" s="4" t="s">
        <v>1525</v>
      </c>
      <c r="C827" s="176" t="s">
        <v>1526</v>
      </c>
      <c r="D827" s="176"/>
      <c r="E827" s="176"/>
      <c r="F827" s="49"/>
      <c r="G827" s="43"/>
      <c r="H827" s="15"/>
    </row>
    <row r="828" spans="1:8" ht="74" customHeight="1" x14ac:dyDescent="0.2">
      <c r="A828" s="2"/>
      <c r="B828" s="5"/>
      <c r="C828" s="4" t="s">
        <v>1527</v>
      </c>
      <c r="D828" s="176" t="s">
        <v>1528</v>
      </c>
      <c r="E828" s="176"/>
      <c r="F828" s="49" t="s">
        <v>22</v>
      </c>
      <c r="G828" s="44" t="s">
        <v>1663</v>
      </c>
      <c r="H828" s="15">
        <f>IF(AND(F828="YA"),3,IF(AND(F828="TIDAK"),1,0))</f>
        <v>0</v>
      </c>
    </row>
    <row r="829" spans="1:8" ht="74" customHeight="1" x14ac:dyDescent="0.2">
      <c r="A829" s="2"/>
      <c r="B829" s="5"/>
      <c r="C829" s="4" t="s">
        <v>1529</v>
      </c>
      <c r="D829" s="176" t="s">
        <v>1530</v>
      </c>
      <c r="E829" s="176"/>
      <c r="F829" s="49" t="s">
        <v>22</v>
      </c>
      <c r="G829" s="44" t="s">
        <v>1660</v>
      </c>
      <c r="H829" s="15">
        <f>IF(AND(F829="YA"),3,IF(AND(F829="TIDAK"),1,0))</f>
        <v>0</v>
      </c>
    </row>
    <row r="830" spans="1:8" ht="74" customHeight="1" x14ac:dyDescent="0.2">
      <c r="A830" s="2"/>
      <c r="B830" s="5"/>
      <c r="C830" s="4" t="s">
        <v>1531</v>
      </c>
      <c r="D830" s="176" t="s">
        <v>1532</v>
      </c>
      <c r="E830" s="176"/>
      <c r="F830" s="49" t="s">
        <v>8</v>
      </c>
      <c r="G830" s="44" t="s">
        <v>1661</v>
      </c>
      <c r="H830" s="15">
        <f>IF(AND(F830="YA"),5,IF(AND(F830="TIDAK"),1,0))</f>
        <v>5</v>
      </c>
    </row>
    <row r="831" spans="1:8" ht="74" customHeight="1" x14ac:dyDescent="0.2">
      <c r="A831" s="2"/>
      <c r="B831" s="4" t="s">
        <v>1533</v>
      </c>
      <c r="C831" s="176" t="s">
        <v>1683</v>
      </c>
      <c r="D831" s="176"/>
      <c r="E831" s="176"/>
      <c r="F831" s="49" t="s">
        <v>8</v>
      </c>
      <c r="G831" s="44" t="s">
        <v>1658</v>
      </c>
      <c r="H831" s="15">
        <f>IF(AND(F831="YA"),5,IF(AND(F831="TIDAK"),1,0))</f>
        <v>5</v>
      </c>
    </row>
    <row r="832" spans="1:8" ht="74" customHeight="1" x14ac:dyDescent="0.2">
      <c r="A832" s="186" t="s">
        <v>1534</v>
      </c>
      <c r="B832" s="187"/>
      <c r="C832" s="187"/>
      <c r="D832" s="187"/>
      <c r="E832" s="187"/>
      <c r="F832" s="187"/>
      <c r="G832" s="188"/>
      <c r="H832" s="48">
        <f>H833+H865</f>
        <v>205</v>
      </c>
    </row>
    <row r="833" spans="1:8" ht="74" customHeight="1" x14ac:dyDescent="0.2">
      <c r="A833" s="2">
        <v>29</v>
      </c>
      <c r="B833" s="189" t="s">
        <v>1535</v>
      </c>
      <c r="C833" s="190"/>
      <c r="D833" s="190"/>
      <c r="E833" s="191"/>
      <c r="F833" s="49"/>
      <c r="G833" s="43"/>
      <c r="H833" s="50">
        <f>SUM(H834:H864)</f>
        <v>135</v>
      </c>
    </row>
    <row r="834" spans="1:8" ht="74" customHeight="1" x14ac:dyDescent="0.2">
      <c r="A834" s="2"/>
      <c r="B834" s="4" t="s">
        <v>1536</v>
      </c>
      <c r="C834" s="181" t="s">
        <v>1537</v>
      </c>
      <c r="D834" s="183"/>
      <c r="E834" s="182"/>
      <c r="F834" s="49" t="s">
        <v>8</v>
      </c>
      <c r="G834" s="44" t="s">
        <v>1658</v>
      </c>
      <c r="H834" s="15">
        <f>IF(AND(F834="YA"),5,IF(AND(F834="TIDAK"),1,0))</f>
        <v>5</v>
      </c>
    </row>
    <row r="835" spans="1:8" ht="74" customHeight="1" x14ac:dyDescent="0.2">
      <c r="A835" s="2"/>
      <c r="B835" s="4" t="s">
        <v>1538</v>
      </c>
      <c r="C835" s="181" t="s">
        <v>1539</v>
      </c>
      <c r="D835" s="183"/>
      <c r="E835" s="182"/>
      <c r="F835" s="49" t="s">
        <v>8</v>
      </c>
      <c r="G835" s="44" t="s">
        <v>1658</v>
      </c>
      <c r="H835" s="15">
        <f>IF(AND(F835="YA"),5,IF(AND(F835="TIDAK"),1,0))</f>
        <v>5</v>
      </c>
    </row>
    <row r="836" spans="1:8" ht="74" customHeight="1" x14ac:dyDescent="0.2">
      <c r="A836" s="2"/>
      <c r="B836" s="4" t="s">
        <v>1540</v>
      </c>
      <c r="C836" s="181" t="s">
        <v>1541</v>
      </c>
      <c r="D836" s="183"/>
      <c r="E836" s="182"/>
      <c r="F836" s="49" t="s">
        <v>8</v>
      </c>
      <c r="G836" s="44" t="s">
        <v>1658</v>
      </c>
      <c r="H836" s="15">
        <f>IF(AND(F836="YA"),5,IF(AND(F836="TIDAK"),1,0))</f>
        <v>5</v>
      </c>
    </row>
    <row r="837" spans="1:8" ht="74" customHeight="1" x14ac:dyDescent="0.2">
      <c r="A837" s="2"/>
      <c r="B837" s="4" t="s">
        <v>1542</v>
      </c>
      <c r="C837" s="181" t="s">
        <v>1543</v>
      </c>
      <c r="D837" s="183"/>
      <c r="E837" s="182"/>
      <c r="F837" s="49"/>
      <c r="G837" s="43"/>
      <c r="H837" s="15"/>
    </row>
    <row r="838" spans="1:8" ht="74" customHeight="1" x14ac:dyDescent="0.2">
      <c r="A838" s="2"/>
      <c r="B838" s="5"/>
      <c r="C838" s="4" t="s">
        <v>1544</v>
      </c>
      <c r="D838" s="181" t="s">
        <v>1545</v>
      </c>
      <c r="E838" s="182"/>
      <c r="F838" s="49" t="s">
        <v>8</v>
      </c>
      <c r="G838" s="44" t="s">
        <v>1658</v>
      </c>
      <c r="H838" s="15">
        <f>IF(AND(F838="YA"),5,IF(AND(F838="TIDAK"),1,0))</f>
        <v>5</v>
      </c>
    </row>
    <row r="839" spans="1:8" ht="74" customHeight="1" x14ac:dyDescent="0.2">
      <c r="A839" s="2"/>
      <c r="B839" s="5"/>
      <c r="C839" s="4" t="s">
        <v>1546</v>
      </c>
      <c r="D839" s="184" t="s">
        <v>1547</v>
      </c>
      <c r="E839" s="185"/>
      <c r="F839" s="49" t="s">
        <v>8</v>
      </c>
      <c r="G839" s="44" t="s">
        <v>1658</v>
      </c>
      <c r="H839" s="15">
        <f>IF(AND(F839="YA"),5,IF(AND(F839="TIDAK"),1,0))</f>
        <v>5</v>
      </c>
    </row>
    <row r="840" spans="1:8" ht="74" customHeight="1" x14ac:dyDescent="0.2">
      <c r="A840" s="2"/>
      <c r="B840" s="5"/>
      <c r="C840" s="4" t="s">
        <v>1548</v>
      </c>
      <c r="D840" s="184" t="s">
        <v>1549</v>
      </c>
      <c r="E840" s="185"/>
      <c r="F840" s="49" t="s">
        <v>8</v>
      </c>
      <c r="G840" s="44" t="s">
        <v>1658</v>
      </c>
      <c r="H840" s="15">
        <f>IF(AND(F840="YA"),5,IF(AND(F840="TIDAK"),1,0))</f>
        <v>5</v>
      </c>
    </row>
    <row r="841" spans="1:8" ht="74" customHeight="1" x14ac:dyDescent="0.2">
      <c r="A841" s="2"/>
      <c r="B841" s="5"/>
      <c r="C841" s="4" t="s">
        <v>1550</v>
      </c>
      <c r="D841" s="184" t="s">
        <v>1551</v>
      </c>
      <c r="E841" s="185"/>
      <c r="F841" s="49" t="s">
        <v>8</v>
      </c>
      <c r="G841" s="44" t="s">
        <v>1658</v>
      </c>
      <c r="H841" s="15">
        <f>IF(AND(F841="YA"),5,IF(AND(F841="TIDAK"),1,0))</f>
        <v>5</v>
      </c>
    </row>
    <row r="842" spans="1:8" ht="74" customHeight="1" x14ac:dyDescent="0.2">
      <c r="A842" s="2"/>
      <c r="B842" s="4" t="s">
        <v>1552</v>
      </c>
      <c r="C842" s="181" t="s">
        <v>1553</v>
      </c>
      <c r="D842" s="183"/>
      <c r="E842" s="182"/>
      <c r="F842" s="49"/>
      <c r="G842" s="43"/>
      <c r="H842" s="15"/>
    </row>
    <row r="843" spans="1:8" ht="74" customHeight="1" x14ac:dyDescent="0.2">
      <c r="A843" s="2"/>
      <c r="B843" s="5"/>
      <c r="C843" s="4" t="s">
        <v>1554</v>
      </c>
      <c r="D843" s="181" t="s">
        <v>1555</v>
      </c>
      <c r="E843" s="182"/>
      <c r="F843" s="49" t="s">
        <v>8</v>
      </c>
      <c r="G843" s="44" t="s">
        <v>1658</v>
      </c>
      <c r="H843" s="15">
        <f t="shared" ref="H843:H850" si="48">IF(AND(F843="YA"),5,IF(AND(F843="TIDAK"),1,0))</f>
        <v>5</v>
      </c>
    </row>
    <row r="844" spans="1:8" ht="74" customHeight="1" x14ac:dyDescent="0.2">
      <c r="A844" s="2"/>
      <c r="B844" s="5"/>
      <c r="C844" s="4" t="s">
        <v>1556</v>
      </c>
      <c r="D844" s="181" t="s">
        <v>1557</v>
      </c>
      <c r="E844" s="182"/>
      <c r="F844" s="49" t="s">
        <v>8</v>
      </c>
      <c r="G844" s="44" t="s">
        <v>1658</v>
      </c>
      <c r="H844" s="15">
        <f t="shared" si="48"/>
        <v>5</v>
      </c>
    </row>
    <row r="845" spans="1:8" ht="74" customHeight="1" x14ac:dyDescent="0.2">
      <c r="A845" s="2"/>
      <c r="B845" s="5"/>
      <c r="C845" s="4" t="s">
        <v>1558</v>
      </c>
      <c r="D845" s="181" t="s">
        <v>1559</v>
      </c>
      <c r="E845" s="182"/>
      <c r="F845" s="49" t="s">
        <v>8</v>
      </c>
      <c r="G845" s="44" t="s">
        <v>1658</v>
      </c>
      <c r="H845" s="15">
        <f t="shared" si="48"/>
        <v>5</v>
      </c>
    </row>
    <row r="846" spans="1:8" ht="74" customHeight="1" x14ac:dyDescent="0.2">
      <c r="A846" s="2"/>
      <c r="B846" s="5"/>
      <c r="C846" s="4" t="s">
        <v>1560</v>
      </c>
      <c r="D846" s="184" t="s">
        <v>1561</v>
      </c>
      <c r="E846" s="185"/>
      <c r="F846" s="49" t="s">
        <v>8</v>
      </c>
      <c r="G846" s="44" t="s">
        <v>1658</v>
      </c>
      <c r="H846" s="15">
        <f t="shared" si="48"/>
        <v>5</v>
      </c>
    </row>
    <row r="847" spans="1:8" ht="74" customHeight="1" x14ac:dyDescent="0.2">
      <c r="A847" s="2"/>
      <c r="B847" s="5"/>
      <c r="C847" s="4" t="s">
        <v>1562</v>
      </c>
      <c r="D847" s="181" t="s">
        <v>1563</v>
      </c>
      <c r="E847" s="182"/>
      <c r="F847" s="49" t="s">
        <v>8</v>
      </c>
      <c r="G847" s="44" t="s">
        <v>1658</v>
      </c>
      <c r="H847" s="15">
        <f t="shared" si="48"/>
        <v>5</v>
      </c>
    </row>
    <row r="848" spans="1:8" ht="74" customHeight="1" x14ac:dyDescent="0.2">
      <c r="A848" s="2"/>
      <c r="B848" s="5"/>
      <c r="C848" s="4" t="s">
        <v>1564</v>
      </c>
      <c r="D848" s="181" t="s">
        <v>1565</v>
      </c>
      <c r="E848" s="182"/>
      <c r="F848" s="49" t="s">
        <v>8</v>
      </c>
      <c r="G848" s="44" t="s">
        <v>1658</v>
      </c>
      <c r="H848" s="15">
        <f t="shared" si="48"/>
        <v>5</v>
      </c>
    </row>
    <row r="849" spans="1:8" ht="74" customHeight="1" x14ac:dyDescent="0.2">
      <c r="A849" s="2"/>
      <c r="B849" s="5"/>
      <c r="C849" s="4" t="s">
        <v>1566</v>
      </c>
      <c r="D849" s="181" t="s">
        <v>1567</v>
      </c>
      <c r="E849" s="182"/>
      <c r="F849" s="49" t="s">
        <v>8</v>
      </c>
      <c r="G849" s="44" t="s">
        <v>1658</v>
      </c>
      <c r="H849" s="15">
        <f t="shared" si="48"/>
        <v>5</v>
      </c>
    </row>
    <row r="850" spans="1:8" ht="74" customHeight="1" x14ac:dyDescent="0.2">
      <c r="A850" s="2"/>
      <c r="B850" s="5"/>
      <c r="C850" s="4" t="s">
        <v>1568</v>
      </c>
      <c r="D850" s="181" t="s">
        <v>1569</v>
      </c>
      <c r="E850" s="182"/>
      <c r="F850" s="49" t="s">
        <v>8</v>
      </c>
      <c r="G850" s="44" t="s">
        <v>1658</v>
      </c>
      <c r="H850" s="15">
        <f t="shared" si="48"/>
        <v>5</v>
      </c>
    </row>
    <row r="851" spans="1:8" ht="74" customHeight="1" x14ac:dyDescent="0.2">
      <c r="A851" s="2"/>
      <c r="B851" s="4" t="s">
        <v>1570</v>
      </c>
      <c r="C851" s="181" t="s">
        <v>1571</v>
      </c>
      <c r="D851" s="183"/>
      <c r="E851" s="182"/>
      <c r="F851" s="49"/>
      <c r="G851" s="43"/>
      <c r="H851" s="15"/>
    </row>
    <row r="852" spans="1:8" ht="74" customHeight="1" x14ac:dyDescent="0.2">
      <c r="A852" s="2"/>
      <c r="B852" s="5"/>
      <c r="C852" s="4" t="s">
        <v>1572</v>
      </c>
      <c r="D852" s="181" t="s">
        <v>1573</v>
      </c>
      <c r="E852" s="182"/>
      <c r="F852" s="49" t="s">
        <v>8</v>
      </c>
      <c r="G852" s="44" t="s">
        <v>1658</v>
      </c>
      <c r="H852" s="15">
        <f t="shared" ref="H852:H857" si="49">IF(AND(F852="YA"),5,IF(AND(F852="TIDAK"),1,0))</f>
        <v>5</v>
      </c>
    </row>
    <row r="853" spans="1:8" ht="74" customHeight="1" x14ac:dyDescent="0.2">
      <c r="A853" s="2"/>
      <c r="B853" s="5"/>
      <c r="C853" s="4" t="s">
        <v>1574</v>
      </c>
      <c r="D853" s="181" t="s">
        <v>1575</v>
      </c>
      <c r="E853" s="182"/>
      <c r="F853" s="49" t="s">
        <v>8</v>
      </c>
      <c r="G853" s="44" t="s">
        <v>1658</v>
      </c>
      <c r="H853" s="15">
        <f t="shared" si="49"/>
        <v>5</v>
      </c>
    </row>
    <row r="854" spans="1:8" ht="74" customHeight="1" x14ac:dyDescent="0.2">
      <c r="A854" s="2"/>
      <c r="B854" s="5"/>
      <c r="C854" s="4" t="s">
        <v>1576</v>
      </c>
      <c r="D854" s="176" t="s">
        <v>1577</v>
      </c>
      <c r="E854" s="176"/>
      <c r="F854" s="49" t="s">
        <v>8</v>
      </c>
      <c r="G854" s="44" t="s">
        <v>1658</v>
      </c>
      <c r="H854" s="15">
        <f t="shared" si="49"/>
        <v>5</v>
      </c>
    </row>
    <row r="855" spans="1:8" ht="74" customHeight="1" x14ac:dyDescent="0.2">
      <c r="A855" s="2"/>
      <c r="B855" s="5"/>
      <c r="C855" s="4" t="s">
        <v>1578</v>
      </c>
      <c r="D855" s="176" t="s">
        <v>1579</v>
      </c>
      <c r="E855" s="176"/>
      <c r="F855" s="49" t="s">
        <v>8</v>
      </c>
      <c r="G855" s="44" t="s">
        <v>1658</v>
      </c>
      <c r="H855" s="15">
        <f t="shared" si="49"/>
        <v>5</v>
      </c>
    </row>
    <row r="856" spans="1:8" ht="74" customHeight="1" x14ac:dyDescent="0.2">
      <c r="A856" s="2"/>
      <c r="B856" s="5"/>
      <c r="C856" s="4" t="s">
        <v>1580</v>
      </c>
      <c r="D856" s="176" t="s">
        <v>1581</v>
      </c>
      <c r="E856" s="176"/>
      <c r="F856" s="49" t="s">
        <v>8</v>
      </c>
      <c r="G856" s="44" t="s">
        <v>1658</v>
      </c>
      <c r="H856" s="15">
        <f t="shared" si="49"/>
        <v>5</v>
      </c>
    </row>
    <row r="857" spans="1:8" ht="74" customHeight="1" x14ac:dyDescent="0.2">
      <c r="A857" s="2"/>
      <c r="B857" s="5"/>
      <c r="C857" s="4" t="s">
        <v>1582</v>
      </c>
      <c r="D857" s="176" t="s">
        <v>1583</v>
      </c>
      <c r="E857" s="176"/>
      <c r="F857" s="49" t="s">
        <v>8</v>
      </c>
      <c r="G857" s="44" t="s">
        <v>1658</v>
      </c>
      <c r="H857" s="15">
        <f t="shared" si="49"/>
        <v>5</v>
      </c>
    </row>
    <row r="858" spans="1:8" ht="74" customHeight="1" x14ac:dyDescent="0.2">
      <c r="A858" s="2"/>
      <c r="B858" s="4" t="s">
        <v>1584</v>
      </c>
      <c r="C858" s="176" t="s">
        <v>1585</v>
      </c>
      <c r="D858" s="176"/>
      <c r="E858" s="176"/>
      <c r="F858" s="49"/>
      <c r="G858" s="43"/>
      <c r="H858" s="15"/>
    </row>
    <row r="859" spans="1:8" ht="74" customHeight="1" x14ac:dyDescent="0.2">
      <c r="A859" s="2"/>
      <c r="B859" s="5"/>
      <c r="C859" s="4" t="s">
        <v>1586</v>
      </c>
      <c r="D859" s="176" t="s">
        <v>1587</v>
      </c>
      <c r="E859" s="176"/>
      <c r="F859" s="49" t="s">
        <v>8</v>
      </c>
      <c r="G859" s="44" t="s">
        <v>1658</v>
      </c>
      <c r="H859" s="15">
        <f t="shared" ref="H859:H864" si="50">IF(AND(F859="YA"),5,IF(AND(F859="TIDAK"),1,0))</f>
        <v>5</v>
      </c>
    </row>
    <row r="860" spans="1:8" ht="74" customHeight="1" x14ac:dyDescent="0.2">
      <c r="A860" s="2"/>
      <c r="B860" s="5"/>
      <c r="C860" s="4" t="s">
        <v>1588</v>
      </c>
      <c r="D860" s="176" t="s">
        <v>1589</v>
      </c>
      <c r="E860" s="176"/>
      <c r="F860" s="49" t="s">
        <v>8</v>
      </c>
      <c r="G860" s="44" t="s">
        <v>1658</v>
      </c>
      <c r="H860" s="15">
        <f t="shared" si="50"/>
        <v>5</v>
      </c>
    </row>
    <row r="861" spans="1:8" ht="74" customHeight="1" x14ac:dyDescent="0.2">
      <c r="A861" s="2"/>
      <c r="B861" s="5"/>
      <c r="C861" s="4" t="s">
        <v>1590</v>
      </c>
      <c r="D861" s="176" t="s">
        <v>1591</v>
      </c>
      <c r="E861" s="176"/>
      <c r="F861" s="49" t="s">
        <v>8</v>
      </c>
      <c r="G861" s="44" t="s">
        <v>1658</v>
      </c>
      <c r="H861" s="15">
        <f t="shared" si="50"/>
        <v>5</v>
      </c>
    </row>
    <row r="862" spans="1:8" ht="74" customHeight="1" x14ac:dyDescent="0.2">
      <c r="A862" s="2"/>
      <c r="B862" s="5"/>
      <c r="C862" s="4" t="s">
        <v>1592</v>
      </c>
      <c r="D862" s="176" t="s">
        <v>1593</v>
      </c>
      <c r="E862" s="176"/>
      <c r="F862" s="49" t="s">
        <v>8</v>
      </c>
      <c r="G862" s="44" t="s">
        <v>1658</v>
      </c>
      <c r="H862" s="15">
        <f t="shared" si="50"/>
        <v>5</v>
      </c>
    </row>
    <row r="863" spans="1:8" ht="74" customHeight="1" x14ac:dyDescent="0.2">
      <c r="A863" s="2"/>
      <c r="B863" s="5"/>
      <c r="C863" s="4" t="s">
        <v>1594</v>
      </c>
      <c r="D863" s="176" t="s">
        <v>1595</v>
      </c>
      <c r="E863" s="176"/>
      <c r="F863" s="49" t="s">
        <v>8</v>
      </c>
      <c r="G863" s="44" t="s">
        <v>1658</v>
      </c>
      <c r="H863" s="15">
        <f t="shared" si="50"/>
        <v>5</v>
      </c>
    </row>
    <row r="864" spans="1:8" ht="74" customHeight="1" x14ac:dyDescent="0.2">
      <c r="A864" s="2"/>
      <c r="B864" s="5"/>
      <c r="C864" s="4" t="s">
        <v>1596</v>
      </c>
      <c r="D864" s="176" t="s">
        <v>1597</v>
      </c>
      <c r="E864" s="176"/>
      <c r="F864" s="49" t="s">
        <v>8</v>
      </c>
      <c r="G864" s="44" t="s">
        <v>1658</v>
      </c>
      <c r="H864" s="15">
        <f t="shared" si="50"/>
        <v>5</v>
      </c>
    </row>
    <row r="865" spans="1:8" ht="74" customHeight="1" x14ac:dyDescent="0.2">
      <c r="A865" s="2">
        <v>30</v>
      </c>
      <c r="B865" s="180" t="s">
        <v>1598</v>
      </c>
      <c r="C865" s="180"/>
      <c r="D865" s="180"/>
      <c r="E865" s="180"/>
      <c r="F865" s="49"/>
      <c r="G865" s="43"/>
      <c r="H865" s="50">
        <f>SUM(H866:H885)</f>
        <v>70</v>
      </c>
    </row>
    <row r="866" spans="1:8" ht="74" customHeight="1" x14ac:dyDescent="0.2">
      <c r="A866" s="2"/>
      <c r="B866" s="4" t="s">
        <v>1599</v>
      </c>
      <c r="C866" s="176" t="s">
        <v>1600</v>
      </c>
      <c r="D866" s="176"/>
      <c r="E866" s="176"/>
      <c r="F866" s="49" t="s">
        <v>8</v>
      </c>
      <c r="G866" s="44" t="s">
        <v>1658</v>
      </c>
      <c r="H866" s="15">
        <f>IF(AND(F866="YA"),5,IF(AND(F866="TIDAK"),1,0))</f>
        <v>5</v>
      </c>
    </row>
    <row r="867" spans="1:8" ht="74" customHeight="1" x14ac:dyDescent="0.2">
      <c r="A867" s="2"/>
      <c r="B867" s="4" t="s">
        <v>1601</v>
      </c>
      <c r="C867" s="176" t="s">
        <v>1602</v>
      </c>
      <c r="D867" s="176"/>
      <c r="E867" s="176"/>
      <c r="F867" s="49"/>
      <c r="G867" s="43"/>
      <c r="H867" s="15"/>
    </row>
    <row r="868" spans="1:8" ht="74" customHeight="1" x14ac:dyDescent="0.2">
      <c r="A868" s="2"/>
      <c r="B868" s="5"/>
      <c r="C868" s="4" t="s">
        <v>1603</v>
      </c>
      <c r="D868" s="176" t="s">
        <v>1604</v>
      </c>
      <c r="E868" s="176"/>
      <c r="F868" s="49" t="s">
        <v>8</v>
      </c>
      <c r="G868" s="44" t="s">
        <v>1658</v>
      </c>
      <c r="H868" s="15">
        <f>IF(AND(F868="YA"),5,IF(AND(F868="TIDAK"),1,0))</f>
        <v>5</v>
      </c>
    </row>
    <row r="869" spans="1:8" ht="74" customHeight="1" x14ac:dyDescent="0.2">
      <c r="A869" s="2"/>
      <c r="B869" s="5"/>
      <c r="C869" s="4" t="s">
        <v>1605</v>
      </c>
      <c r="D869" s="176" t="s">
        <v>1606</v>
      </c>
      <c r="E869" s="176"/>
      <c r="F869" s="49" t="s">
        <v>8</v>
      </c>
      <c r="G869" s="44" t="s">
        <v>1658</v>
      </c>
      <c r="H869" s="15">
        <f>IF(AND(F869="YA"),5,IF(AND(F869="TIDAK"),1,0))</f>
        <v>5</v>
      </c>
    </row>
    <row r="870" spans="1:8" ht="74" customHeight="1" x14ac:dyDescent="0.2">
      <c r="A870" s="2"/>
      <c r="B870" s="4" t="s">
        <v>1607</v>
      </c>
      <c r="C870" s="176" t="s">
        <v>1608</v>
      </c>
      <c r="D870" s="176"/>
      <c r="E870" s="176"/>
      <c r="F870" s="49"/>
      <c r="G870" s="43"/>
      <c r="H870" s="15"/>
    </row>
    <row r="871" spans="1:8" ht="74" customHeight="1" x14ac:dyDescent="0.2">
      <c r="A871" s="2"/>
      <c r="B871" s="5"/>
      <c r="C871" s="4" t="s">
        <v>1609</v>
      </c>
      <c r="D871" s="176" t="s">
        <v>1610</v>
      </c>
      <c r="E871" s="176"/>
      <c r="F871" s="49" t="s">
        <v>8</v>
      </c>
      <c r="G871" s="44" t="s">
        <v>1658</v>
      </c>
      <c r="H871" s="15">
        <f t="shared" ref="H871:H876" si="51">IF(AND(F871="YA"),5,IF(AND(F871="TIDAK"),1,0))</f>
        <v>5</v>
      </c>
    </row>
    <row r="872" spans="1:8" ht="74" customHeight="1" x14ac:dyDescent="0.2">
      <c r="A872" s="2"/>
      <c r="B872" s="5"/>
      <c r="C872" s="4" t="s">
        <v>1611</v>
      </c>
      <c r="D872" s="176" t="s">
        <v>1612</v>
      </c>
      <c r="E872" s="176"/>
      <c r="F872" s="49" t="s">
        <v>8</v>
      </c>
      <c r="G872" s="44" t="s">
        <v>1658</v>
      </c>
      <c r="H872" s="15">
        <f t="shared" si="51"/>
        <v>5</v>
      </c>
    </row>
    <row r="873" spans="1:8" ht="74" customHeight="1" x14ac:dyDescent="0.2">
      <c r="A873" s="2"/>
      <c r="B873" s="5"/>
      <c r="C873" s="4" t="s">
        <v>1613</v>
      </c>
      <c r="D873" s="176" t="s">
        <v>1614</v>
      </c>
      <c r="E873" s="176"/>
      <c r="F873" s="49" t="s">
        <v>8</v>
      </c>
      <c r="G873" s="44" t="s">
        <v>1658</v>
      </c>
      <c r="H873" s="15">
        <f t="shared" si="51"/>
        <v>5</v>
      </c>
    </row>
    <row r="874" spans="1:8" ht="74" customHeight="1" x14ac:dyDescent="0.2">
      <c r="A874" s="2"/>
      <c r="B874" s="5"/>
      <c r="C874" s="4" t="s">
        <v>1615</v>
      </c>
      <c r="D874" s="176" t="s">
        <v>1616</v>
      </c>
      <c r="E874" s="176"/>
      <c r="F874" s="49" t="s">
        <v>8</v>
      </c>
      <c r="G874" s="44" t="s">
        <v>1658</v>
      </c>
      <c r="H874" s="15">
        <f t="shared" si="51"/>
        <v>5</v>
      </c>
    </row>
    <row r="875" spans="1:8" ht="74" customHeight="1" x14ac:dyDescent="0.2">
      <c r="A875" s="2"/>
      <c r="B875" s="5"/>
      <c r="C875" s="4" t="s">
        <v>1617</v>
      </c>
      <c r="D875" s="176" t="s">
        <v>1618</v>
      </c>
      <c r="E875" s="176"/>
      <c r="F875" s="49" t="s">
        <v>8</v>
      </c>
      <c r="G875" s="44" t="s">
        <v>1658</v>
      </c>
      <c r="H875" s="15">
        <f t="shared" si="51"/>
        <v>5</v>
      </c>
    </row>
    <row r="876" spans="1:8" ht="74" customHeight="1" x14ac:dyDescent="0.2">
      <c r="A876" s="2"/>
      <c r="B876" s="5"/>
      <c r="C876" s="4" t="s">
        <v>1619</v>
      </c>
      <c r="D876" s="176" t="s">
        <v>1620</v>
      </c>
      <c r="E876" s="176"/>
      <c r="F876" s="49" t="s">
        <v>8</v>
      </c>
      <c r="G876" s="44" t="s">
        <v>1658</v>
      </c>
      <c r="H876" s="15">
        <f t="shared" si="51"/>
        <v>5</v>
      </c>
    </row>
    <row r="877" spans="1:8" ht="74" customHeight="1" x14ac:dyDescent="0.2">
      <c r="A877" s="2"/>
      <c r="B877" s="4" t="s">
        <v>1621</v>
      </c>
      <c r="C877" s="176" t="s">
        <v>1622</v>
      </c>
      <c r="D877" s="176"/>
      <c r="E877" s="176"/>
      <c r="F877" s="49"/>
      <c r="G877" s="43"/>
      <c r="H877" s="15"/>
    </row>
    <row r="878" spans="1:8" ht="74" customHeight="1" x14ac:dyDescent="0.2">
      <c r="A878" s="2"/>
      <c r="B878" s="5"/>
      <c r="C878" s="4" t="s">
        <v>1623</v>
      </c>
      <c r="D878" s="176" t="s">
        <v>1624</v>
      </c>
      <c r="E878" s="176"/>
      <c r="F878" s="49" t="s">
        <v>22</v>
      </c>
      <c r="G878" s="44" t="s">
        <v>1663</v>
      </c>
      <c r="H878" s="15">
        <f>IF(AND(F878="YA"),3,IF(AND(F878="TIDAK"),1,0))</f>
        <v>0</v>
      </c>
    </row>
    <row r="879" spans="1:8" ht="74" customHeight="1" x14ac:dyDescent="0.2">
      <c r="A879" s="2"/>
      <c r="B879" s="5"/>
      <c r="C879" s="4" t="s">
        <v>1625</v>
      </c>
      <c r="D879" s="176" t="s">
        <v>1626</v>
      </c>
      <c r="E879" s="176"/>
      <c r="F879" s="49" t="s">
        <v>22</v>
      </c>
      <c r="G879" s="44" t="s">
        <v>1660</v>
      </c>
      <c r="H879" s="15">
        <f>IF(AND(F879="YA"),3,IF(AND(F879="TIDAK"),1,0))</f>
        <v>0</v>
      </c>
    </row>
    <row r="880" spans="1:8" ht="74" customHeight="1" x14ac:dyDescent="0.2">
      <c r="A880" s="2"/>
      <c r="B880" s="5"/>
      <c r="C880" s="4" t="s">
        <v>1627</v>
      </c>
      <c r="D880" s="176" t="s">
        <v>1628</v>
      </c>
      <c r="E880" s="176"/>
      <c r="F880" s="49" t="s">
        <v>8</v>
      </c>
      <c r="G880" s="44" t="s">
        <v>1661</v>
      </c>
      <c r="H880" s="15">
        <f>IF(AND(F880="YA"),5,IF(AND(F880="TIDAK"),1,0))</f>
        <v>5</v>
      </c>
    </row>
    <row r="881" spans="1:8" ht="74" customHeight="1" x14ac:dyDescent="0.2">
      <c r="A881" s="2"/>
      <c r="B881" s="4" t="s">
        <v>1629</v>
      </c>
      <c r="C881" s="176" t="s">
        <v>1630</v>
      </c>
      <c r="D881" s="176"/>
      <c r="E881" s="176"/>
      <c r="F881" s="49" t="s">
        <v>8</v>
      </c>
      <c r="G881" s="44" t="s">
        <v>1658</v>
      </c>
      <c r="H881" s="15">
        <f>IF(AND(F881="YA"),5,IF(AND(F881="TIDAK"),1,0))</f>
        <v>5</v>
      </c>
    </row>
    <row r="882" spans="1:8" ht="74" customHeight="1" x14ac:dyDescent="0.2">
      <c r="A882" s="2"/>
      <c r="B882" s="4" t="s">
        <v>1631</v>
      </c>
      <c r="C882" s="176" t="s">
        <v>1632</v>
      </c>
      <c r="D882" s="176"/>
      <c r="E882" s="176"/>
      <c r="F882" s="49"/>
      <c r="G882" s="43"/>
      <c r="H882" s="15"/>
    </row>
    <row r="883" spans="1:8" ht="74" customHeight="1" x14ac:dyDescent="0.2">
      <c r="A883" s="2"/>
      <c r="B883" s="5"/>
      <c r="C883" s="4" t="s">
        <v>1633</v>
      </c>
      <c r="D883" s="176" t="s">
        <v>1634</v>
      </c>
      <c r="E883" s="176"/>
      <c r="F883" s="49" t="s">
        <v>8</v>
      </c>
      <c r="G883" s="44" t="s">
        <v>1658</v>
      </c>
      <c r="H883" s="15">
        <f>IF(AND(F883="YA"),5,IF(AND(F883="TIDAK"),1,0))</f>
        <v>5</v>
      </c>
    </row>
    <row r="884" spans="1:8" ht="74" customHeight="1" x14ac:dyDescent="0.2">
      <c r="A884" s="2"/>
      <c r="B884" s="5"/>
      <c r="C884" s="4" t="s">
        <v>1635</v>
      </c>
      <c r="D884" s="176" t="s">
        <v>1636</v>
      </c>
      <c r="E884" s="176"/>
      <c r="F884" s="49" t="s">
        <v>8</v>
      </c>
      <c r="G884" s="44" t="s">
        <v>1658</v>
      </c>
      <c r="H884" s="15">
        <f>IF(AND(F884="YA"),5,IF(AND(F884="TIDAK"),1,0))</f>
        <v>5</v>
      </c>
    </row>
    <row r="885" spans="1:8" ht="74" customHeight="1" x14ac:dyDescent="0.2">
      <c r="A885" s="2"/>
      <c r="B885" s="5"/>
      <c r="C885" s="4" t="s">
        <v>1637</v>
      </c>
      <c r="D885" s="176" t="s">
        <v>1638</v>
      </c>
      <c r="E885" s="176"/>
      <c r="F885" s="49" t="s">
        <v>8</v>
      </c>
      <c r="G885" s="44" t="s">
        <v>1658</v>
      </c>
      <c r="H885" s="15">
        <f>IF(AND(F885="YA"),5,IF(AND(F885="TIDAK"),1,0))</f>
        <v>5</v>
      </c>
    </row>
    <row r="886" spans="1:8" ht="74" customHeight="1" x14ac:dyDescent="0.2">
      <c r="A886" s="177" t="s">
        <v>1648</v>
      </c>
      <c r="B886" s="177"/>
      <c r="C886" s="177"/>
      <c r="D886" s="177"/>
      <c r="E886" s="177"/>
      <c r="F886" s="177"/>
      <c r="G886" s="177"/>
      <c r="H886" s="51">
        <f>H4+H163+H244+H281+H326+H365+H400+H430+H443+H477+H617+H678+H705+H751+H809+H832</f>
        <v>2647</v>
      </c>
    </row>
    <row r="887" spans="1:8" ht="74" customHeight="1" x14ac:dyDescent="0.2">
      <c r="A887" s="177" t="s">
        <v>1649</v>
      </c>
      <c r="B887" s="177"/>
      <c r="C887" s="177"/>
      <c r="D887" s="177"/>
      <c r="E887" s="177"/>
      <c r="F887" s="177"/>
      <c r="G887" s="177"/>
      <c r="H887" s="42" t="str">
        <f>IF(AND(H886&gt;=2384),"SANGAT BAIK",IF(AND(H886&gt;=2013),"BAIK",IF(AND(H886&gt;=1616),"CUKUP","KURANG")))</f>
        <v>SANGAT BAIK</v>
      </c>
    </row>
    <row r="888" spans="1:8" ht="74" customHeight="1" x14ac:dyDescent="0.2">
      <c r="A888" s="178" t="s">
        <v>1652</v>
      </c>
      <c r="B888" s="179"/>
      <c r="C888" s="179"/>
      <c r="D888" s="179"/>
      <c r="E888" s="179"/>
      <c r="F888" s="179"/>
      <c r="G888" s="179"/>
    </row>
    <row r="889" spans="1:8" ht="74" customHeight="1" x14ac:dyDescent="0.2">
      <c r="A889" s="34"/>
      <c r="B889" s="175" t="s">
        <v>1639</v>
      </c>
      <c r="C889" s="175"/>
      <c r="D889" s="175"/>
      <c r="E889" s="175"/>
      <c r="F889" s="36"/>
    </row>
    <row r="890" spans="1:8" ht="74" customHeight="1" x14ac:dyDescent="0.2">
      <c r="A890" s="34"/>
      <c r="B890" s="175"/>
      <c r="C890" s="175"/>
      <c r="D890" s="175"/>
      <c r="E890" s="175"/>
      <c r="F890" s="36"/>
    </row>
    <row r="891" spans="1:8" ht="74" customHeight="1" x14ac:dyDescent="0.2">
      <c r="A891" s="34"/>
      <c r="B891" s="35"/>
      <c r="C891" s="35"/>
      <c r="D891" s="37"/>
      <c r="E891" s="38"/>
      <c r="F891" s="36"/>
    </row>
    <row r="892" spans="1:8" ht="74" customHeight="1" x14ac:dyDescent="0.2">
      <c r="A892" s="174" t="s">
        <v>1640</v>
      </c>
      <c r="B892" s="174"/>
      <c r="C892" s="174"/>
      <c r="D892" s="174"/>
      <c r="E892" s="174" t="s">
        <v>1641</v>
      </c>
      <c r="F892" s="174"/>
    </row>
    <row r="893" spans="1:8" ht="74" customHeight="1" x14ac:dyDescent="0.2">
      <c r="A893" s="174" t="s">
        <v>1651</v>
      </c>
      <c r="B893" s="174"/>
      <c r="C893" s="174"/>
      <c r="D893" s="174"/>
      <c r="E893" s="174" t="s">
        <v>1643</v>
      </c>
      <c r="F893" s="174"/>
    </row>
    <row r="894" spans="1:8" ht="74" customHeight="1" x14ac:dyDescent="0.2">
      <c r="A894" s="174" t="s">
        <v>1642</v>
      </c>
      <c r="B894" s="174"/>
      <c r="C894" s="174"/>
      <c r="D894" s="174"/>
      <c r="E894" s="174" t="s">
        <v>1643</v>
      </c>
      <c r="F894" s="174"/>
    </row>
    <row r="895" spans="1:8" ht="74" customHeight="1" x14ac:dyDescent="0.2">
      <c r="A895" s="174" t="s">
        <v>1644</v>
      </c>
      <c r="B895" s="174"/>
      <c r="C895" s="174"/>
      <c r="D895" s="174"/>
      <c r="E895" s="174" t="s">
        <v>1643</v>
      </c>
      <c r="F895" s="174"/>
      <c r="G895" s="39"/>
    </row>
    <row r="896" spans="1:8" ht="74" customHeight="1" x14ac:dyDescent="0.2">
      <c r="A896" s="174" t="s">
        <v>1645</v>
      </c>
      <c r="B896" s="174"/>
      <c r="C896" s="174"/>
      <c r="D896" s="174"/>
      <c r="E896" s="174" t="s">
        <v>1643</v>
      </c>
      <c r="F896" s="174"/>
      <c r="G896" s="39"/>
    </row>
    <row r="898" spans="1:9" s="45" customFormat="1" ht="74" customHeight="1" x14ac:dyDescent="0.2">
      <c r="A898" s="33"/>
      <c r="B898" s="175" t="s">
        <v>1646</v>
      </c>
      <c r="C898" s="175"/>
      <c r="D898" s="175"/>
      <c r="F898" s="46"/>
      <c r="G898" s="33"/>
      <c r="H898" s="36"/>
      <c r="I898" s="33"/>
    </row>
    <row r="899" spans="1:9" s="45" customFormat="1" ht="74" customHeight="1" x14ac:dyDescent="0.2">
      <c r="A899" s="33"/>
      <c r="B899" s="175"/>
      <c r="C899" s="175"/>
      <c r="D899" s="175"/>
      <c r="F899" s="46"/>
      <c r="G899" s="33"/>
      <c r="H899" s="36"/>
      <c r="I899" s="33"/>
    </row>
    <row r="900" spans="1:9" s="45" customFormat="1" ht="74" customHeight="1" x14ac:dyDescent="0.2">
      <c r="A900" s="33"/>
      <c r="B900" s="40"/>
      <c r="C900" s="41"/>
      <c r="D900" s="41"/>
      <c r="F900" s="46"/>
      <c r="G900" s="33"/>
      <c r="H900" s="36"/>
      <c r="I900" s="33"/>
    </row>
    <row r="901" spans="1:9" s="45" customFormat="1" ht="74" customHeight="1" x14ac:dyDescent="0.2">
      <c r="A901" s="33"/>
      <c r="B901" s="40"/>
      <c r="C901" s="41"/>
      <c r="D901" s="41"/>
      <c r="F901" s="46"/>
      <c r="G901" s="33"/>
      <c r="H901" s="36"/>
      <c r="I901" s="33"/>
    </row>
    <row r="902" spans="1:9" s="45" customFormat="1" ht="74" customHeight="1" x14ac:dyDescent="0.2">
      <c r="A902" s="33"/>
      <c r="B902" s="40"/>
      <c r="C902" s="41"/>
      <c r="D902" s="41"/>
      <c r="F902" s="46"/>
      <c r="G902" s="33"/>
      <c r="H902" s="36"/>
      <c r="I902" s="33"/>
    </row>
    <row r="903" spans="1:9" s="45" customFormat="1" ht="74" customHeight="1" x14ac:dyDescent="0.2">
      <c r="A903" s="33"/>
      <c r="B903" s="33"/>
      <c r="C903" s="34" t="s">
        <v>1650</v>
      </c>
      <c r="D903" s="34"/>
      <c r="F903" s="46"/>
      <c r="G903" s="33"/>
      <c r="H903" s="36"/>
      <c r="I903" s="33"/>
    </row>
  </sheetData>
  <protectedRanges>
    <protectedRange sqref="B889:E890 A888:E888 C891:E896 A891:B891 A892:A896" name="Range2"/>
    <protectedRange sqref="C903 F888:F896 G888 G895:G896 B898:B902" name="Range1"/>
    <protectedRange sqref="B886:E887" name="Range2_1"/>
    <protectedRange sqref="F886:F887 A886:A887" name="Range1_1"/>
  </protectedRanges>
  <mergeCells count="725">
    <mergeCell ref="B3:E3"/>
    <mergeCell ref="A4:G4"/>
    <mergeCell ref="B5:E5"/>
    <mergeCell ref="C6:E6"/>
    <mergeCell ref="D7:E7"/>
    <mergeCell ref="D8:E8"/>
    <mergeCell ref="D15:E15"/>
    <mergeCell ref="D16:E16"/>
    <mergeCell ref="D17:E17"/>
    <mergeCell ref="B18:E18"/>
    <mergeCell ref="C19:E19"/>
    <mergeCell ref="C20:E20"/>
    <mergeCell ref="C9:E9"/>
    <mergeCell ref="C10:E10"/>
    <mergeCell ref="C11:E11"/>
    <mergeCell ref="C12:E12"/>
    <mergeCell ref="D13:E13"/>
    <mergeCell ref="D14:E14"/>
    <mergeCell ref="C27:E27"/>
    <mergeCell ref="C28:E28"/>
    <mergeCell ref="B29:E29"/>
    <mergeCell ref="C30:E30"/>
    <mergeCell ref="C31:E31"/>
    <mergeCell ref="B32:E32"/>
    <mergeCell ref="C21:E21"/>
    <mergeCell ref="C22:E22"/>
    <mergeCell ref="D23:E23"/>
    <mergeCell ref="D24:E24"/>
    <mergeCell ref="D25:E25"/>
    <mergeCell ref="C26:E26"/>
    <mergeCell ref="C45:E45"/>
    <mergeCell ref="D46:E46"/>
    <mergeCell ref="D47:E47"/>
    <mergeCell ref="D48:E48"/>
    <mergeCell ref="D49:E49"/>
    <mergeCell ref="D50:E50"/>
    <mergeCell ref="C33:E33"/>
    <mergeCell ref="C34:E34"/>
    <mergeCell ref="D35:E35"/>
    <mergeCell ref="D36:E36"/>
    <mergeCell ref="D37:E37"/>
    <mergeCell ref="D41:E41"/>
    <mergeCell ref="D66:E66"/>
    <mergeCell ref="D67:E67"/>
    <mergeCell ref="D68:E68"/>
    <mergeCell ref="D69:E69"/>
    <mergeCell ref="D70:E70"/>
    <mergeCell ref="C71:E71"/>
    <mergeCell ref="B60:E60"/>
    <mergeCell ref="C61:E61"/>
    <mergeCell ref="C62:E62"/>
    <mergeCell ref="D63:E63"/>
    <mergeCell ref="D64:E64"/>
    <mergeCell ref="D65:E65"/>
    <mergeCell ref="C81:E81"/>
    <mergeCell ref="C82:E82"/>
    <mergeCell ref="B83:E83"/>
    <mergeCell ref="C84:E84"/>
    <mergeCell ref="C85:E85"/>
    <mergeCell ref="D86:E86"/>
    <mergeCell ref="D72:E72"/>
    <mergeCell ref="D76:E76"/>
    <mergeCell ref="C77:E77"/>
    <mergeCell ref="C78:E78"/>
    <mergeCell ref="C79:E79"/>
    <mergeCell ref="C80:E80"/>
    <mergeCell ref="D93:E93"/>
    <mergeCell ref="D94:E94"/>
    <mergeCell ref="C95:E95"/>
    <mergeCell ref="C96:E96"/>
    <mergeCell ref="B97:E97"/>
    <mergeCell ref="C98:E98"/>
    <mergeCell ref="D87:E87"/>
    <mergeCell ref="C88:E88"/>
    <mergeCell ref="D89:E89"/>
    <mergeCell ref="D90:E90"/>
    <mergeCell ref="C91:E91"/>
    <mergeCell ref="D92:E92"/>
    <mergeCell ref="D105:E105"/>
    <mergeCell ref="D106:E106"/>
    <mergeCell ref="C107:E107"/>
    <mergeCell ref="C108:E108"/>
    <mergeCell ref="C109:E109"/>
    <mergeCell ref="C110:E110"/>
    <mergeCell ref="C99:E99"/>
    <mergeCell ref="C100:E100"/>
    <mergeCell ref="D101:E101"/>
    <mergeCell ref="D102:E102"/>
    <mergeCell ref="D103:E103"/>
    <mergeCell ref="D104:E104"/>
    <mergeCell ref="C117:E117"/>
    <mergeCell ref="C118:E118"/>
    <mergeCell ref="D119:E119"/>
    <mergeCell ref="D120:E120"/>
    <mergeCell ref="D121:E121"/>
    <mergeCell ref="B122:E122"/>
    <mergeCell ref="C111:E111"/>
    <mergeCell ref="D112:E112"/>
    <mergeCell ref="D113:E113"/>
    <mergeCell ref="C114:E114"/>
    <mergeCell ref="D115:E115"/>
    <mergeCell ref="D116:E116"/>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65:E165"/>
    <mergeCell ref="C166:E166"/>
    <mergeCell ref="D167:E167"/>
    <mergeCell ref="D168:E168"/>
    <mergeCell ref="D174:E174"/>
    <mergeCell ref="C183:E183"/>
    <mergeCell ref="D159:E159"/>
    <mergeCell ref="D160:E160"/>
    <mergeCell ref="D161:E161"/>
    <mergeCell ref="C162:E162"/>
    <mergeCell ref="A163:G163"/>
    <mergeCell ref="B164:E164"/>
    <mergeCell ref="D190:E190"/>
    <mergeCell ref="D191:E191"/>
    <mergeCell ref="C192:E192"/>
    <mergeCell ref="C193:E193"/>
    <mergeCell ref="D194:E194"/>
    <mergeCell ref="D195:E195"/>
    <mergeCell ref="C184:E184"/>
    <mergeCell ref="D185:E185"/>
    <mergeCell ref="D186:E186"/>
    <mergeCell ref="D187:E187"/>
    <mergeCell ref="C188:E188"/>
    <mergeCell ref="D189:E189"/>
    <mergeCell ref="D202:E202"/>
    <mergeCell ref="C203:E203"/>
    <mergeCell ref="D204:E204"/>
    <mergeCell ref="D205:E205"/>
    <mergeCell ref="D206:E206"/>
    <mergeCell ref="C207:E207"/>
    <mergeCell ref="D196:E196"/>
    <mergeCell ref="D197:E197"/>
    <mergeCell ref="C198:E198"/>
    <mergeCell ref="D199:E199"/>
    <mergeCell ref="D200:E200"/>
    <mergeCell ref="D201:E201"/>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50:E250"/>
    <mergeCell ref="D251:E251"/>
    <mergeCell ref="D252:E252"/>
    <mergeCell ref="D253:E253"/>
    <mergeCell ref="D254:E254"/>
    <mergeCell ref="C255:E255"/>
    <mergeCell ref="A244:G244"/>
    <mergeCell ref="B245:E245"/>
    <mergeCell ref="C246:E246"/>
    <mergeCell ref="D247:E247"/>
    <mergeCell ref="D248:E248"/>
    <mergeCell ref="D249:E249"/>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74:E274"/>
    <mergeCell ref="C275:E275"/>
    <mergeCell ref="D276:E276"/>
    <mergeCell ref="D277:E277"/>
    <mergeCell ref="D278:E278"/>
    <mergeCell ref="D279:E279"/>
    <mergeCell ref="C268:E268"/>
    <mergeCell ref="C269:E269"/>
    <mergeCell ref="C270:E270"/>
    <mergeCell ref="C271:E271"/>
    <mergeCell ref="D272:E272"/>
    <mergeCell ref="D273:E273"/>
    <mergeCell ref="D286:E286"/>
    <mergeCell ref="D287:E287"/>
    <mergeCell ref="C288:E288"/>
    <mergeCell ref="C289:E289"/>
    <mergeCell ref="C290:E290"/>
    <mergeCell ref="D291:E291"/>
    <mergeCell ref="D280:E280"/>
    <mergeCell ref="A281:G281"/>
    <mergeCell ref="B282:E282"/>
    <mergeCell ref="C283:E283"/>
    <mergeCell ref="C284:E284"/>
    <mergeCell ref="D285:E285"/>
    <mergeCell ref="D298:E298"/>
    <mergeCell ref="D299:E299"/>
    <mergeCell ref="C300:E300"/>
    <mergeCell ref="D301:E301"/>
    <mergeCell ref="D302:E302"/>
    <mergeCell ref="D303:E303"/>
    <mergeCell ref="D292:E292"/>
    <mergeCell ref="C293:E293"/>
    <mergeCell ref="C294:E294"/>
    <mergeCell ref="C295:E295"/>
    <mergeCell ref="C296:E296"/>
    <mergeCell ref="D297:E297"/>
    <mergeCell ref="C313:E313"/>
    <mergeCell ref="D314:E314"/>
    <mergeCell ref="D315:E315"/>
    <mergeCell ref="D319:E319"/>
    <mergeCell ref="D320:E320"/>
    <mergeCell ref="D321:E321"/>
    <mergeCell ref="D304:E304"/>
    <mergeCell ref="D308:E308"/>
    <mergeCell ref="D309:E309"/>
    <mergeCell ref="D310:E310"/>
    <mergeCell ref="D311:E311"/>
    <mergeCell ref="D312:E312"/>
    <mergeCell ref="C328:E328"/>
    <mergeCell ref="C329:E329"/>
    <mergeCell ref="D330:E330"/>
    <mergeCell ref="D331:E331"/>
    <mergeCell ref="D332:E332"/>
    <mergeCell ref="D333:E333"/>
    <mergeCell ref="C322:E322"/>
    <mergeCell ref="D323:E323"/>
    <mergeCell ref="D324:E324"/>
    <mergeCell ref="D325:E325"/>
    <mergeCell ref="A326:G326"/>
    <mergeCell ref="B327:E327"/>
    <mergeCell ref="C346:E346"/>
    <mergeCell ref="D347:E347"/>
    <mergeCell ref="D351:E351"/>
    <mergeCell ref="D355:E355"/>
    <mergeCell ref="D356:E356"/>
    <mergeCell ref="D359:E359"/>
    <mergeCell ref="D334:E334"/>
    <mergeCell ref="C335:E335"/>
    <mergeCell ref="D336:E336"/>
    <mergeCell ref="D337:E337"/>
    <mergeCell ref="C341:E341"/>
    <mergeCell ref="D342:E342"/>
    <mergeCell ref="D369:E369"/>
    <mergeCell ref="D370:E370"/>
    <mergeCell ref="D371:E371"/>
    <mergeCell ref="C372:E372"/>
    <mergeCell ref="D373:E373"/>
    <mergeCell ref="D376:E376"/>
    <mergeCell ref="D360:E360"/>
    <mergeCell ref="D361:E361"/>
    <mergeCell ref="A365:G365"/>
    <mergeCell ref="B366:E366"/>
    <mergeCell ref="C367:E367"/>
    <mergeCell ref="C368:E368"/>
    <mergeCell ref="D389:E389"/>
    <mergeCell ref="D390:E390"/>
    <mergeCell ref="D391:E391"/>
    <mergeCell ref="C394:E394"/>
    <mergeCell ref="C395:E395"/>
    <mergeCell ref="D396:E396"/>
    <mergeCell ref="D381:E381"/>
    <mergeCell ref="C382:E382"/>
    <mergeCell ref="D383:E383"/>
    <mergeCell ref="D384:E384"/>
    <mergeCell ref="D385:E385"/>
    <mergeCell ref="D388:E388"/>
    <mergeCell ref="C403:E403"/>
    <mergeCell ref="C404:E404"/>
    <mergeCell ref="C405:E405"/>
    <mergeCell ref="D406:E406"/>
    <mergeCell ref="D412:E412"/>
    <mergeCell ref="C418:E418"/>
    <mergeCell ref="D397:E397"/>
    <mergeCell ref="D398:E398"/>
    <mergeCell ref="D399:E399"/>
    <mergeCell ref="A400:G400"/>
    <mergeCell ref="B401:E401"/>
    <mergeCell ref="C402:E402"/>
    <mergeCell ref="A430:G430"/>
    <mergeCell ref="B431:E431"/>
    <mergeCell ref="C432:E432"/>
    <mergeCell ref="C433:E433"/>
    <mergeCell ref="C434:E434"/>
    <mergeCell ref="D435:E435"/>
    <mergeCell ref="D419:E419"/>
    <mergeCell ref="D420:E420"/>
    <mergeCell ref="D421:E421"/>
    <mergeCell ref="D422:E422"/>
    <mergeCell ref="D426:E426"/>
    <mergeCell ref="D429:E429"/>
    <mergeCell ref="D442:E442"/>
    <mergeCell ref="A443:G443"/>
    <mergeCell ref="B444:E444"/>
    <mergeCell ref="C445:E445"/>
    <mergeCell ref="C446:E446"/>
    <mergeCell ref="C447:E447"/>
    <mergeCell ref="D436:E436"/>
    <mergeCell ref="D437:E437"/>
    <mergeCell ref="C438:E438"/>
    <mergeCell ref="C439:E439"/>
    <mergeCell ref="D440:E440"/>
    <mergeCell ref="D441:E441"/>
    <mergeCell ref="D454:E454"/>
    <mergeCell ref="D455:E455"/>
    <mergeCell ref="C456:E456"/>
    <mergeCell ref="C457:E457"/>
    <mergeCell ref="D458:E458"/>
    <mergeCell ref="D459:E459"/>
    <mergeCell ref="D448:E448"/>
    <mergeCell ref="D449:E449"/>
    <mergeCell ref="D450:E450"/>
    <mergeCell ref="D451:E451"/>
    <mergeCell ref="C452:E452"/>
    <mergeCell ref="D453:E453"/>
    <mergeCell ref="C466:E466"/>
    <mergeCell ref="C467:E467"/>
    <mergeCell ref="D468:E468"/>
    <mergeCell ref="D469:E469"/>
    <mergeCell ref="D470:E470"/>
    <mergeCell ref="C471:E471"/>
    <mergeCell ref="D460:E460"/>
    <mergeCell ref="C461:E461"/>
    <mergeCell ref="D462:E462"/>
    <mergeCell ref="D463:E463"/>
    <mergeCell ref="D464:E464"/>
    <mergeCell ref="D465:E465"/>
    <mergeCell ref="B478:E478"/>
    <mergeCell ref="C479:E479"/>
    <mergeCell ref="D480:E480"/>
    <mergeCell ref="D484:E484"/>
    <mergeCell ref="D485:E485"/>
    <mergeCell ref="D490:E490"/>
    <mergeCell ref="C472:E472"/>
    <mergeCell ref="D473:E473"/>
    <mergeCell ref="D474:E474"/>
    <mergeCell ref="D475:E475"/>
    <mergeCell ref="D476:E476"/>
    <mergeCell ref="A477:G477"/>
    <mergeCell ref="D510:E510"/>
    <mergeCell ref="D514:E514"/>
    <mergeCell ref="D517:E517"/>
    <mergeCell ref="C521:E521"/>
    <mergeCell ref="C522:E522"/>
    <mergeCell ref="D523:E523"/>
    <mergeCell ref="D491:E491"/>
    <mergeCell ref="C499:E499"/>
    <mergeCell ref="D500:E500"/>
    <mergeCell ref="D501:E501"/>
    <mergeCell ref="C505:E505"/>
    <mergeCell ref="D506:E506"/>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70:E570"/>
    <mergeCell ref="D573:E573"/>
    <mergeCell ref="B574:E574"/>
    <mergeCell ref="C575:E575"/>
    <mergeCell ref="C576:E576"/>
    <mergeCell ref="C577:E577"/>
    <mergeCell ref="D562:E562"/>
    <mergeCell ref="D565:E565"/>
    <mergeCell ref="D566:E566"/>
    <mergeCell ref="B567:E567"/>
    <mergeCell ref="C568:E568"/>
    <mergeCell ref="C569:E569"/>
    <mergeCell ref="C584:E584"/>
    <mergeCell ref="C585:E585"/>
    <mergeCell ref="C586:E586"/>
    <mergeCell ref="C587:E587"/>
    <mergeCell ref="C588:E588"/>
    <mergeCell ref="C589:E589"/>
    <mergeCell ref="D578:E578"/>
    <mergeCell ref="D579:E579"/>
    <mergeCell ref="C580:E580"/>
    <mergeCell ref="D581:E581"/>
    <mergeCell ref="D582:E582"/>
    <mergeCell ref="D583:E583"/>
    <mergeCell ref="C596:E596"/>
    <mergeCell ref="C597:E597"/>
    <mergeCell ref="C598:E598"/>
    <mergeCell ref="C599:E599"/>
    <mergeCell ref="C600:E600"/>
    <mergeCell ref="C601:E601"/>
    <mergeCell ref="C590:E590"/>
    <mergeCell ref="B591:E591"/>
    <mergeCell ref="C592:E592"/>
    <mergeCell ref="C593:E593"/>
    <mergeCell ref="C594:E594"/>
    <mergeCell ref="C595:E595"/>
    <mergeCell ref="D611:E611"/>
    <mergeCell ref="C612:E612"/>
    <mergeCell ref="C613:E613"/>
    <mergeCell ref="C614:E614"/>
    <mergeCell ref="D615:E615"/>
    <mergeCell ref="D616:E616"/>
    <mergeCell ref="D602:E602"/>
    <mergeCell ref="D603:E603"/>
    <mergeCell ref="C607:E607"/>
    <mergeCell ref="C608:E608"/>
    <mergeCell ref="C609:E609"/>
    <mergeCell ref="D610:E610"/>
    <mergeCell ref="D623:E623"/>
    <mergeCell ref="D624:E624"/>
    <mergeCell ref="D625:E625"/>
    <mergeCell ref="D626:E626"/>
    <mergeCell ref="D627:E627"/>
    <mergeCell ref="D628:E628"/>
    <mergeCell ref="A617:G617"/>
    <mergeCell ref="B618:E618"/>
    <mergeCell ref="C619:E619"/>
    <mergeCell ref="C620:E620"/>
    <mergeCell ref="D621:E621"/>
    <mergeCell ref="D622:E622"/>
    <mergeCell ref="D635:E635"/>
    <mergeCell ref="D636:E636"/>
    <mergeCell ref="D637:E637"/>
    <mergeCell ref="D638:E638"/>
    <mergeCell ref="D639:E639"/>
    <mergeCell ref="D640:E640"/>
    <mergeCell ref="C629:E629"/>
    <mergeCell ref="D630:E630"/>
    <mergeCell ref="D631:E631"/>
    <mergeCell ref="D632:E632"/>
    <mergeCell ref="D633:E633"/>
    <mergeCell ref="C634:E634"/>
    <mergeCell ref="C647:E647"/>
    <mergeCell ref="D648:E648"/>
    <mergeCell ref="D652:E652"/>
    <mergeCell ref="D656:E656"/>
    <mergeCell ref="D662:E662"/>
    <mergeCell ref="D670:E670"/>
    <mergeCell ref="D641:E641"/>
    <mergeCell ref="C642:E642"/>
    <mergeCell ref="C643:E643"/>
    <mergeCell ref="D644:E644"/>
    <mergeCell ref="D645:E645"/>
    <mergeCell ref="D646:E646"/>
    <mergeCell ref="B679:E679"/>
    <mergeCell ref="C680:E680"/>
    <mergeCell ref="C681:E681"/>
    <mergeCell ref="D682:E682"/>
    <mergeCell ref="D683:E683"/>
    <mergeCell ref="D684:E684"/>
    <mergeCell ref="C673:E673"/>
    <mergeCell ref="D674:E674"/>
    <mergeCell ref="D675:E675"/>
    <mergeCell ref="D676:E676"/>
    <mergeCell ref="D677:E677"/>
    <mergeCell ref="A678:G678"/>
    <mergeCell ref="C698:E698"/>
    <mergeCell ref="C699:E699"/>
    <mergeCell ref="D700:E700"/>
    <mergeCell ref="D701:E701"/>
    <mergeCell ref="D702:E702"/>
    <mergeCell ref="C703:E703"/>
    <mergeCell ref="D692:E692"/>
    <mergeCell ref="D693:E693"/>
    <mergeCell ref="C694:E694"/>
    <mergeCell ref="D695:E695"/>
    <mergeCell ref="D696:E696"/>
    <mergeCell ref="C697:E697"/>
    <mergeCell ref="D710:E710"/>
    <mergeCell ref="D711:E711"/>
    <mergeCell ref="D712:E712"/>
    <mergeCell ref="D716:E716"/>
    <mergeCell ref="C717:E717"/>
    <mergeCell ref="D718:E718"/>
    <mergeCell ref="C704:E704"/>
    <mergeCell ref="A705:G705"/>
    <mergeCell ref="B706:E706"/>
    <mergeCell ref="C707:E707"/>
    <mergeCell ref="C708:E708"/>
    <mergeCell ref="D709:E709"/>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55:E755"/>
    <mergeCell ref="D756:E756"/>
    <mergeCell ref="D757:E757"/>
    <mergeCell ref="D761:E761"/>
    <mergeCell ref="C765:E765"/>
    <mergeCell ref="D766:E766"/>
    <mergeCell ref="C747:E747"/>
    <mergeCell ref="D748:E748"/>
    <mergeCell ref="A751:G751"/>
    <mergeCell ref="B752:E752"/>
    <mergeCell ref="C753:E753"/>
    <mergeCell ref="C754:E75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85:E785"/>
    <mergeCell ref="C786:E786"/>
    <mergeCell ref="C787:E787"/>
    <mergeCell ref="D788:E788"/>
    <mergeCell ref="D789:E789"/>
    <mergeCell ref="D790:E790"/>
    <mergeCell ref="C779:E779"/>
    <mergeCell ref="C780:E780"/>
    <mergeCell ref="C781:E781"/>
    <mergeCell ref="D782:E782"/>
    <mergeCell ref="D783:E783"/>
    <mergeCell ref="D784:E784"/>
    <mergeCell ref="C797:E797"/>
    <mergeCell ref="D798:E798"/>
    <mergeCell ref="D799:E799"/>
    <mergeCell ref="D800:E800"/>
    <mergeCell ref="C801:E801"/>
    <mergeCell ref="C802:E802"/>
    <mergeCell ref="D791:E791"/>
    <mergeCell ref="C792:E792"/>
    <mergeCell ref="C793:E793"/>
    <mergeCell ref="D794:E794"/>
    <mergeCell ref="D795:E795"/>
    <mergeCell ref="D796:E796"/>
    <mergeCell ref="D812:E812"/>
    <mergeCell ref="D813:E813"/>
    <mergeCell ref="D814:E814"/>
    <mergeCell ref="D815:E815"/>
    <mergeCell ref="C816:E816"/>
    <mergeCell ref="C817:E817"/>
    <mergeCell ref="C803:E803"/>
    <mergeCell ref="D804:E804"/>
    <mergeCell ref="D805:E805"/>
    <mergeCell ref="A809:G809"/>
    <mergeCell ref="B810:E810"/>
    <mergeCell ref="C811:E811"/>
    <mergeCell ref="D824:E824"/>
    <mergeCell ref="D825:E825"/>
    <mergeCell ref="C826:E826"/>
    <mergeCell ref="C827:E827"/>
    <mergeCell ref="D828:E828"/>
    <mergeCell ref="D829:E829"/>
    <mergeCell ref="D818:E818"/>
    <mergeCell ref="D819:E819"/>
    <mergeCell ref="C820:E820"/>
    <mergeCell ref="D821:E821"/>
    <mergeCell ref="D822:E822"/>
    <mergeCell ref="C823:E823"/>
    <mergeCell ref="C836:E836"/>
    <mergeCell ref="C837:E837"/>
    <mergeCell ref="D838:E838"/>
    <mergeCell ref="D839:E839"/>
    <mergeCell ref="D840:E840"/>
    <mergeCell ref="D841:E841"/>
    <mergeCell ref="D830:E830"/>
    <mergeCell ref="C831:E831"/>
    <mergeCell ref="A832:G832"/>
    <mergeCell ref="B833:E833"/>
    <mergeCell ref="C834:E834"/>
    <mergeCell ref="C835:E835"/>
    <mergeCell ref="D848:E848"/>
    <mergeCell ref="D849:E849"/>
    <mergeCell ref="D850:E850"/>
    <mergeCell ref="C851:E851"/>
    <mergeCell ref="D852:E852"/>
    <mergeCell ref="D853:E853"/>
    <mergeCell ref="C842:E842"/>
    <mergeCell ref="D843:E843"/>
    <mergeCell ref="D844:E844"/>
    <mergeCell ref="D845:E845"/>
    <mergeCell ref="D846:E846"/>
    <mergeCell ref="D847:E847"/>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84:E884"/>
    <mergeCell ref="D885:E885"/>
    <mergeCell ref="A886:G886"/>
    <mergeCell ref="A887:G887"/>
    <mergeCell ref="A888:G888"/>
    <mergeCell ref="B889:E890"/>
    <mergeCell ref="D878:E878"/>
    <mergeCell ref="D879:E879"/>
    <mergeCell ref="D880:E880"/>
    <mergeCell ref="C881:E881"/>
    <mergeCell ref="C882:E882"/>
    <mergeCell ref="D883:E883"/>
    <mergeCell ref="A895:D895"/>
    <mergeCell ref="E895:F895"/>
    <mergeCell ref="A896:D896"/>
    <mergeCell ref="E896:F896"/>
    <mergeCell ref="B898:D899"/>
    <mergeCell ref="A892:D892"/>
    <mergeCell ref="E892:F892"/>
    <mergeCell ref="A893:D893"/>
    <mergeCell ref="E893:F893"/>
    <mergeCell ref="A894:D894"/>
    <mergeCell ref="E894:F894"/>
  </mergeCells>
  <dataValidations count="1">
    <dataValidation type="list" allowBlank="1" showInputMessage="1" showErrorMessage="1" sqref="F3 F810:F831 F5:F162 F245:F280 F282:F325 F327:F364 F366:F399 F401:F429 F444:F476 F618:F677 F478:F616 F679:F704 F706:F750 F431:F442 F752:F808 F164:F243 F833:F885" xr:uid="{0BAB3A8D-347D-A544-808C-83AEFA069D93}">
      <formula1>"YA,TIDAK,N/A"</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A2663-CBD1-6941-A2F0-6B0647BDE364}">
  <sheetPr>
    <pageSetUpPr fitToPage="1"/>
  </sheetPr>
  <dimension ref="A1:G887"/>
  <sheetViews>
    <sheetView topLeftCell="B884" workbookViewId="0">
      <selection activeCell="G887" sqref="G887"/>
    </sheetView>
  </sheetViews>
  <sheetFormatPr baseColWidth="10" defaultColWidth="10.83203125" defaultRowHeight="32" customHeight="1" x14ac:dyDescent="0.2"/>
  <cols>
    <col min="1" max="1" width="6.1640625" style="53" customWidth="1"/>
    <col min="2" max="2" width="7.83203125" style="54" customWidth="1"/>
    <col min="3" max="3" width="9" style="54" customWidth="1"/>
    <col min="4" max="4" width="10.83203125" style="54"/>
    <col min="5" max="5" width="52" style="54" customWidth="1"/>
    <col min="6" max="6" width="8.1640625" style="53" customWidth="1"/>
    <col min="7" max="7" width="25.33203125" style="36" customWidth="1"/>
    <col min="8" max="16384" width="10.83203125" style="53"/>
  </cols>
  <sheetData>
    <row r="1" spans="1:7" ht="32" customHeight="1" x14ac:dyDescent="0.2">
      <c r="A1" s="53" t="s">
        <v>1748</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423</v>
      </c>
    </row>
    <row r="5" spans="1:7" ht="32" customHeight="1" x14ac:dyDescent="0.2">
      <c r="A5" s="2">
        <v>1</v>
      </c>
      <c r="B5" s="180" t="s">
        <v>5</v>
      </c>
      <c r="C5" s="180"/>
      <c r="D5" s="180"/>
      <c r="E5" s="180"/>
      <c r="F5" s="58"/>
      <c r="G5" s="50">
        <f>SUM(G6:G17)</f>
        <v>30</v>
      </c>
    </row>
    <row r="6" spans="1:7" ht="32" customHeight="1" x14ac:dyDescent="0.2">
      <c r="A6" s="2"/>
      <c r="B6" s="4" t="s">
        <v>6</v>
      </c>
      <c r="C6" s="176" t="s">
        <v>7</v>
      </c>
      <c r="D6" s="176"/>
      <c r="E6" s="176"/>
      <c r="F6" s="58"/>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8</v>
      </c>
      <c r="G9" s="15">
        <f t="shared" si="0"/>
        <v>5</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8</v>
      </c>
      <c r="G13" s="15">
        <f t="shared" si="0"/>
        <v>5</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22</v>
      </c>
      <c r="G16" s="15">
        <f t="shared" si="0"/>
        <v>0</v>
      </c>
    </row>
    <row r="17" spans="1:7" ht="32" customHeight="1" x14ac:dyDescent="0.2">
      <c r="A17" s="2"/>
      <c r="B17" s="3"/>
      <c r="C17" s="4" t="s">
        <v>29</v>
      </c>
      <c r="D17" s="176" t="s">
        <v>30</v>
      </c>
      <c r="E17" s="176"/>
      <c r="F17" s="58" t="s">
        <v>22</v>
      </c>
      <c r="G17" s="15">
        <f t="shared" si="0"/>
        <v>0</v>
      </c>
    </row>
    <row r="18" spans="1:7" ht="32" customHeight="1" x14ac:dyDescent="0.2">
      <c r="A18" s="2">
        <v>2</v>
      </c>
      <c r="B18" s="180" t="s">
        <v>31</v>
      </c>
      <c r="C18" s="180"/>
      <c r="D18" s="180"/>
      <c r="E18" s="180"/>
      <c r="F18" s="58"/>
      <c r="G18" s="50">
        <f>SUM(G19:G28)</f>
        <v>35</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c r="G22" s="15"/>
    </row>
    <row r="23" spans="1:7" ht="32" customHeight="1" x14ac:dyDescent="0.2">
      <c r="A23" s="2"/>
      <c r="B23" s="5"/>
      <c r="C23" s="5" t="s">
        <v>40</v>
      </c>
      <c r="D23" s="176" t="s">
        <v>41</v>
      </c>
      <c r="E23" s="176"/>
      <c r="F23" s="58" t="s">
        <v>22</v>
      </c>
      <c r="G23" s="15">
        <f>IF(AND(F23="YA"),2,IF(AND(F23="TIDAK"),1,0))</f>
        <v>0</v>
      </c>
    </row>
    <row r="24" spans="1:7" ht="32" customHeight="1" x14ac:dyDescent="0.2">
      <c r="A24" s="2"/>
      <c r="B24" s="5"/>
      <c r="C24" s="5" t="s">
        <v>42</v>
      </c>
      <c r="D24" s="176" t="s">
        <v>43</v>
      </c>
      <c r="E24" s="176"/>
      <c r="F24" s="58" t="s">
        <v>22</v>
      </c>
      <c r="G24" s="15">
        <f>IF(AND(F24="YA"),3,IF(AND(F24="TIDAK"),1,0))</f>
        <v>0</v>
      </c>
    </row>
    <row r="25" spans="1:7" ht="32" customHeight="1" x14ac:dyDescent="0.2">
      <c r="A25" s="2"/>
      <c r="B25" s="5"/>
      <c r="C25" s="5" t="s">
        <v>44</v>
      </c>
      <c r="D25" s="176" t="s">
        <v>45</v>
      </c>
      <c r="E25" s="176"/>
      <c r="F25" s="58" t="s">
        <v>8</v>
      </c>
      <c r="G25" s="15">
        <f>IF(AND(F25="YA"),5,IF(AND(F25="TIDAK"),1,0))</f>
        <v>5</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8</v>
      </c>
      <c r="G28" s="15">
        <f t="shared" si="1"/>
        <v>5</v>
      </c>
    </row>
    <row r="29" spans="1:7" ht="32" customHeight="1" x14ac:dyDescent="0.2">
      <c r="A29" s="2">
        <v>3</v>
      </c>
      <c r="B29" s="189" t="s">
        <v>52</v>
      </c>
      <c r="C29" s="190"/>
      <c r="D29" s="190"/>
      <c r="E29" s="191"/>
      <c r="F29" s="58"/>
      <c r="G29" s="50">
        <f>SUM(G30:G31)</f>
        <v>2</v>
      </c>
    </row>
    <row r="30" spans="1:7" ht="32" customHeight="1" x14ac:dyDescent="0.2">
      <c r="A30" s="2"/>
      <c r="B30" s="5" t="s">
        <v>53</v>
      </c>
      <c r="C30" s="176" t="s">
        <v>54</v>
      </c>
      <c r="D30" s="176"/>
      <c r="E30" s="176"/>
      <c r="F30" s="58" t="s">
        <v>55</v>
      </c>
      <c r="G30" s="15">
        <f t="shared" ref="G30:G31" si="2">IF(AND(F30="YA"),5,IF(AND(F30="TIDAK"),1,0))</f>
        <v>1</v>
      </c>
    </row>
    <row r="31" spans="1:7" ht="32" customHeight="1" x14ac:dyDescent="0.2">
      <c r="A31" s="2"/>
      <c r="B31" s="7" t="s">
        <v>56</v>
      </c>
      <c r="C31" s="176" t="s">
        <v>57</v>
      </c>
      <c r="D31" s="176"/>
      <c r="E31" s="176"/>
      <c r="F31" s="58" t="s">
        <v>55</v>
      </c>
      <c r="G31" s="15">
        <f t="shared" si="2"/>
        <v>1</v>
      </c>
    </row>
    <row r="32" spans="1:7" ht="32" customHeight="1" x14ac:dyDescent="0.2">
      <c r="A32" s="2">
        <v>4</v>
      </c>
      <c r="B32" s="180" t="s">
        <v>58</v>
      </c>
      <c r="C32" s="180"/>
      <c r="D32" s="180"/>
      <c r="E32" s="180"/>
      <c r="F32" s="58"/>
      <c r="G32" s="50">
        <f>SUM(G33:G59)</f>
        <v>92</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8</v>
      </c>
      <c r="G40" s="15">
        <f t="shared" si="5"/>
        <v>5</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t="s">
        <v>22</v>
      </c>
      <c r="G42" s="15">
        <f>IF(AND(F42="YA"),2,IF(AND(F42="TIDAK"),1,0))</f>
        <v>0</v>
      </c>
    </row>
    <row r="43" spans="1:7" ht="32" customHeight="1" x14ac:dyDescent="0.2">
      <c r="A43" s="2"/>
      <c r="B43" s="5"/>
      <c r="C43" s="5"/>
      <c r="D43" s="5" t="s">
        <v>79</v>
      </c>
      <c r="E43" s="5" t="s">
        <v>80</v>
      </c>
      <c r="F43" s="58" t="s">
        <v>22</v>
      </c>
      <c r="G43" s="15">
        <f>IF(AND(F43="YA"),3,IF(AND(F43="TIDAK"),1,0))</f>
        <v>0</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55</v>
      </c>
      <c r="G58" s="15">
        <f t="shared" si="7"/>
        <v>1</v>
      </c>
    </row>
    <row r="59" spans="1:7" ht="32" customHeight="1" x14ac:dyDescent="0.2">
      <c r="A59" s="2"/>
      <c r="B59" s="5"/>
      <c r="C59" s="5"/>
      <c r="D59" s="4" t="s">
        <v>110</v>
      </c>
      <c r="E59" s="5" t="s">
        <v>111</v>
      </c>
      <c r="F59" s="58" t="s">
        <v>55</v>
      </c>
      <c r="G59" s="15">
        <f t="shared" si="7"/>
        <v>1</v>
      </c>
    </row>
    <row r="60" spans="1:7" ht="32" customHeight="1" x14ac:dyDescent="0.2">
      <c r="A60" s="2">
        <v>5</v>
      </c>
      <c r="B60" s="180" t="s">
        <v>112</v>
      </c>
      <c r="C60" s="180"/>
      <c r="D60" s="180"/>
      <c r="E60" s="180"/>
      <c r="F60" s="58"/>
      <c r="G60" s="50">
        <f>SUM(G61:G82)</f>
        <v>77</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55</v>
      </c>
      <c r="G63" s="15">
        <f t="shared" ref="G63:G70" si="9">IF(AND(F63="YA"),5,IF(AND(F63="TIDAK"),1,0))</f>
        <v>1</v>
      </c>
    </row>
    <row r="64" spans="1:7" ht="32" customHeight="1" x14ac:dyDescent="0.2">
      <c r="A64" s="2"/>
      <c r="B64" s="5"/>
      <c r="C64" s="4" t="s">
        <v>119</v>
      </c>
      <c r="D64" s="176" t="s">
        <v>120</v>
      </c>
      <c r="E64" s="176"/>
      <c r="F64" s="58" t="s">
        <v>8</v>
      </c>
      <c r="G64" s="15">
        <f t="shared" si="9"/>
        <v>5</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55</v>
      </c>
      <c r="G69" s="15">
        <f t="shared" si="9"/>
        <v>1</v>
      </c>
    </row>
    <row r="70" spans="1:7" ht="32" customHeight="1" x14ac:dyDescent="0.2">
      <c r="A70" s="2"/>
      <c r="B70" s="5"/>
      <c r="C70" s="4" t="s">
        <v>131</v>
      </c>
      <c r="D70" s="176" t="s">
        <v>132</v>
      </c>
      <c r="E70" s="176"/>
      <c r="F70" s="58" t="s">
        <v>8</v>
      </c>
      <c r="G70" s="15">
        <f t="shared" si="9"/>
        <v>5</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t="s">
        <v>22</v>
      </c>
      <c r="G73" s="15">
        <f>IF(AND(F73="YA"),2,IF(AND(F73="TIDAK"),1,0))</f>
        <v>0</v>
      </c>
    </row>
    <row r="74" spans="1:7" ht="32" customHeight="1" x14ac:dyDescent="0.2">
      <c r="A74" s="2"/>
      <c r="B74" s="5"/>
      <c r="C74" s="5"/>
      <c r="D74" s="4" t="s">
        <v>138</v>
      </c>
      <c r="E74" s="5" t="s">
        <v>80</v>
      </c>
      <c r="F74" s="58" t="s">
        <v>22</v>
      </c>
      <c r="G74" s="15">
        <f>IF(AND(F74="YA"),3,IF(AND(F74="TIDAK"),1,0))</f>
        <v>0</v>
      </c>
    </row>
    <row r="75" spans="1:7" ht="32" customHeight="1" x14ac:dyDescent="0.2">
      <c r="A75" s="2"/>
      <c r="B75" s="5"/>
      <c r="C75" s="5"/>
      <c r="D75" s="4" t="s">
        <v>139</v>
      </c>
      <c r="E75" s="5" t="s">
        <v>140</v>
      </c>
      <c r="F75" s="58" t="s">
        <v>8</v>
      </c>
      <c r="G75" s="15">
        <f>IF(AND(F75="YA"),5,IF(AND(F75="TIDAK"),1,0))</f>
        <v>5</v>
      </c>
    </row>
    <row r="76" spans="1:7" ht="32" customHeight="1" x14ac:dyDescent="0.2">
      <c r="A76" s="2"/>
      <c r="B76" s="5"/>
      <c r="C76" s="4" t="s">
        <v>141</v>
      </c>
      <c r="D76" s="176" t="s">
        <v>142</v>
      </c>
      <c r="E76" s="176"/>
      <c r="F76" s="58" t="s">
        <v>8</v>
      </c>
      <c r="G76" s="15">
        <f t="shared" ref="G76:G82" si="10">IF(AND(F76="YA"),5,IF(AND(F76="TIDAK"),1,0))</f>
        <v>5</v>
      </c>
    </row>
    <row r="77" spans="1:7" ht="32" customHeight="1" x14ac:dyDescent="0.2">
      <c r="A77" s="2"/>
      <c r="B77" s="4" t="s">
        <v>143</v>
      </c>
      <c r="C77" s="176" t="s">
        <v>144</v>
      </c>
      <c r="D77" s="176"/>
      <c r="E77" s="176"/>
      <c r="F77" s="58" t="s">
        <v>8</v>
      </c>
      <c r="G77" s="15">
        <f t="shared" si="10"/>
        <v>5</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8</v>
      </c>
      <c r="G79" s="15">
        <f t="shared" si="10"/>
        <v>5</v>
      </c>
    </row>
    <row r="80" spans="1:7" ht="32" customHeight="1" x14ac:dyDescent="0.2">
      <c r="A80" s="2"/>
      <c r="B80" s="4" t="s">
        <v>149</v>
      </c>
      <c r="C80" s="176" t="s">
        <v>150</v>
      </c>
      <c r="D80" s="176"/>
      <c r="E80" s="176"/>
      <c r="F80" s="58" t="s">
        <v>8</v>
      </c>
      <c r="G80" s="15">
        <f t="shared" si="10"/>
        <v>5</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8</v>
      </c>
      <c r="G82" s="15">
        <f t="shared" si="10"/>
        <v>5</v>
      </c>
    </row>
    <row r="83" spans="1:7" ht="32" customHeight="1" x14ac:dyDescent="0.2">
      <c r="A83" s="2">
        <v>6</v>
      </c>
      <c r="B83" s="180" t="s">
        <v>155</v>
      </c>
      <c r="C83" s="180"/>
      <c r="D83" s="180"/>
      <c r="E83" s="180"/>
      <c r="F83" s="58"/>
      <c r="G83" s="50">
        <f>SUM(G84:G96)</f>
        <v>25</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c r="G85" s="15"/>
    </row>
    <row r="86" spans="1:7" ht="32" customHeight="1" x14ac:dyDescent="0.2">
      <c r="A86" s="2"/>
      <c r="B86" s="5"/>
      <c r="C86" s="4" t="s">
        <v>160</v>
      </c>
      <c r="D86" s="176" t="s">
        <v>161</v>
      </c>
      <c r="E86" s="176"/>
      <c r="F86" s="58" t="s">
        <v>8</v>
      </c>
      <c r="G86" s="15">
        <f>IF(AND(F86="YA"),3,IF(AND(F86="TIDAK"),1,0))</f>
        <v>3</v>
      </c>
    </row>
    <row r="87" spans="1:7" ht="32" customHeight="1" x14ac:dyDescent="0.2">
      <c r="A87" s="2"/>
      <c r="B87" s="5"/>
      <c r="C87" s="4" t="s">
        <v>162</v>
      </c>
      <c r="D87" s="176" t="s">
        <v>163</v>
      </c>
      <c r="E87" s="176"/>
      <c r="F87" s="58" t="s">
        <v>22</v>
      </c>
      <c r="G87" s="15">
        <f>IF(AND(F87="YA"),5,IF(AND(F87="TIDAK"),1,0))</f>
        <v>0</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t="s">
        <v>22</v>
      </c>
      <c r="G89" s="15">
        <f>IF(AND(F89="YA"),3,IF(AND(F89="TIDAK"),1,0))</f>
        <v>0</v>
      </c>
    </row>
    <row r="90" spans="1:7" ht="32" customHeight="1" x14ac:dyDescent="0.2">
      <c r="A90" s="2"/>
      <c r="B90" s="5"/>
      <c r="C90" s="4" t="s">
        <v>168</v>
      </c>
      <c r="D90" s="176" t="s">
        <v>169</v>
      </c>
      <c r="E90" s="176"/>
      <c r="F90" s="58" t="s">
        <v>8</v>
      </c>
      <c r="G90" s="15">
        <f>IF(AND(F90="YA"),5,IF(AND(F90="TIDAK"),1,0))</f>
        <v>5</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8</v>
      </c>
      <c r="G92" s="15">
        <f>IF(AND(F92="YA"),2,IF(AND(F92="TIDAK"),1,0))</f>
        <v>2</v>
      </c>
    </row>
    <row r="93" spans="1:7" ht="32" customHeight="1" x14ac:dyDescent="0.2">
      <c r="A93" s="2"/>
      <c r="B93" s="5"/>
      <c r="C93" s="4" t="s">
        <v>174</v>
      </c>
      <c r="D93" s="176" t="s">
        <v>175</v>
      </c>
      <c r="E93" s="176"/>
      <c r="F93" s="58" t="s">
        <v>22</v>
      </c>
      <c r="G93" s="15">
        <f>IF(AND(F93="YA"),3,IF(AND(F93="TIDAK"),1,0))</f>
        <v>0</v>
      </c>
    </row>
    <row r="94" spans="1:7" ht="32" customHeight="1" x14ac:dyDescent="0.2">
      <c r="A94" s="2"/>
      <c r="B94" s="5"/>
      <c r="C94" s="4" t="s">
        <v>176</v>
      </c>
      <c r="D94" s="176" t="s">
        <v>177</v>
      </c>
      <c r="E94" s="176"/>
      <c r="F94" s="58" t="s">
        <v>22</v>
      </c>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8</v>
      </c>
      <c r="G96" s="15">
        <f t="shared" si="12"/>
        <v>5</v>
      </c>
    </row>
    <row r="97" spans="1:7" ht="32" customHeight="1" x14ac:dyDescent="0.2">
      <c r="A97" s="2">
        <v>7</v>
      </c>
      <c r="B97" s="180" t="s">
        <v>182</v>
      </c>
      <c r="C97" s="180"/>
      <c r="D97" s="180"/>
      <c r="E97" s="180"/>
      <c r="F97" s="58"/>
      <c r="G97" s="50">
        <f>SUM(G98:G121)</f>
        <v>80</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8</v>
      </c>
      <c r="G106" s="15">
        <f t="shared" si="14"/>
        <v>5</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t="s">
        <v>22</v>
      </c>
      <c r="G112" s="15">
        <f>IF(AND(F112="YA"),3,IF(AND(F112="TIDAK"),1,0))</f>
        <v>0</v>
      </c>
    </row>
    <row r="113" spans="1:7" ht="32" customHeight="1" x14ac:dyDescent="0.2">
      <c r="A113" s="8"/>
      <c r="B113" s="5"/>
      <c r="C113" s="5" t="s">
        <v>213</v>
      </c>
      <c r="D113" s="176" t="s">
        <v>214</v>
      </c>
      <c r="E113" s="176"/>
      <c r="F113" s="58" t="s">
        <v>8</v>
      </c>
      <c r="G113" s="15">
        <f>IF(AND(F113="YA"),5,IF(AND(F113="TIDAK"),1,0))</f>
        <v>5</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22</v>
      </c>
      <c r="G115" s="15">
        <f>IF(AND(F115="YA"),3,IF(AND(F115="TIDAK"),1,0))</f>
        <v>0</v>
      </c>
    </row>
    <row r="116" spans="1:7" ht="32" customHeight="1" x14ac:dyDescent="0.2">
      <c r="A116" s="8"/>
      <c r="B116" s="5"/>
      <c r="C116" s="5" t="s">
        <v>219</v>
      </c>
      <c r="D116" s="176" t="s">
        <v>220</v>
      </c>
      <c r="E116" s="176"/>
      <c r="F116" s="58" t="s">
        <v>8</v>
      </c>
      <c r="G116" s="15">
        <f>IF(AND(F116="YA"),5,IF(AND(F116="TIDAK"),1,0))</f>
        <v>5</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t="s">
        <v>22</v>
      </c>
      <c r="G119" s="15">
        <f>IF(AND(F119="YA"),2,IF(AND(F119="TIDAK"),1,0))</f>
        <v>0</v>
      </c>
    </row>
    <row r="120" spans="1:7" ht="32" customHeight="1" x14ac:dyDescent="0.2">
      <c r="A120" s="2"/>
      <c r="B120" s="5"/>
      <c r="C120" s="5" t="s">
        <v>226</v>
      </c>
      <c r="D120" s="176" t="s">
        <v>80</v>
      </c>
      <c r="E120" s="176"/>
      <c r="F120" s="58" t="s">
        <v>22</v>
      </c>
      <c r="G120" s="15">
        <f>IF(AND(F120="YA"),3,IF(AND(F120="TIDAK"),1,0))</f>
        <v>0</v>
      </c>
    </row>
    <row r="121" spans="1:7" ht="32" customHeight="1" x14ac:dyDescent="0.2">
      <c r="A121" s="2"/>
      <c r="B121" s="5"/>
      <c r="C121" s="5" t="s">
        <v>227</v>
      </c>
      <c r="D121" s="176" t="s">
        <v>140</v>
      </c>
      <c r="E121" s="176"/>
      <c r="F121" s="58" t="s">
        <v>8</v>
      </c>
      <c r="G121" s="15">
        <f>IF(AND(F121="YA"),5,IF(AND(F121="TIDAK"),1,0))</f>
        <v>5</v>
      </c>
    </row>
    <row r="122" spans="1:7" ht="32" customHeight="1" x14ac:dyDescent="0.2">
      <c r="A122" s="2">
        <v>8</v>
      </c>
      <c r="B122" s="180" t="s">
        <v>228</v>
      </c>
      <c r="C122" s="180"/>
      <c r="D122" s="180"/>
      <c r="E122" s="180"/>
      <c r="F122" s="58"/>
      <c r="G122" s="50">
        <f>SUM(G123:G142)</f>
        <v>39</v>
      </c>
    </row>
    <row r="123" spans="1:7" ht="32" customHeight="1" x14ac:dyDescent="0.2">
      <c r="A123" s="2"/>
      <c r="B123" s="4" t="s">
        <v>229</v>
      </c>
      <c r="C123" s="176" t="s">
        <v>230</v>
      </c>
      <c r="D123" s="176"/>
      <c r="E123" s="176"/>
      <c r="F123" s="58" t="s">
        <v>8</v>
      </c>
      <c r="G123" s="15">
        <f t="shared" ref="G123" si="16">IF(AND(F123="YA"),5,IF(AND(F123="TIDAK"),1,0))</f>
        <v>5</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t="s">
        <v>22</v>
      </c>
      <c r="G125" s="15">
        <f>IF(AND(F125="YA"),2,IF(AND(F125="TIDAK"),1,0))</f>
        <v>0</v>
      </c>
    </row>
    <row r="126" spans="1:7" ht="32" customHeight="1" x14ac:dyDescent="0.2">
      <c r="A126" s="2"/>
      <c r="B126" s="5"/>
      <c r="C126" s="4" t="s">
        <v>235</v>
      </c>
      <c r="D126" s="176" t="s">
        <v>236</v>
      </c>
      <c r="E126" s="176"/>
      <c r="F126" s="58" t="s">
        <v>8</v>
      </c>
      <c r="G126" s="15">
        <f>IF(AND(F126="YA"),3,IF(AND(F126="TIDAK"),1,0))</f>
        <v>3</v>
      </c>
    </row>
    <row r="127" spans="1:7" ht="32" customHeight="1" x14ac:dyDescent="0.2">
      <c r="A127" s="2"/>
      <c r="B127" s="5"/>
      <c r="C127" s="4" t="s">
        <v>237</v>
      </c>
      <c r="D127" s="176" t="s">
        <v>238</v>
      </c>
      <c r="E127" s="176"/>
      <c r="F127" s="58" t="s">
        <v>22</v>
      </c>
      <c r="G127" s="15">
        <f>IF(AND(F127="YA"),5,IF(AND(F127="TIDAK"),1,0))</f>
        <v>0</v>
      </c>
    </row>
    <row r="128" spans="1:7" ht="32" customHeight="1" x14ac:dyDescent="0.2">
      <c r="A128" s="2"/>
      <c r="B128" s="4" t="s">
        <v>239</v>
      </c>
      <c r="C128" s="176" t="s">
        <v>240</v>
      </c>
      <c r="D128" s="176"/>
      <c r="E128" s="176"/>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8</v>
      </c>
      <c r="G130" s="15">
        <f>IF(AND(F130="YA"),3,IF(AND(F130="TIDAK"),1,0))</f>
        <v>3</v>
      </c>
    </row>
    <row r="131" spans="1:7" ht="32" customHeight="1" x14ac:dyDescent="0.2">
      <c r="A131" s="2"/>
      <c r="B131" s="5"/>
      <c r="C131" s="4" t="s">
        <v>245</v>
      </c>
      <c r="D131" s="214" t="s">
        <v>246</v>
      </c>
      <c r="E131" s="214"/>
      <c r="F131" s="58" t="s">
        <v>22</v>
      </c>
      <c r="G131" s="15">
        <f>IF(AND(F131="YA"),5,IF(AND(F131="TIDAK"),1,0))</f>
        <v>0</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8</v>
      </c>
      <c r="G133" s="15">
        <f>IF(AND(F133="YA"),3,IF(AND(F133="TIDAK"),1,0))</f>
        <v>3</v>
      </c>
    </row>
    <row r="134" spans="1:7" ht="32" customHeight="1" x14ac:dyDescent="0.2">
      <c r="A134" s="2"/>
      <c r="B134" s="5"/>
      <c r="C134" s="4" t="s">
        <v>251</v>
      </c>
      <c r="D134" s="176" t="s">
        <v>252</v>
      </c>
      <c r="E134" s="176"/>
      <c r="F134" s="58" t="s">
        <v>22</v>
      </c>
      <c r="G134" s="15">
        <f>IF(AND(F134="YA"),3,IF(AND(F134="TIDAK"),1,0))</f>
        <v>0</v>
      </c>
    </row>
    <row r="135" spans="1:7" ht="32" customHeight="1" x14ac:dyDescent="0.2">
      <c r="A135" s="2"/>
      <c r="B135" s="5"/>
      <c r="C135" s="4" t="s">
        <v>253</v>
      </c>
      <c r="D135" s="176" t="s">
        <v>254</v>
      </c>
      <c r="E135" s="176"/>
      <c r="F135" s="58" t="s">
        <v>22</v>
      </c>
      <c r="G135" s="15">
        <f>IF(AND(F135="YA"),5,IF(AND(F135="TIDAK"),1,0))</f>
        <v>0</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22</v>
      </c>
      <c r="G138" s="15">
        <f t="shared" ref="G138:G142" si="19">IF(AND(F138="YA"),5,IF(AND(F138="TIDAK"),1,0))</f>
        <v>0</v>
      </c>
    </row>
    <row r="139" spans="1:7" ht="32" customHeight="1" x14ac:dyDescent="0.2">
      <c r="A139" s="2"/>
      <c r="B139" s="5"/>
      <c r="C139" s="4" t="s">
        <v>261</v>
      </c>
      <c r="D139" s="176" t="s">
        <v>262</v>
      </c>
      <c r="E139" s="176"/>
      <c r="F139" s="58" t="s">
        <v>22</v>
      </c>
      <c r="G139" s="15">
        <f t="shared" si="19"/>
        <v>0</v>
      </c>
    </row>
    <row r="140" spans="1:7" ht="32" customHeight="1" x14ac:dyDescent="0.2">
      <c r="A140" s="2"/>
      <c r="B140" s="5"/>
      <c r="C140" s="4" t="s">
        <v>263</v>
      </c>
      <c r="D140" s="176" t="s">
        <v>264</v>
      </c>
      <c r="E140" s="176"/>
      <c r="F140" s="58" t="s">
        <v>8</v>
      </c>
      <c r="G140" s="15">
        <f t="shared" si="19"/>
        <v>5</v>
      </c>
    </row>
    <row r="141" spans="1:7" ht="32" customHeight="1" x14ac:dyDescent="0.2">
      <c r="A141" s="2"/>
      <c r="B141" s="4" t="s">
        <v>265</v>
      </c>
      <c r="C141" s="176" t="s">
        <v>266</v>
      </c>
      <c r="D141" s="176"/>
      <c r="E141" s="176"/>
      <c r="F141" s="58" t="s">
        <v>8</v>
      </c>
      <c r="G141" s="15">
        <f t="shared" si="19"/>
        <v>5</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43</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t="s">
        <v>8</v>
      </c>
      <c r="G145" s="15">
        <f t="shared" si="20"/>
        <v>5</v>
      </c>
    </row>
    <row r="146" spans="1:7" ht="32" customHeight="1" x14ac:dyDescent="0.2">
      <c r="A146" s="2"/>
      <c r="B146" s="4" t="s">
        <v>273</v>
      </c>
      <c r="C146" s="176" t="s">
        <v>274</v>
      </c>
      <c r="D146" s="176"/>
      <c r="E146" s="176"/>
      <c r="F146" s="58" t="s">
        <v>8</v>
      </c>
      <c r="G146" s="15">
        <f t="shared" si="20"/>
        <v>5</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8</v>
      </c>
      <c r="G148" s="15">
        <f>IF(AND(F148="YA"),3,IF(AND(F148="TIDAK"),1,0))</f>
        <v>3</v>
      </c>
    </row>
    <row r="149" spans="1:7" ht="32" customHeight="1" x14ac:dyDescent="0.2">
      <c r="A149" s="2"/>
      <c r="B149" s="5"/>
      <c r="C149" s="4" t="s">
        <v>278</v>
      </c>
      <c r="D149" s="176" t="s">
        <v>279</v>
      </c>
      <c r="E149" s="176"/>
      <c r="F149" s="58" t="s">
        <v>22</v>
      </c>
      <c r="G149" s="15">
        <f>IF(AND(F149="YA"),3,IF(AND(F149="TIDAK"),1,0))</f>
        <v>0</v>
      </c>
    </row>
    <row r="150" spans="1:7" ht="32" customHeight="1" x14ac:dyDescent="0.2">
      <c r="A150" s="2"/>
      <c r="B150" s="5"/>
      <c r="C150" s="4" t="s">
        <v>280</v>
      </c>
      <c r="D150" s="176" t="s">
        <v>281</v>
      </c>
      <c r="E150" s="176"/>
      <c r="F150" s="58" t="s">
        <v>22</v>
      </c>
      <c r="G150" s="15">
        <f>IF(AND(F150="YA"),4,IF(AND(F150="TIDAK"),1,0))</f>
        <v>0</v>
      </c>
    </row>
    <row r="151" spans="1:7" ht="32" customHeight="1" x14ac:dyDescent="0.2">
      <c r="A151" s="2"/>
      <c r="B151" s="5"/>
      <c r="C151" s="4" t="s">
        <v>282</v>
      </c>
      <c r="D151" s="176" t="s">
        <v>283</v>
      </c>
      <c r="E151" s="176"/>
      <c r="F151" s="58" t="s">
        <v>22</v>
      </c>
      <c r="G151" s="15">
        <f>IF(AND(F151="YA"),5,IF(AND(F151="TIDAK"),1,0))</f>
        <v>0</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22</v>
      </c>
      <c r="G154" s="15">
        <f>IF(AND(F154="YA"),2,IF(AND(F154="TIDAK"),1,0))</f>
        <v>0</v>
      </c>
    </row>
    <row r="155" spans="1:7" ht="32" customHeight="1" x14ac:dyDescent="0.2">
      <c r="A155" s="2"/>
      <c r="B155" s="5"/>
      <c r="C155" s="4" t="s">
        <v>290</v>
      </c>
      <c r="D155" s="176" t="s">
        <v>291</v>
      </c>
      <c r="E155" s="176"/>
      <c r="F155" s="58" t="s">
        <v>22</v>
      </c>
      <c r="G155" s="15">
        <f>IF(AND(F155="YA"),3,IF(AND(F155="TIDAK"),1,0))</f>
        <v>0</v>
      </c>
    </row>
    <row r="156" spans="1:7" ht="32" customHeight="1" x14ac:dyDescent="0.2">
      <c r="A156" s="2"/>
      <c r="B156" s="5"/>
      <c r="C156" s="4" t="s">
        <v>292</v>
      </c>
      <c r="D156" s="176" t="s">
        <v>293</v>
      </c>
      <c r="E156" s="176"/>
      <c r="F156" s="58" t="s">
        <v>8</v>
      </c>
      <c r="G156" s="15">
        <f>IF(AND(F156="YA"),5,IF(AND(F156="TIDAK"),1,0))</f>
        <v>5</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22</v>
      </c>
      <c r="G159" s="15">
        <f>IF(AND(F159="YA"),2,IF(AND(F159="TIDAK"),1,0))</f>
        <v>0</v>
      </c>
    </row>
    <row r="160" spans="1:7" ht="32" customHeight="1" x14ac:dyDescent="0.2">
      <c r="A160" s="2"/>
      <c r="B160" s="5"/>
      <c r="C160" s="4" t="s">
        <v>300</v>
      </c>
      <c r="D160" s="176" t="s">
        <v>301</v>
      </c>
      <c r="E160" s="176"/>
      <c r="F160" s="58" t="s">
        <v>22</v>
      </c>
      <c r="G160" s="15">
        <f>IF(AND(F160="YA"),3,IF(AND(F160="TIDAK"),1,0))</f>
        <v>0</v>
      </c>
    </row>
    <row r="161" spans="1:7" ht="32" customHeight="1" x14ac:dyDescent="0.2">
      <c r="A161" s="2"/>
      <c r="B161" s="5"/>
      <c r="C161" s="4" t="s">
        <v>302</v>
      </c>
      <c r="D161" s="176" t="s">
        <v>303</v>
      </c>
      <c r="E161" s="176"/>
      <c r="F161" s="58" t="s">
        <v>8</v>
      </c>
      <c r="G161" s="15">
        <f>IF(AND(F161="YA"),5,IF(AND(F161="TIDAK"),1,0))</f>
        <v>5</v>
      </c>
    </row>
    <row r="162" spans="1:7" ht="32" customHeight="1" x14ac:dyDescent="0.2">
      <c r="A162" s="2"/>
      <c r="B162" s="4" t="s">
        <v>304</v>
      </c>
      <c r="C162" s="176" t="s">
        <v>305</v>
      </c>
      <c r="D162" s="176"/>
      <c r="E162" s="176"/>
      <c r="F162" s="58" t="s">
        <v>8</v>
      </c>
      <c r="G162" s="15">
        <f t="shared" ref="G162" si="23">IF(AND(F162="YA"),5,IF(AND(F162="TIDAK"),1,0))</f>
        <v>5</v>
      </c>
    </row>
    <row r="163" spans="1:7" ht="32" customHeight="1" x14ac:dyDescent="0.2">
      <c r="A163" s="204" t="s">
        <v>306</v>
      </c>
      <c r="B163" s="205"/>
      <c r="C163" s="205"/>
      <c r="D163" s="205"/>
      <c r="E163" s="205"/>
      <c r="F163" s="205"/>
      <c r="G163" s="48">
        <f>G164</f>
        <v>163</v>
      </c>
    </row>
    <row r="164" spans="1:7" ht="32" customHeight="1" x14ac:dyDescent="0.2">
      <c r="A164" s="2">
        <v>10</v>
      </c>
      <c r="B164" s="180" t="s">
        <v>307</v>
      </c>
      <c r="C164" s="180"/>
      <c r="D164" s="180"/>
      <c r="E164" s="180"/>
      <c r="F164" s="58"/>
      <c r="G164" s="50">
        <f>SUM(G165:G243)</f>
        <v>163</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4" t="s">
        <v>310</v>
      </c>
      <c r="C166" s="176" t="s">
        <v>311</v>
      </c>
      <c r="D166" s="176"/>
      <c r="E166" s="176"/>
      <c r="F166" s="58"/>
      <c r="G166" s="15"/>
    </row>
    <row r="167" spans="1:7" ht="32" customHeight="1" x14ac:dyDescent="0.2">
      <c r="A167" s="2"/>
      <c r="B167" s="5"/>
      <c r="C167" s="4" t="s">
        <v>312</v>
      </c>
      <c r="D167" s="176" t="s">
        <v>313</v>
      </c>
      <c r="E167" s="176"/>
      <c r="F167" s="58" t="s">
        <v>22</v>
      </c>
      <c r="G167" s="15">
        <f>IF(AND(F167="YA"),2,IF(AND(F167="TIDAK"),1,0))</f>
        <v>0</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t="s">
        <v>22</v>
      </c>
      <c r="G169" s="15">
        <f>IF(AND(F169="YA"),3,IF(AND(F169="TIDAK"),0.01,0))</f>
        <v>0</v>
      </c>
    </row>
    <row r="170" spans="1:7" ht="32" customHeight="1" x14ac:dyDescent="0.2">
      <c r="A170" s="2"/>
      <c r="B170" s="5"/>
      <c r="C170" s="5"/>
      <c r="D170" s="4" t="s">
        <v>318</v>
      </c>
      <c r="E170" s="5" t="s">
        <v>319</v>
      </c>
      <c r="F170" s="58" t="s">
        <v>8</v>
      </c>
      <c r="G170" s="15">
        <f>IF(AND(F170="YA"),3,IF(AND(F170="TIDAK"),0.01,0))</f>
        <v>3</v>
      </c>
    </row>
    <row r="171" spans="1:7" ht="32" customHeight="1" x14ac:dyDescent="0.2">
      <c r="A171" s="2"/>
      <c r="B171" s="5"/>
      <c r="C171" s="5"/>
      <c r="D171" s="4" t="s">
        <v>320</v>
      </c>
      <c r="E171" s="5" t="s">
        <v>321</v>
      </c>
      <c r="F171" s="58" t="s">
        <v>22</v>
      </c>
      <c r="G171" s="15">
        <f>IF(AND(F171="YA"),3,IF(AND(F171="TIDAK"),0.01,0))</f>
        <v>0</v>
      </c>
    </row>
    <row r="172" spans="1:7" ht="32" customHeight="1" x14ac:dyDescent="0.2">
      <c r="A172" s="2"/>
      <c r="B172" s="5"/>
      <c r="C172" s="5"/>
      <c r="D172" s="4" t="s">
        <v>322</v>
      </c>
      <c r="E172" s="5" t="s">
        <v>323</v>
      </c>
      <c r="F172" s="58" t="s">
        <v>22</v>
      </c>
      <c r="G172" s="15">
        <f>IF(AND(F172="YA"),3,IF(AND(F172="TIDAK"),0.01,0))</f>
        <v>0</v>
      </c>
    </row>
    <row r="173" spans="1:7" ht="32" customHeight="1" x14ac:dyDescent="0.2">
      <c r="A173" s="2"/>
      <c r="B173" s="5"/>
      <c r="C173" s="5"/>
      <c r="D173" s="4" t="s">
        <v>324</v>
      </c>
      <c r="E173" s="5" t="s">
        <v>325</v>
      </c>
      <c r="F173" s="58" t="s">
        <v>22</v>
      </c>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t="s">
        <v>22</v>
      </c>
      <c r="G175" s="15">
        <f>IF(AND(F175="YA"),5,IF(AND(F175="TIDAK"),1,0))</f>
        <v>0</v>
      </c>
    </row>
    <row r="176" spans="1:7" ht="32" customHeight="1" x14ac:dyDescent="0.2">
      <c r="A176" s="2"/>
      <c r="B176" s="5"/>
      <c r="C176" s="5"/>
      <c r="D176" s="4" t="s">
        <v>330</v>
      </c>
      <c r="E176" s="5" t="s">
        <v>331</v>
      </c>
      <c r="F176" s="58" t="s">
        <v>22</v>
      </c>
      <c r="G176" s="15">
        <f t="shared" ref="G176:G182" si="25">IF(AND(F176="YA"),5,IF(AND(F176="TIDAK"),1,0))</f>
        <v>0</v>
      </c>
    </row>
    <row r="177" spans="1:7" ht="32" customHeight="1" x14ac:dyDescent="0.2">
      <c r="A177" s="2"/>
      <c r="B177" s="5"/>
      <c r="C177" s="5"/>
      <c r="D177" s="4" t="s">
        <v>332</v>
      </c>
      <c r="E177" s="5" t="s">
        <v>333</v>
      </c>
      <c r="F177" s="58" t="s">
        <v>22</v>
      </c>
      <c r="G177" s="15">
        <f t="shared" si="25"/>
        <v>0</v>
      </c>
    </row>
    <row r="178" spans="1:7" ht="32" customHeight="1" x14ac:dyDescent="0.2">
      <c r="A178" s="2"/>
      <c r="B178" s="5"/>
      <c r="C178" s="5"/>
      <c r="D178" s="4" t="s">
        <v>334</v>
      </c>
      <c r="E178" s="5" t="s">
        <v>335</v>
      </c>
      <c r="F178" s="58" t="s">
        <v>22</v>
      </c>
      <c r="G178" s="15">
        <f t="shared" si="25"/>
        <v>0</v>
      </c>
    </row>
    <row r="179" spans="1:7" ht="32" customHeight="1" x14ac:dyDescent="0.2">
      <c r="A179" s="2"/>
      <c r="B179" s="5"/>
      <c r="C179" s="5"/>
      <c r="D179" s="4" t="s">
        <v>336</v>
      </c>
      <c r="E179" s="5" t="s">
        <v>321</v>
      </c>
      <c r="F179" s="58" t="s">
        <v>22</v>
      </c>
      <c r="G179" s="15">
        <f t="shared" si="25"/>
        <v>0</v>
      </c>
    </row>
    <row r="180" spans="1:7" ht="32" customHeight="1" x14ac:dyDescent="0.2">
      <c r="A180" s="2"/>
      <c r="B180" s="5"/>
      <c r="C180" s="5"/>
      <c r="D180" s="4" t="s">
        <v>337</v>
      </c>
      <c r="E180" s="5" t="s">
        <v>323</v>
      </c>
      <c r="F180" s="58" t="s">
        <v>22</v>
      </c>
      <c r="G180" s="15">
        <f t="shared" si="25"/>
        <v>0</v>
      </c>
    </row>
    <row r="181" spans="1:7" ht="32" customHeight="1" x14ac:dyDescent="0.2">
      <c r="A181" s="2"/>
      <c r="B181" s="5"/>
      <c r="C181" s="5"/>
      <c r="D181" s="4" t="s">
        <v>338</v>
      </c>
      <c r="E181" s="5" t="s">
        <v>325</v>
      </c>
      <c r="F181" s="58" t="s">
        <v>22</v>
      </c>
      <c r="G181" s="15">
        <f t="shared" si="25"/>
        <v>0</v>
      </c>
    </row>
    <row r="182" spans="1:7" ht="32" customHeight="1" x14ac:dyDescent="0.2">
      <c r="A182" s="2"/>
      <c r="B182" s="5"/>
      <c r="C182" s="5"/>
      <c r="D182" s="4" t="s">
        <v>339</v>
      </c>
      <c r="E182" s="5" t="s">
        <v>340</v>
      </c>
      <c r="F182" s="58" t="s">
        <v>22</v>
      </c>
      <c r="G182" s="15">
        <f t="shared" si="25"/>
        <v>0</v>
      </c>
    </row>
    <row r="183" spans="1:7" ht="32" customHeight="1" x14ac:dyDescent="0.2">
      <c r="A183" s="2"/>
      <c r="B183" s="4" t="s">
        <v>341</v>
      </c>
      <c r="C183" s="176" t="s">
        <v>342</v>
      </c>
      <c r="D183" s="176"/>
      <c r="E183" s="176"/>
      <c r="F183" s="58" t="s">
        <v>8</v>
      </c>
      <c r="G183" s="15">
        <f>IF(AND(F183="YA"),5,IF(AND(F183="TIDAK"),1,0))</f>
        <v>5</v>
      </c>
    </row>
    <row r="184" spans="1:7" ht="32" customHeight="1" x14ac:dyDescent="0.2">
      <c r="A184" s="2"/>
      <c r="B184" s="4" t="s">
        <v>343</v>
      </c>
      <c r="C184" s="176" t="s">
        <v>344</v>
      </c>
      <c r="D184" s="176"/>
      <c r="E184" s="176"/>
      <c r="F184" s="58"/>
      <c r="G184" s="15"/>
    </row>
    <row r="185" spans="1:7" ht="32" customHeight="1" x14ac:dyDescent="0.2">
      <c r="A185" s="2"/>
      <c r="B185" s="5"/>
      <c r="C185" s="4" t="s">
        <v>345</v>
      </c>
      <c r="D185" s="176" t="s">
        <v>346</v>
      </c>
      <c r="E185" s="176"/>
      <c r="F185" s="58" t="s">
        <v>22</v>
      </c>
      <c r="G185" s="15">
        <f>IF(AND(F185="YA"),2,IF(AND(F185="TIDAK"),1,0))</f>
        <v>0</v>
      </c>
    </row>
    <row r="186" spans="1:7" ht="32" customHeight="1" x14ac:dyDescent="0.2">
      <c r="A186" s="2"/>
      <c r="B186" s="5"/>
      <c r="C186" s="4" t="s">
        <v>347</v>
      </c>
      <c r="D186" s="176" t="s">
        <v>348</v>
      </c>
      <c r="E186" s="176"/>
      <c r="F186" s="58" t="s">
        <v>8</v>
      </c>
      <c r="G186" s="15">
        <f>IF(AND(F186="YA"),3,IF(AND(F186="TIDAK"),1,0))</f>
        <v>3</v>
      </c>
    </row>
    <row r="187" spans="1:7" ht="32" customHeight="1" x14ac:dyDescent="0.2">
      <c r="A187" s="2"/>
      <c r="B187" s="5"/>
      <c r="C187" s="4" t="s">
        <v>349</v>
      </c>
      <c r="D187" s="176" t="s">
        <v>350</v>
      </c>
      <c r="E187" s="176"/>
      <c r="F187" s="58" t="s">
        <v>22</v>
      </c>
      <c r="G187" s="15">
        <f>IF(AND(F187="YA"),5,IF(AND(F187="TIDAK"),1,0))</f>
        <v>0</v>
      </c>
    </row>
    <row r="188" spans="1:7" ht="32" customHeight="1" x14ac:dyDescent="0.2">
      <c r="A188" s="2"/>
      <c r="B188" s="4" t="s">
        <v>351</v>
      </c>
      <c r="C188" s="176" t="s">
        <v>352</v>
      </c>
      <c r="D188" s="176"/>
      <c r="E188" s="176"/>
      <c r="F188" s="58"/>
      <c r="G188" s="15"/>
    </row>
    <row r="189" spans="1:7" ht="32" customHeight="1" x14ac:dyDescent="0.2">
      <c r="A189" s="2"/>
      <c r="B189" s="5"/>
      <c r="C189" s="4" t="s">
        <v>353</v>
      </c>
      <c r="D189" s="176" t="s">
        <v>346</v>
      </c>
      <c r="E189" s="176"/>
      <c r="F189" s="58" t="s">
        <v>22</v>
      </c>
      <c r="G189" s="15">
        <f>IF(AND(F189="YA"),2,IF(AND(F189="TIDAK"),1,0))</f>
        <v>0</v>
      </c>
    </row>
    <row r="190" spans="1:7" ht="32" customHeight="1" x14ac:dyDescent="0.2">
      <c r="A190" s="2"/>
      <c r="B190" s="5"/>
      <c r="C190" s="4" t="s">
        <v>354</v>
      </c>
      <c r="D190" s="176" t="s">
        <v>348</v>
      </c>
      <c r="E190" s="176"/>
      <c r="F190" s="58" t="s">
        <v>8</v>
      </c>
      <c r="G190" s="15">
        <f>IF(AND(F190="YA"),3,IF(AND(F190="TIDAK"),1,0))</f>
        <v>3</v>
      </c>
    </row>
    <row r="191" spans="1:7" ht="32" customHeight="1" x14ac:dyDescent="0.2">
      <c r="A191" s="2"/>
      <c r="B191" s="5"/>
      <c r="C191" s="4" t="s">
        <v>355</v>
      </c>
      <c r="D191" s="176" t="s">
        <v>350</v>
      </c>
      <c r="E191" s="176"/>
      <c r="F191" s="58" t="s">
        <v>22</v>
      </c>
      <c r="G191" s="15">
        <f>IF(AND(F191="YA"),5,IF(AND(F191="TIDAK"),1,0))</f>
        <v>0</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t="s">
        <v>22</v>
      </c>
      <c r="G194" s="15">
        <f>IF(AND(F194="YA"),2,IF(AND(F194="TIDAK"),1,0))</f>
        <v>0</v>
      </c>
    </row>
    <row r="195" spans="1:7" ht="32" customHeight="1" x14ac:dyDescent="0.2">
      <c r="A195" s="2"/>
      <c r="B195" s="5"/>
      <c r="C195" s="4" t="s">
        <v>362</v>
      </c>
      <c r="D195" s="176" t="s">
        <v>301</v>
      </c>
      <c r="E195" s="176"/>
      <c r="F195" s="58" t="s">
        <v>22</v>
      </c>
      <c r="G195" s="15">
        <f>IF(AND(F195="YA"),3,IF(AND(F195="TIDAK"),1,0))</f>
        <v>0</v>
      </c>
    </row>
    <row r="196" spans="1:7" ht="32" customHeight="1" x14ac:dyDescent="0.2">
      <c r="A196" s="2"/>
      <c r="B196" s="5"/>
      <c r="C196" s="4" t="s">
        <v>363</v>
      </c>
      <c r="D196" s="176" t="s">
        <v>303</v>
      </c>
      <c r="E196" s="176"/>
      <c r="F196" s="58" t="s">
        <v>8</v>
      </c>
      <c r="G196" s="15">
        <f>IF(AND(F196="YA"),4,IF(AND(F196="TIDAK"),1,0))</f>
        <v>4</v>
      </c>
    </row>
    <row r="197" spans="1:7" ht="32" customHeight="1" x14ac:dyDescent="0.2">
      <c r="A197" s="2"/>
      <c r="B197" s="5"/>
      <c r="C197" s="4" t="s">
        <v>364</v>
      </c>
      <c r="D197" s="176" t="s">
        <v>365</v>
      </c>
      <c r="E197" s="176"/>
      <c r="F197" s="58" t="s">
        <v>22</v>
      </c>
      <c r="G197" s="15">
        <f>IF(AND(F197="YA"),5,IF(AND(F197="TIDAK"),1,0))</f>
        <v>0</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8</v>
      </c>
      <c r="G199" s="15">
        <f>IF(AND(F199="YA"),5,IF(AND(F199="TIDAK"),1,0))</f>
        <v>5</v>
      </c>
    </row>
    <row r="200" spans="1:7" ht="32" customHeight="1" x14ac:dyDescent="0.2">
      <c r="A200" s="2"/>
      <c r="B200" s="5"/>
      <c r="C200" s="4" t="s">
        <v>370</v>
      </c>
      <c r="D200" s="176" t="s">
        <v>371</v>
      </c>
      <c r="E200" s="176"/>
      <c r="F200" s="58" t="s">
        <v>8</v>
      </c>
      <c r="G200" s="15">
        <f>IF(AND(F200="YA"),5,IF(AND(F200="TIDAK"),1,0))</f>
        <v>5</v>
      </c>
    </row>
    <row r="201" spans="1:7" ht="32" customHeight="1" x14ac:dyDescent="0.2">
      <c r="A201" s="2"/>
      <c r="B201" s="5"/>
      <c r="C201" s="4" t="s">
        <v>372</v>
      </c>
      <c r="D201" s="176" t="s">
        <v>373</v>
      </c>
      <c r="E201" s="176"/>
      <c r="F201" s="58" t="s">
        <v>8</v>
      </c>
      <c r="G201" s="15">
        <f>IF(AND(F201="YA"),5,IF(AND(F201="TIDAK"),1,0))</f>
        <v>5</v>
      </c>
    </row>
    <row r="202" spans="1:7" ht="32" customHeight="1" x14ac:dyDescent="0.2">
      <c r="A202" s="2"/>
      <c r="B202" s="5"/>
      <c r="C202" s="4" t="s">
        <v>374</v>
      </c>
      <c r="D202" s="176" t="s">
        <v>375</v>
      </c>
      <c r="E202" s="176"/>
      <c r="F202" s="58" t="s">
        <v>8</v>
      </c>
      <c r="G202" s="15">
        <f>IF(AND(F202="YA"),5,IF(AND(F202="TIDAK"),1,0))</f>
        <v>5</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22</v>
      </c>
      <c r="G204" s="15">
        <f>IF(AND(F204="YA"),2,IF(AND(F204="TIDAK"),1,0))</f>
        <v>0</v>
      </c>
    </row>
    <row r="205" spans="1:7" ht="32" customHeight="1" x14ac:dyDescent="0.2">
      <c r="A205" s="2"/>
      <c r="B205" s="5"/>
      <c r="C205" s="4" t="s">
        <v>380</v>
      </c>
      <c r="D205" s="176" t="s">
        <v>381</v>
      </c>
      <c r="E205" s="176"/>
      <c r="F205" s="58" t="s">
        <v>22</v>
      </c>
      <c r="G205" s="15">
        <f>IF(AND(F205="YA"),2,IF(AND(F205="TIDAK"),1,0))</f>
        <v>0</v>
      </c>
    </row>
    <row r="206" spans="1:7" ht="32" customHeight="1" x14ac:dyDescent="0.2">
      <c r="A206" s="2"/>
      <c r="B206" s="5"/>
      <c r="C206" s="4" t="s">
        <v>382</v>
      </c>
      <c r="D206" s="176" t="s">
        <v>383</v>
      </c>
      <c r="E206" s="176"/>
      <c r="F206" s="58" t="s">
        <v>8</v>
      </c>
      <c r="G206" s="15">
        <f>IF(AND(F206="YA"),5,IF(AND(F206="TIDAK"),1,0))</f>
        <v>5</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22</v>
      </c>
      <c r="G208" s="15">
        <f>IF(AND(F208="YA"),2,IF(AND(F208="TIDAK"),1,0))</f>
        <v>0</v>
      </c>
    </row>
    <row r="209" spans="1:7" ht="32" customHeight="1" x14ac:dyDescent="0.2">
      <c r="A209" s="2"/>
      <c r="B209" s="5"/>
      <c r="C209" s="4" t="s">
        <v>388</v>
      </c>
      <c r="D209" s="176" t="s">
        <v>389</v>
      </c>
      <c r="E209" s="176"/>
      <c r="F209" s="58" t="s">
        <v>22</v>
      </c>
      <c r="G209" s="15">
        <f>IF(AND(F209="YA"),2,IF(AND(F209="TIDAK"),1,0))</f>
        <v>0</v>
      </c>
    </row>
    <row r="210" spans="1:7" ht="32" customHeight="1" x14ac:dyDescent="0.2">
      <c r="A210" s="2"/>
      <c r="B210" s="5"/>
      <c r="C210" s="4" t="s">
        <v>390</v>
      </c>
      <c r="D210" s="176" t="s">
        <v>391</v>
      </c>
      <c r="E210" s="176"/>
      <c r="F210" s="58" t="s">
        <v>22</v>
      </c>
      <c r="G210" s="15">
        <f>IF(AND(F210="YA"),2,IF(AND(F210="TIDAK"),1,0))</f>
        <v>0</v>
      </c>
    </row>
    <row r="211" spans="1:7" ht="32" customHeight="1" x14ac:dyDescent="0.2">
      <c r="A211" s="2"/>
      <c r="B211" s="5"/>
      <c r="C211" s="4" t="s">
        <v>392</v>
      </c>
      <c r="D211" s="176" t="s">
        <v>383</v>
      </c>
      <c r="E211" s="176"/>
      <c r="F211" s="58" t="s">
        <v>8</v>
      </c>
      <c r="G211" s="15">
        <f>IF(AND(F211="YA"),5,IF(AND(F211="TIDAK"),1,0))</f>
        <v>5</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22</v>
      </c>
      <c r="G213" s="15">
        <f>IF(AND(F213="YA"),2,IF(AND(F213="TIDAK"),1,0))</f>
        <v>0</v>
      </c>
    </row>
    <row r="214" spans="1:7" ht="32" customHeight="1" x14ac:dyDescent="0.2">
      <c r="A214" s="2"/>
      <c r="B214" s="5"/>
      <c r="C214" s="4" t="s">
        <v>396</v>
      </c>
      <c r="D214" s="176" t="s">
        <v>389</v>
      </c>
      <c r="E214" s="176"/>
      <c r="F214" s="58" t="s">
        <v>22</v>
      </c>
      <c r="G214" s="15">
        <f>IF(AND(F214="YA"),2,IF(AND(F214="TIDAK"),1,0))</f>
        <v>0</v>
      </c>
    </row>
    <row r="215" spans="1:7" ht="32" customHeight="1" x14ac:dyDescent="0.2">
      <c r="A215" s="2"/>
      <c r="B215" s="5"/>
      <c r="C215" s="4" t="s">
        <v>397</v>
      </c>
      <c r="D215" s="176" t="s">
        <v>387</v>
      </c>
      <c r="E215" s="176"/>
      <c r="F215" s="58" t="s">
        <v>22</v>
      </c>
      <c r="G215" s="15">
        <f>IF(AND(F215="YA"),2,IF(AND(F215="TIDAK"),1,0))</f>
        <v>0</v>
      </c>
    </row>
    <row r="216" spans="1:7" ht="32" customHeight="1" x14ac:dyDescent="0.2">
      <c r="A216" s="2"/>
      <c r="B216" s="5"/>
      <c r="C216" s="4" t="s">
        <v>398</v>
      </c>
      <c r="D216" s="176" t="s">
        <v>399</v>
      </c>
      <c r="E216" s="176"/>
      <c r="F216" s="58" t="s">
        <v>8</v>
      </c>
      <c r="G216" s="15">
        <f>IF(AND(F216="YA"),5,IF(AND(F216="TIDAK"),1,0))</f>
        <v>5</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22</v>
      </c>
      <c r="G218" s="15">
        <f>IF(AND(F218="YA"),2,IF(AND(F218="TIDAK"),1,0))</f>
        <v>0</v>
      </c>
    </row>
    <row r="219" spans="1:7" ht="32" customHeight="1" x14ac:dyDescent="0.2">
      <c r="A219" s="2"/>
      <c r="B219" s="5"/>
      <c r="C219" s="4" t="s">
        <v>403</v>
      </c>
      <c r="D219" s="176" t="s">
        <v>381</v>
      </c>
      <c r="E219" s="176"/>
      <c r="F219" s="58" t="s">
        <v>22</v>
      </c>
      <c r="G219" s="15">
        <f>IF(AND(F219="YA"),2,IF(AND(F219="TIDAK"),1,0))</f>
        <v>0</v>
      </c>
    </row>
    <row r="220" spans="1:7" ht="32" customHeight="1" x14ac:dyDescent="0.2">
      <c r="A220" s="2"/>
      <c r="B220" s="5"/>
      <c r="C220" s="4" t="s">
        <v>404</v>
      </c>
      <c r="D220" s="176" t="s">
        <v>383</v>
      </c>
      <c r="E220" s="176"/>
      <c r="F220" s="58" t="s">
        <v>8</v>
      </c>
      <c r="G220" s="15">
        <f>IF(AND(F220="YA"),5,IF(AND(F220="TIDAK"),1,0))</f>
        <v>5</v>
      </c>
    </row>
    <row r="221" spans="1:7" ht="32" customHeight="1" x14ac:dyDescent="0.2">
      <c r="A221" s="2"/>
      <c r="B221" s="12" t="s">
        <v>405</v>
      </c>
      <c r="C221" s="176" t="s">
        <v>406</v>
      </c>
      <c r="D221" s="176"/>
      <c r="E221" s="176"/>
      <c r="F221" s="58" t="s">
        <v>8</v>
      </c>
      <c r="G221" s="15">
        <f>IF(AND(F221="YA"),5,IF(AND(F221="TIDAK"),1,0))</f>
        <v>5</v>
      </c>
    </row>
    <row r="222" spans="1:7" ht="32" customHeight="1" x14ac:dyDescent="0.2">
      <c r="A222" s="2"/>
      <c r="B222" s="4" t="s">
        <v>407</v>
      </c>
      <c r="C222" s="176" t="s">
        <v>408</v>
      </c>
      <c r="D222" s="176"/>
      <c r="E222" s="176"/>
      <c r="F222" s="58" t="s">
        <v>8</v>
      </c>
      <c r="G222" s="15">
        <f>IF(AND(F222="YA"),5,IF(AND(F222="TIDAK"),1,0))</f>
        <v>5</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8</v>
      </c>
      <c r="G225" s="15">
        <f t="shared" si="26"/>
        <v>5</v>
      </c>
    </row>
    <row r="226" spans="1:7" ht="32" customHeight="1" x14ac:dyDescent="0.2">
      <c r="A226" s="2"/>
      <c r="B226" s="5"/>
      <c r="C226" s="4" t="s">
        <v>415</v>
      </c>
      <c r="D226" s="176" t="s">
        <v>416</v>
      </c>
      <c r="E226" s="176"/>
      <c r="F226" s="58" t="s">
        <v>8</v>
      </c>
      <c r="G226" s="15">
        <f t="shared" si="26"/>
        <v>5</v>
      </c>
    </row>
    <row r="227" spans="1:7" ht="32" customHeight="1" x14ac:dyDescent="0.2">
      <c r="A227" s="2"/>
      <c r="B227" s="5"/>
      <c r="C227" s="4" t="s">
        <v>417</v>
      </c>
      <c r="D227" s="176" t="s">
        <v>418</v>
      </c>
      <c r="E227" s="176"/>
      <c r="F227" s="58" t="s">
        <v>8</v>
      </c>
      <c r="G227" s="15">
        <f t="shared" si="26"/>
        <v>5</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8</v>
      </c>
      <c r="G229" s="15">
        <f t="shared" si="26"/>
        <v>5</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8</v>
      </c>
      <c r="G231" s="15">
        <f t="shared" si="26"/>
        <v>5</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8</v>
      </c>
      <c r="G233" s="15">
        <f>IF(AND(F233="YA"),5,IF(AND(F233="TIDAK"),1,0))</f>
        <v>5</v>
      </c>
    </row>
    <row r="234" spans="1:7" ht="32" customHeight="1" x14ac:dyDescent="0.2">
      <c r="A234" s="2"/>
      <c r="B234" s="5"/>
      <c r="C234" s="4" t="s">
        <v>431</v>
      </c>
      <c r="D234" s="176" t="s">
        <v>432</v>
      </c>
      <c r="E234" s="176"/>
      <c r="F234" s="58" t="s">
        <v>8</v>
      </c>
      <c r="G234" s="15">
        <f>IF(AND(F234="YA"),5,IF(AND(F234="TIDAK"),1,0))</f>
        <v>5</v>
      </c>
    </row>
    <row r="235" spans="1:7" ht="32" customHeight="1" x14ac:dyDescent="0.2">
      <c r="A235" s="2"/>
      <c r="B235" s="4" t="s">
        <v>433</v>
      </c>
      <c r="C235" s="176" t="s">
        <v>434</v>
      </c>
      <c r="D235" s="176"/>
      <c r="E235" s="176"/>
      <c r="F235" s="58" t="s">
        <v>8</v>
      </c>
      <c r="G235" s="15">
        <f>IF(AND(F235="YA"),5,IF(AND(F235="TIDAK"),1,0))</f>
        <v>5</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8</v>
      </c>
      <c r="G237" s="15">
        <f>IF(AND(F237="YA"),5,IF(AND(F237="TIDAK"),1,0))</f>
        <v>5</v>
      </c>
    </row>
    <row r="238" spans="1:7" ht="32" customHeight="1" x14ac:dyDescent="0.2">
      <c r="A238" s="2"/>
      <c r="B238" s="5"/>
      <c r="C238" s="4" t="s">
        <v>439</v>
      </c>
      <c r="D238" s="176" t="s">
        <v>440</v>
      </c>
      <c r="E238" s="176"/>
      <c r="F238" s="58" t="s">
        <v>8</v>
      </c>
      <c r="G238" s="15">
        <f t="shared" ref="G238:G240" si="27">IF(AND(F238="YA"),5,IF(AND(F238="TIDAK"),1,0))</f>
        <v>5</v>
      </c>
    </row>
    <row r="239" spans="1:7" ht="32" customHeight="1" x14ac:dyDescent="0.2">
      <c r="A239" s="2"/>
      <c r="B239" s="5"/>
      <c r="C239" s="4" t="s">
        <v>441</v>
      </c>
      <c r="D239" s="176" t="s">
        <v>442</v>
      </c>
      <c r="E239" s="176"/>
      <c r="F239" s="58" t="s">
        <v>8</v>
      </c>
      <c r="G239" s="15">
        <f t="shared" si="27"/>
        <v>5</v>
      </c>
    </row>
    <row r="240" spans="1:7" ht="32" customHeight="1" x14ac:dyDescent="0.2">
      <c r="A240" s="2"/>
      <c r="B240" s="5"/>
      <c r="C240" s="4" t="s">
        <v>443</v>
      </c>
      <c r="D240" s="176" t="s">
        <v>444</v>
      </c>
      <c r="E240" s="176"/>
      <c r="F240" s="58" t="s">
        <v>8</v>
      </c>
      <c r="G240" s="15">
        <f t="shared" si="27"/>
        <v>5</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t="s">
        <v>22</v>
      </c>
      <c r="G242" s="15">
        <f>IF(AND(F242="YA"),5,IF(AND(F242="TIDAK"),1,0))</f>
        <v>0</v>
      </c>
    </row>
    <row r="243" spans="1:7" ht="32" customHeight="1" x14ac:dyDescent="0.2">
      <c r="A243" s="2"/>
      <c r="B243" s="5"/>
      <c r="C243" s="4" t="s">
        <v>448</v>
      </c>
      <c r="D243" s="181" t="s">
        <v>449</v>
      </c>
      <c r="E243" s="182"/>
      <c r="F243" s="58" t="s">
        <v>22</v>
      </c>
      <c r="G243" s="15">
        <f>IF(AND(F243="YA"),5,IF(AND(F243="TIDAK"),1,0))</f>
        <v>0</v>
      </c>
    </row>
    <row r="244" spans="1:7" ht="32" customHeight="1" x14ac:dyDescent="0.2">
      <c r="A244" s="204" t="s">
        <v>450</v>
      </c>
      <c r="B244" s="205"/>
      <c r="C244" s="205"/>
      <c r="D244" s="205"/>
      <c r="E244" s="205"/>
      <c r="F244" s="205"/>
      <c r="G244" s="48">
        <f>G245</f>
        <v>125</v>
      </c>
    </row>
    <row r="245" spans="1:7" ht="32" customHeight="1" x14ac:dyDescent="0.2">
      <c r="A245" s="2">
        <v>11</v>
      </c>
      <c r="B245" s="180" t="s">
        <v>451</v>
      </c>
      <c r="C245" s="180"/>
      <c r="D245" s="180"/>
      <c r="E245" s="180"/>
      <c r="F245" s="58"/>
      <c r="G245" s="50">
        <f>SUM(G246:G280)</f>
        <v>125</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8</v>
      </c>
      <c r="G256" s="15">
        <f>IF(AND(F256="YA"),0,IF(AND(F256="TIDAK"),0,0))</f>
        <v>0</v>
      </c>
    </row>
    <row r="257" spans="1:7" ht="32" customHeight="1" x14ac:dyDescent="0.2">
      <c r="A257" s="2"/>
      <c r="B257" s="5"/>
      <c r="C257" s="4" t="s">
        <v>474</v>
      </c>
      <c r="D257" s="181" t="s">
        <v>475</v>
      </c>
      <c r="E257" s="182"/>
      <c r="F257" s="58" t="s">
        <v>55</v>
      </c>
      <c r="G257" s="15">
        <f t="shared" ref="G257:G258" si="29">IF(AND(F257="YA"),0,IF(AND(F257="TIDAK"),0,0))</f>
        <v>0</v>
      </c>
    </row>
    <row r="258" spans="1:7" ht="32" customHeight="1" x14ac:dyDescent="0.2">
      <c r="A258" s="2"/>
      <c r="B258" s="5"/>
      <c r="C258" s="4" t="s">
        <v>476</v>
      </c>
      <c r="D258" s="181" t="s">
        <v>477</v>
      </c>
      <c r="E258" s="182"/>
      <c r="F258" s="58" t="s">
        <v>8</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22</v>
      </c>
      <c r="G263" s="15">
        <f>IF(AND(F263="YA"),2,IF(AND(F263="TIDAK"),1,0))</f>
        <v>0</v>
      </c>
    </row>
    <row r="264" spans="1:7" ht="32" customHeight="1" x14ac:dyDescent="0.2">
      <c r="A264" s="2"/>
      <c r="B264" s="5"/>
      <c r="C264" s="4" t="s">
        <v>488</v>
      </c>
      <c r="D264" s="176" t="s">
        <v>489</v>
      </c>
      <c r="E264" s="176"/>
      <c r="F264" s="58" t="s">
        <v>22</v>
      </c>
      <c r="G264" s="15">
        <f>IF(AND(F264="YA"),2,IF(AND(F264="TIDAK"),1,0))</f>
        <v>0</v>
      </c>
    </row>
    <row r="265" spans="1:7" ht="32" customHeight="1" x14ac:dyDescent="0.2">
      <c r="A265" s="2"/>
      <c r="B265" s="5"/>
      <c r="C265" s="4" t="s">
        <v>490</v>
      </c>
      <c r="D265" s="176" t="s">
        <v>491</v>
      </c>
      <c r="E265" s="176"/>
      <c r="F265" s="58" t="s">
        <v>8</v>
      </c>
      <c r="G265" s="15">
        <f t="shared" ref="G265:G270" si="30">IF(AND(F265="YA"),5,IF(AND(F265="TIDAK"),1,0))</f>
        <v>5</v>
      </c>
    </row>
    <row r="266" spans="1:7" ht="32"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8</v>
      </c>
      <c r="G268" s="15">
        <f t="shared" si="30"/>
        <v>5</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8</v>
      </c>
      <c r="G270" s="15">
        <f t="shared" si="30"/>
        <v>5</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8</v>
      </c>
      <c r="G272" s="15">
        <f>IF(AND(F272="YA"),5,IF(AND(F272="TIDAK"),1,0))</f>
        <v>5</v>
      </c>
    </row>
    <row r="273" spans="1:7" ht="32" customHeight="1" x14ac:dyDescent="0.2">
      <c r="A273" s="2"/>
      <c r="B273" s="5"/>
      <c r="C273" s="4" t="s">
        <v>506</v>
      </c>
      <c r="D273" s="176" t="s">
        <v>507</v>
      </c>
      <c r="E273" s="176"/>
      <c r="F273" s="58" t="s">
        <v>8</v>
      </c>
      <c r="G273" s="15">
        <f>IF(AND(F273="YA"),5,IF(AND(F273="TIDAK"),1,0))</f>
        <v>5</v>
      </c>
    </row>
    <row r="274" spans="1:7" ht="32" customHeight="1" x14ac:dyDescent="0.2">
      <c r="A274" s="2"/>
      <c r="B274" s="5"/>
      <c r="C274" s="4" t="s">
        <v>508</v>
      </c>
      <c r="D274" s="176" t="s">
        <v>509</v>
      </c>
      <c r="E274" s="176"/>
      <c r="F274" s="58" t="s">
        <v>8</v>
      </c>
      <c r="G274" s="15">
        <f>IF(AND(F274="YA"),5,IF(AND(F274="TIDAK"),1,0))</f>
        <v>5</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8</v>
      </c>
      <c r="G279" s="15">
        <f>IF(AND(F279="YA"),5,IF(AND(F279="TIDAK"),1,0))</f>
        <v>5</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124</v>
      </c>
    </row>
    <row r="282" spans="1:7" ht="32" customHeight="1" x14ac:dyDescent="0.2">
      <c r="A282" s="2">
        <v>12</v>
      </c>
      <c r="B282" s="180" t="s">
        <v>522</v>
      </c>
      <c r="C282" s="180"/>
      <c r="D282" s="180"/>
      <c r="E282" s="180"/>
      <c r="F282" s="58"/>
      <c r="G282" s="50">
        <f>SUM(G283:G325)</f>
        <v>124</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t="s">
        <v>22</v>
      </c>
      <c r="G285" s="15">
        <f>IF(AND(F285="YA"),2,IF(AND(F285="TIDAK"),1,0))</f>
        <v>0</v>
      </c>
    </row>
    <row r="286" spans="1:7" ht="32" customHeight="1" x14ac:dyDescent="0.2">
      <c r="A286" s="2"/>
      <c r="B286" s="5"/>
      <c r="C286" s="4" t="s">
        <v>527</v>
      </c>
      <c r="D286" s="176" t="s">
        <v>489</v>
      </c>
      <c r="E286" s="176"/>
      <c r="F286" s="58" t="s">
        <v>22</v>
      </c>
      <c r="G286" s="15">
        <f>IF(AND(F286="YA"),2,IF(AND(F286="TIDAK"),1,0))</f>
        <v>0</v>
      </c>
    </row>
    <row r="287" spans="1:7" ht="32" customHeight="1" x14ac:dyDescent="0.2">
      <c r="A287" s="2"/>
      <c r="B287" s="5"/>
      <c r="C287" s="4" t="s">
        <v>528</v>
      </c>
      <c r="D287" s="176" t="s">
        <v>491</v>
      </c>
      <c r="E287" s="176"/>
      <c r="F287" s="58" t="s">
        <v>8</v>
      </c>
      <c r="G287" s="15">
        <f>IF(AND(F287="YA"),5,IF(AND(F287="TIDAK"),1,0))</f>
        <v>5</v>
      </c>
    </row>
    <row r="288" spans="1:7" ht="32" customHeight="1" x14ac:dyDescent="0.2">
      <c r="A288" s="2"/>
      <c r="B288" s="4" t="s">
        <v>529</v>
      </c>
      <c r="C288" s="176" t="s">
        <v>530</v>
      </c>
      <c r="D288" s="176"/>
      <c r="E288" s="176"/>
      <c r="F288" s="58" t="s">
        <v>8</v>
      </c>
      <c r="G288" s="15">
        <f>IF(AND(F288="YA"),5,IF(AND(F288="TIDAK"),1,0))</f>
        <v>5</v>
      </c>
    </row>
    <row r="289" spans="1:7" ht="32" customHeight="1" x14ac:dyDescent="0.2">
      <c r="A289" s="2"/>
      <c r="B289" s="4" t="s">
        <v>531</v>
      </c>
      <c r="C289" s="176" t="s">
        <v>497</v>
      </c>
      <c r="D289" s="176"/>
      <c r="E289" s="176"/>
      <c r="F289" s="58" t="s">
        <v>8</v>
      </c>
      <c r="G289" s="15">
        <f>IF(AND(F289="YA"),5,IF(AND(F289="TIDAK"),1,0))</f>
        <v>5</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t="s">
        <v>8</v>
      </c>
      <c r="G291" s="15">
        <f>IF(AND(F291="YA"),3,IF(AND(F291="TIDAK"),1,0))</f>
        <v>3</v>
      </c>
    </row>
    <row r="292" spans="1:7" ht="32" customHeight="1" x14ac:dyDescent="0.2">
      <c r="A292" s="2"/>
      <c r="B292" s="5"/>
      <c r="C292" s="4" t="s">
        <v>536</v>
      </c>
      <c r="D292" s="176" t="s">
        <v>537</v>
      </c>
      <c r="E292" s="176"/>
      <c r="F292" s="58" t="s">
        <v>22</v>
      </c>
      <c r="G292" s="15">
        <f>IF(AND(F292="YA"),5,IF(AND(F292="TIDAK"),1,0))</f>
        <v>0</v>
      </c>
    </row>
    <row r="293" spans="1:7" ht="32" customHeight="1" x14ac:dyDescent="0.2">
      <c r="A293" s="2"/>
      <c r="B293" s="4" t="s">
        <v>538</v>
      </c>
      <c r="C293" s="176" t="s">
        <v>501</v>
      </c>
      <c r="D293" s="176"/>
      <c r="E293" s="176"/>
      <c r="F293" s="58" t="s">
        <v>8</v>
      </c>
      <c r="G293" s="15">
        <f>IF(AND(F293="YA"),5,IF(AND(F293="TIDAK"),1,0))</f>
        <v>5</v>
      </c>
    </row>
    <row r="294" spans="1:7" ht="32" customHeight="1" x14ac:dyDescent="0.2">
      <c r="A294" s="2"/>
      <c r="B294" s="4" t="s">
        <v>539</v>
      </c>
      <c r="C294" s="176" t="s">
        <v>540</v>
      </c>
      <c r="D294" s="176"/>
      <c r="E294" s="176"/>
      <c r="F294" s="58" t="s">
        <v>8</v>
      </c>
      <c r="G294" s="15">
        <f>IF(AND(F294="YA"),5,IF(AND(F294="TIDAK"),1,0))</f>
        <v>5</v>
      </c>
    </row>
    <row r="295" spans="1:7" ht="32" customHeight="1" x14ac:dyDescent="0.2">
      <c r="A295" s="2"/>
      <c r="B295" s="4" t="s">
        <v>541</v>
      </c>
      <c r="C295" s="176" t="s">
        <v>542</v>
      </c>
      <c r="D295" s="176"/>
      <c r="E295" s="176"/>
      <c r="F295" s="58" t="s">
        <v>8</v>
      </c>
      <c r="G295" s="15">
        <f>IF(AND(F295="YA"),5,IF(AND(F295="TIDAK"),1,0))</f>
        <v>5</v>
      </c>
    </row>
    <row r="296" spans="1:7" ht="32" customHeight="1" x14ac:dyDescent="0.2">
      <c r="A296" s="2"/>
      <c r="B296" s="4" t="s">
        <v>543</v>
      </c>
      <c r="C296" s="214" t="s">
        <v>544</v>
      </c>
      <c r="D296" s="214"/>
      <c r="E296" s="214"/>
      <c r="F296" s="58"/>
      <c r="G296" s="15"/>
    </row>
    <row r="297" spans="1:7" ht="32" customHeight="1" x14ac:dyDescent="0.2">
      <c r="A297" s="2"/>
      <c r="B297" s="5"/>
      <c r="C297" s="4" t="s">
        <v>545</v>
      </c>
      <c r="D297" s="176" t="s">
        <v>546</v>
      </c>
      <c r="E297" s="176"/>
      <c r="F297" s="58" t="s">
        <v>8</v>
      </c>
      <c r="G297" s="15">
        <f>IF(AND(F297="YA"),5,IF(AND(F297="TIDAK"),1,0))</f>
        <v>5</v>
      </c>
    </row>
    <row r="298" spans="1:7" ht="32" customHeight="1" x14ac:dyDescent="0.2">
      <c r="A298" s="2"/>
      <c r="B298" s="5"/>
      <c r="C298" s="4" t="s">
        <v>547</v>
      </c>
      <c r="D298" s="176" t="s">
        <v>548</v>
      </c>
      <c r="E298" s="176"/>
      <c r="F298" s="58" t="s">
        <v>8</v>
      </c>
      <c r="G298" s="15">
        <f>IF(AND(F298="YA"),5,IF(AND(F298="TIDAK"),1,0))</f>
        <v>5</v>
      </c>
    </row>
    <row r="299" spans="1:7" ht="32" customHeight="1" x14ac:dyDescent="0.2">
      <c r="A299" s="2"/>
      <c r="B299" s="5"/>
      <c r="C299" s="4" t="s">
        <v>549</v>
      </c>
      <c r="D299" s="176" t="s">
        <v>550</v>
      </c>
      <c r="E299" s="176"/>
      <c r="F299" s="58" t="s">
        <v>8</v>
      </c>
      <c r="G299" s="15">
        <f>IF(AND(F299="YA"),5,IF(AND(F299="TIDAK"),1,0))</f>
        <v>5</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4" t="s">
        <v>563</v>
      </c>
      <c r="E306" s="5" t="s">
        <v>564</v>
      </c>
      <c r="F306" s="58" t="s">
        <v>8</v>
      </c>
      <c r="G306" s="15">
        <f t="shared" si="31"/>
        <v>5</v>
      </c>
    </row>
    <row r="307" spans="1:7" ht="43" customHeight="1" x14ac:dyDescent="0.2">
      <c r="A307" s="2"/>
      <c r="B307" s="5"/>
      <c r="C307" s="5"/>
      <c r="D307" s="4" t="s">
        <v>565</v>
      </c>
      <c r="E307" s="5" t="s">
        <v>566</v>
      </c>
      <c r="F307" s="58" t="s">
        <v>55</v>
      </c>
      <c r="G307" s="15">
        <f t="shared" si="31"/>
        <v>1</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8</v>
      </c>
      <c r="G310" s="15">
        <f t="shared" si="31"/>
        <v>5</v>
      </c>
    </row>
    <row r="311" spans="1:7" ht="32"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8</v>
      </c>
      <c r="G312" s="15">
        <f t="shared" si="31"/>
        <v>5</v>
      </c>
    </row>
    <row r="313" spans="1:7" ht="32" customHeight="1" x14ac:dyDescent="0.2">
      <c r="A313" s="2"/>
      <c r="B313" s="4" t="s">
        <v>577</v>
      </c>
      <c r="C313" s="181" t="s">
        <v>578</v>
      </c>
      <c r="D313" s="183"/>
      <c r="E313" s="182"/>
      <c r="F313" s="58"/>
      <c r="G313" s="15"/>
    </row>
    <row r="314" spans="1:7" ht="32" customHeight="1" x14ac:dyDescent="0.2">
      <c r="A314" s="2"/>
      <c r="B314" s="5"/>
      <c r="C314" s="4" t="s">
        <v>579</v>
      </c>
      <c r="D314" s="181" t="s">
        <v>580</v>
      </c>
      <c r="E314" s="182"/>
      <c r="F314" s="58" t="s">
        <v>55</v>
      </c>
      <c r="G314" s="15">
        <f>IF(AND(F314="YA"),5,IF(AND(F314="TIDAK"),1,0))</f>
        <v>1</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8</v>
      </c>
      <c r="G316" s="15">
        <f>IF(AND(F316="YA"),1,IF(AND(F316="TIDAK"),0,0))</f>
        <v>1</v>
      </c>
    </row>
    <row r="317" spans="1:7" ht="32" customHeight="1" x14ac:dyDescent="0.2">
      <c r="A317" s="2"/>
      <c r="B317" s="5"/>
      <c r="C317" s="5"/>
      <c r="D317" s="4" t="s">
        <v>585</v>
      </c>
      <c r="E317" s="5" t="s">
        <v>586</v>
      </c>
      <c r="F317" s="58" t="s">
        <v>22</v>
      </c>
      <c r="G317" s="15">
        <f>IF(AND(F317="YA"),3,IF(AND(F317="TIDAK"),0,0))</f>
        <v>0</v>
      </c>
    </row>
    <row r="318" spans="1:7" ht="32" customHeight="1" x14ac:dyDescent="0.2">
      <c r="A318" s="2"/>
      <c r="B318" s="5"/>
      <c r="C318" s="5"/>
      <c r="D318" s="4" t="s">
        <v>587</v>
      </c>
      <c r="E318" s="5" t="s">
        <v>588</v>
      </c>
      <c r="F318" s="58" t="s">
        <v>22</v>
      </c>
      <c r="G318" s="15">
        <f>IF(AND(F318="YA"),5,IF(AND(F318="TIDAK"),1,0))</f>
        <v>0</v>
      </c>
    </row>
    <row r="319" spans="1:7" ht="32" customHeight="1" x14ac:dyDescent="0.2">
      <c r="A319" s="2"/>
      <c r="B319" s="5"/>
      <c r="C319" s="4" t="s">
        <v>589</v>
      </c>
      <c r="D319" s="181" t="s">
        <v>590</v>
      </c>
      <c r="E319" s="182"/>
      <c r="F319" s="58" t="s">
        <v>55</v>
      </c>
      <c r="G319" s="15">
        <f>IF(AND(F319="YA"),5,IF(AND(F319="TIDAK"),1,0))</f>
        <v>1</v>
      </c>
    </row>
    <row r="320" spans="1:7" ht="60" customHeight="1" x14ac:dyDescent="0.2">
      <c r="A320" s="2"/>
      <c r="B320" s="5"/>
      <c r="C320" s="4" t="s">
        <v>591</v>
      </c>
      <c r="D320" s="181" t="s">
        <v>592</v>
      </c>
      <c r="E320" s="182"/>
      <c r="F320" s="58" t="s">
        <v>55</v>
      </c>
      <c r="G320" s="15">
        <f>IF(AND(F320="YA"),5,IF(AND(F320="TIDAK"),1,0))</f>
        <v>1</v>
      </c>
    </row>
    <row r="321" spans="1:7" ht="32" customHeight="1" x14ac:dyDescent="0.2">
      <c r="A321" s="2"/>
      <c r="B321" s="5"/>
      <c r="C321" s="4" t="s">
        <v>593</v>
      </c>
      <c r="D321" s="181" t="s">
        <v>594</v>
      </c>
      <c r="E321" s="182"/>
      <c r="F321" s="58" t="s">
        <v>55</v>
      </c>
      <c r="G321" s="15">
        <f>IF(AND(F321="YA"),5,IF(AND(F321="TIDAK"),1,0))</f>
        <v>1</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8</v>
      </c>
      <c r="G323" s="15">
        <f>IF(AND(F323="YA"),5,IF(AND(F323="TIDAK"),1,0))</f>
        <v>5</v>
      </c>
    </row>
    <row r="324" spans="1:7" ht="32" customHeight="1" x14ac:dyDescent="0.2">
      <c r="A324" s="2"/>
      <c r="B324" s="5"/>
      <c r="C324" s="4" t="s">
        <v>597</v>
      </c>
      <c r="D324" s="176" t="s">
        <v>507</v>
      </c>
      <c r="E324" s="176"/>
      <c r="F324" s="58" t="s">
        <v>8</v>
      </c>
      <c r="G324" s="15">
        <f>IF(AND(F324="YA"),5,IF(AND(F324="TIDAK"),1,0))</f>
        <v>5</v>
      </c>
    </row>
    <row r="325" spans="1:7" ht="32" customHeight="1" x14ac:dyDescent="0.2">
      <c r="A325" s="2"/>
      <c r="B325" s="5"/>
      <c r="C325" s="4" t="s">
        <v>598</v>
      </c>
      <c r="D325" s="176" t="s">
        <v>509</v>
      </c>
      <c r="E325" s="176"/>
      <c r="F325" s="58" t="s">
        <v>8</v>
      </c>
      <c r="G325" s="15">
        <f>IF(AND(F325="YA"),5,IF(AND(F325="TIDAK"),1,0))</f>
        <v>5</v>
      </c>
    </row>
    <row r="326" spans="1:7" ht="32" customHeight="1" x14ac:dyDescent="0.2">
      <c r="A326" s="204" t="s">
        <v>599</v>
      </c>
      <c r="B326" s="205"/>
      <c r="C326" s="205"/>
      <c r="D326" s="205"/>
      <c r="E326" s="205"/>
      <c r="F326" s="205"/>
      <c r="G326" s="48">
        <f>G327</f>
        <v>71</v>
      </c>
    </row>
    <row r="327" spans="1:7" ht="32" customHeight="1" x14ac:dyDescent="0.2">
      <c r="A327" s="2">
        <v>13</v>
      </c>
      <c r="B327" s="180" t="s">
        <v>600</v>
      </c>
      <c r="C327" s="180"/>
      <c r="D327" s="180"/>
      <c r="E327" s="180"/>
      <c r="F327" s="58"/>
      <c r="G327" s="50">
        <f>SUM(G328:G364)</f>
        <v>71</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22</v>
      </c>
      <c r="G338" s="15">
        <f>IF(AND(F338="YA"),2,IF(AND(F338="TIDAK"),1,0))</f>
        <v>0</v>
      </c>
    </row>
    <row r="339" spans="1:7" ht="32" customHeight="1" x14ac:dyDescent="0.2">
      <c r="A339" s="2"/>
      <c r="B339" s="5"/>
      <c r="C339" s="5"/>
      <c r="D339" s="4" t="s">
        <v>623</v>
      </c>
      <c r="E339" s="5" t="s">
        <v>624</v>
      </c>
      <c r="F339" s="58" t="s">
        <v>22</v>
      </c>
      <c r="G339" s="15">
        <f>IF(AND(F339="YA"),3,IF(AND(F339="TIDAK"),1,0))</f>
        <v>0</v>
      </c>
    </row>
    <row r="340" spans="1:7" ht="32" customHeight="1" x14ac:dyDescent="0.2">
      <c r="A340" s="2"/>
      <c r="B340" s="5"/>
      <c r="C340" s="5"/>
      <c r="D340" s="4" t="s">
        <v>625</v>
      </c>
      <c r="E340" s="5" t="s">
        <v>626</v>
      </c>
      <c r="F340" s="58" t="s">
        <v>8</v>
      </c>
      <c r="G340" s="15">
        <f>IF(AND(F340="YA"),5,IF(AND(F340="TIDAK"),1,0))</f>
        <v>5</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t="s">
        <v>22</v>
      </c>
      <c r="G343" s="15">
        <f>IF(AND(F343="YA"),2,IF(AND(F343="TIDAK"),1,0))</f>
        <v>0</v>
      </c>
    </row>
    <row r="344" spans="1:7" ht="32" customHeight="1" x14ac:dyDescent="0.2">
      <c r="A344" s="2"/>
      <c r="B344" s="5"/>
      <c r="C344" s="5"/>
      <c r="D344" s="4" t="s">
        <v>631</v>
      </c>
      <c r="E344" s="5" t="s">
        <v>632</v>
      </c>
      <c r="F344" s="58" t="s">
        <v>22</v>
      </c>
      <c r="G344" s="15">
        <f>IF(AND(F344="YA"),3,IF(AND(F344="TIDAK"),1,0))</f>
        <v>0</v>
      </c>
    </row>
    <row r="345" spans="1:7" ht="32" customHeight="1" x14ac:dyDescent="0.2">
      <c r="A345" s="2"/>
      <c r="B345" s="5"/>
      <c r="C345" s="5"/>
      <c r="D345" s="4" t="s">
        <v>633</v>
      </c>
      <c r="E345" s="5" t="s">
        <v>634</v>
      </c>
      <c r="F345" s="58" t="s">
        <v>8</v>
      </c>
      <c r="G345" s="15">
        <f>IF(AND(F345="YA"),5,IF(AND(F345="TIDAK"),1,0))</f>
        <v>5</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t="s">
        <v>22</v>
      </c>
      <c r="G348" s="15">
        <f>IF(AND(F348="YA"),5,IF(AND(F348="TIDAK"),1,0))</f>
        <v>0</v>
      </c>
    </row>
    <row r="349" spans="1:7" ht="32" customHeight="1" x14ac:dyDescent="0.2">
      <c r="A349" s="2"/>
      <c r="B349" s="5"/>
      <c r="C349" s="5"/>
      <c r="D349" s="5" t="s">
        <v>641</v>
      </c>
      <c r="E349" s="5" t="s">
        <v>642</v>
      </c>
      <c r="F349" s="58" t="s">
        <v>22</v>
      </c>
      <c r="G349" s="15">
        <f>IF(AND(F349="YA"),3,IF(AND(F349="TIDAK"),1,0))</f>
        <v>0</v>
      </c>
    </row>
    <row r="350" spans="1:7" ht="32" customHeight="1" x14ac:dyDescent="0.2">
      <c r="A350" s="2"/>
      <c r="B350" s="5"/>
      <c r="C350" s="5"/>
      <c r="D350" s="5" t="s">
        <v>643</v>
      </c>
      <c r="E350" s="5" t="s">
        <v>644</v>
      </c>
      <c r="F350" s="58" t="s">
        <v>8</v>
      </c>
      <c r="G350" s="15">
        <f>IF(AND(F350="YA"),2,IF(AND(F350="TIDAK"),1,0))</f>
        <v>2</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t="s">
        <v>22</v>
      </c>
      <c r="G352" s="15">
        <f>IF(AND(F352="YA"),2,IF(AND(F352="TIDAK"),1,0))</f>
        <v>0</v>
      </c>
    </row>
    <row r="353" spans="1:7" ht="32" customHeight="1" x14ac:dyDescent="0.2">
      <c r="A353" s="2"/>
      <c r="B353" s="5"/>
      <c r="C353" s="5"/>
      <c r="D353" s="4" t="s">
        <v>649</v>
      </c>
      <c r="E353" s="5" t="s">
        <v>650</v>
      </c>
      <c r="F353" s="58" t="s">
        <v>22</v>
      </c>
      <c r="G353" s="15">
        <f>IF(AND(F353="YA"),3,IF(AND(F353="TIDAK"),1,0))</f>
        <v>0</v>
      </c>
    </row>
    <row r="354" spans="1:7" ht="32" customHeight="1" x14ac:dyDescent="0.2">
      <c r="A354" s="2"/>
      <c r="B354" s="5"/>
      <c r="C354" s="5"/>
      <c r="D354" s="4" t="s">
        <v>651</v>
      </c>
      <c r="E354" s="5" t="s">
        <v>652</v>
      </c>
      <c r="F354" s="58" t="s">
        <v>8</v>
      </c>
      <c r="G354" s="15">
        <f>IF(AND(F354="YA"),5,IF(AND(F354="TIDAK"),1,0))</f>
        <v>5</v>
      </c>
    </row>
    <row r="355" spans="1:7" ht="32" customHeight="1" x14ac:dyDescent="0.2">
      <c r="A355" s="2"/>
      <c r="B355" s="5"/>
      <c r="C355" s="4" t="s">
        <v>653</v>
      </c>
      <c r="D355" s="176" t="s">
        <v>654</v>
      </c>
      <c r="E355" s="176"/>
      <c r="F355" s="58" t="s">
        <v>8</v>
      </c>
      <c r="G355" s="15">
        <f>IF(AND(F355="YA"),5,IF(AND(F355="TIDAK"),1,0))</f>
        <v>5</v>
      </c>
    </row>
    <row r="356" spans="1:7" ht="32" customHeight="1" x14ac:dyDescent="0.2">
      <c r="A356" s="2"/>
      <c r="B356" s="5"/>
      <c r="C356" s="4" t="s">
        <v>655</v>
      </c>
      <c r="D356" s="176" t="s">
        <v>656</v>
      </c>
      <c r="E356" s="176"/>
      <c r="F356" s="58"/>
      <c r="G356" s="15"/>
    </row>
    <row r="357" spans="1:7" ht="32" customHeight="1" x14ac:dyDescent="0.2">
      <c r="A357" s="2"/>
      <c r="B357" s="5"/>
      <c r="C357" s="5"/>
      <c r="D357" s="4" t="s">
        <v>657</v>
      </c>
      <c r="E357" s="5" t="s">
        <v>658</v>
      </c>
      <c r="F357" s="58" t="s">
        <v>22</v>
      </c>
      <c r="G357" s="15">
        <f>IF(AND(F357="YA"),3,IF(AND(F357="TIDAK"),1,0))</f>
        <v>0</v>
      </c>
    </row>
    <row r="358" spans="1:7" ht="32" customHeight="1" x14ac:dyDescent="0.2">
      <c r="A358" s="2"/>
      <c r="B358" s="5"/>
      <c r="C358" s="5"/>
      <c r="D358" s="4" t="s">
        <v>659</v>
      </c>
      <c r="E358" s="5" t="s">
        <v>660</v>
      </c>
      <c r="F358" s="58" t="s">
        <v>8</v>
      </c>
      <c r="G358" s="15">
        <f>IF(AND(F358="YA"),5,IF(AND(F358="TIDAK"),1,0))</f>
        <v>5</v>
      </c>
    </row>
    <row r="359" spans="1:7" ht="32" customHeight="1" x14ac:dyDescent="0.2">
      <c r="A359" s="2"/>
      <c r="B359" s="5"/>
      <c r="C359" s="4" t="s">
        <v>661</v>
      </c>
      <c r="D359" s="176" t="s">
        <v>662</v>
      </c>
      <c r="E359" s="176"/>
      <c r="F359" s="58" t="s">
        <v>8</v>
      </c>
      <c r="G359" s="15">
        <f>IF(AND(F359="YA"),5,IF(AND(F359="TIDAK"),1,0))</f>
        <v>5</v>
      </c>
    </row>
    <row r="360" spans="1:7" ht="32" customHeight="1" x14ac:dyDescent="0.2">
      <c r="A360" s="2"/>
      <c r="B360" s="5"/>
      <c r="C360" s="4" t="s">
        <v>663</v>
      </c>
      <c r="D360" s="176" t="s">
        <v>664</v>
      </c>
      <c r="E360" s="176"/>
      <c r="F360" s="58" t="s">
        <v>55</v>
      </c>
      <c r="G360" s="15">
        <f>IF(AND(F360="YA"),5,IF(AND(F360="TIDAK"),1,0))</f>
        <v>1</v>
      </c>
    </row>
    <row r="361" spans="1:7" ht="32" customHeight="1" x14ac:dyDescent="0.2">
      <c r="A361" s="2"/>
      <c r="B361" s="5"/>
      <c r="C361" s="4" t="s">
        <v>665</v>
      </c>
      <c r="D361" s="176" t="s">
        <v>666</v>
      </c>
      <c r="E361" s="176"/>
      <c r="F361" s="58"/>
      <c r="G361" s="15"/>
    </row>
    <row r="362" spans="1:7" ht="32" customHeight="1" x14ac:dyDescent="0.2">
      <c r="A362" s="2"/>
      <c r="B362" s="5"/>
      <c r="C362" s="5"/>
      <c r="D362" s="4" t="s">
        <v>667</v>
      </c>
      <c r="E362" s="5" t="s">
        <v>668</v>
      </c>
      <c r="F362" s="58" t="s">
        <v>22</v>
      </c>
      <c r="G362" s="15">
        <f>IF(AND(F362="YA"),2,IF(AND(F362="TIDAK"),1,0))</f>
        <v>0</v>
      </c>
    </row>
    <row r="363" spans="1:7" ht="32" customHeight="1" x14ac:dyDescent="0.2">
      <c r="A363" s="2"/>
      <c r="B363" s="5"/>
      <c r="C363" s="5"/>
      <c r="D363" s="4" t="s">
        <v>669</v>
      </c>
      <c r="E363" s="5" t="s">
        <v>670</v>
      </c>
      <c r="F363" s="58" t="s">
        <v>8</v>
      </c>
      <c r="G363" s="15">
        <f>IF(AND(F363="YA"),3,IF(AND(F363="TIDAK"),1,0))</f>
        <v>3</v>
      </c>
    </row>
    <row r="364" spans="1:7" ht="32" customHeight="1" x14ac:dyDescent="0.2">
      <c r="A364" s="2"/>
      <c r="B364" s="5"/>
      <c r="C364" s="5"/>
      <c r="D364" s="4" t="s">
        <v>671</v>
      </c>
      <c r="E364" s="5" t="s">
        <v>672</v>
      </c>
      <c r="F364" s="58" t="s">
        <v>22</v>
      </c>
      <c r="G364" s="15">
        <f>IF(AND(F364="YA"),5,IF(AND(F364="TIDAK"),1,0))</f>
        <v>0</v>
      </c>
    </row>
    <row r="365" spans="1:7" ht="32" customHeight="1" x14ac:dyDescent="0.2">
      <c r="A365" s="204" t="s">
        <v>673</v>
      </c>
      <c r="B365" s="205"/>
      <c r="C365" s="205"/>
      <c r="D365" s="205"/>
      <c r="E365" s="205"/>
      <c r="F365" s="205"/>
      <c r="G365" s="48">
        <f>G366</f>
        <v>112</v>
      </c>
    </row>
    <row r="366" spans="1:7" ht="32" customHeight="1" x14ac:dyDescent="0.2">
      <c r="A366" s="15">
        <v>14</v>
      </c>
      <c r="B366" s="207" t="s">
        <v>674</v>
      </c>
      <c r="C366" s="208"/>
      <c r="D366" s="208"/>
      <c r="E366" s="209"/>
      <c r="F366" s="58"/>
      <c r="G366" s="50">
        <f>SUM(G367:G399)</f>
        <v>112</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t="s">
        <v>8</v>
      </c>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55</v>
      </c>
      <c r="G371" s="15">
        <f>IF(AND(F371="YA"),5,IF(AND(F371="TIDAK"),1,0))</f>
        <v>1</v>
      </c>
    </row>
    <row r="372" spans="1:7" ht="44" customHeight="1" x14ac:dyDescent="0.2">
      <c r="A372" s="15"/>
      <c r="B372" s="16" t="s">
        <v>685</v>
      </c>
      <c r="C372" s="176" t="s">
        <v>686</v>
      </c>
      <c r="D372" s="176"/>
      <c r="E372" s="176"/>
      <c r="F372" s="58"/>
      <c r="G372" s="15"/>
    </row>
    <row r="373" spans="1:7" ht="35" customHeight="1" x14ac:dyDescent="0.2">
      <c r="A373" s="15"/>
      <c r="B373" s="5"/>
      <c r="C373" s="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8</v>
      </c>
      <c r="G375" s="15">
        <f>IF(AND(F375="YA"),5,IF(AND(F375="TIDAK"),1,0))</f>
        <v>5</v>
      </c>
    </row>
    <row r="376" spans="1:7" ht="37" customHeight="1" x14ac:dyDescent="0.2">
      <c r="A376" s="15"/>
      <c r="B376" s="5"/>
      <c r="C376" s="4" t="s">
        <v>693</v>
      </c>
      <c r="D376" s="176" t="s">
        <v>694</v>
      </c>
      <c r="E376" s="176"/>
      <c r="F376" s="58"/>
      <c r="G376" s="15"/>
    </row>
    <row r="377" spans="1:7" ht="37" customHeight="1" x14ac:dyDescent="0.2">
      <c r="A377" s="15"/>
      <c r="B377" s="5"/>
      <c r="C377" s="4"/>
      <c r="D377" s="4" t="s">
        <v>689</v>
      </c>
      <c r="E377" s="5" t="s">
        <v>695</v>
      </c>
      <c r="F377" s="58" t="s">
        <v>8</v>
      </c>
      <c r="G377" s="15">
        <f>IF(AND(F377="YA"),5,IF(AND(F377="TIDAK"),1,0))</f>
        <v>5</v>
      </c>
    </row>
    <row r="378" spans="1:7" ht="37" customHeight="1" x14ac:dyDescent="0.2">
      <c r="A378" s="15"/>
      <c r="B378" s="5"/>
      <c r="C378" s="4"/>
      <c r="D378" s="4" t="s">
        <v>691</v>
      </c>
      <c r="E378" s="5" t="s">
        <v>696</v>
      </c>
      <c r="F378" s="58" t="s">
        <v>8</v>
      </c>
      <c r="G378" s="15">
        <f>IF(AND(F378="YA"),5,IF(AND(F378="TIDAK"),1,0))</f>
        <v>5</v>
      </c>
    </row>
    <row r="379" spans="1:7" ht="37" customHeight="1" x14ac:dyDescent="0.2">
      <c r="A379" s="15"/>
      <c r="B379" s="5"/>
      <c r="C379" s="4"/>
      <c r="D379" s="4" t="s">
        <v>697</v>
      </c>
      <c r="E379" s="5" t="s">
        <v>698</v>
      </c>
      <c r="F379" s="58" t="s">
        <v>8</v>
      </c>
      <c r="G379" s="15">
        <f>IF(AND(F379="YA"),5,IF(AND(F379="TIDAK"),1,0))</f>
        <v>5</v>
      </c>
    </row>
    <row r="380" spans="1:7" ht="37" customHeight="1" x14ac:dyDescent="0.2">
      <c r="A380" s="15"/>
      <c r="B380" s="5"/>
      <c r="C380" s="4"/>
      <c r="D380" s="4" t="s">
        <v>699</v>
      </c>
      <c r="E380" s="5" t="s">
        <v>700</v>
      </c>
      <c r="F380" s="58" t="s">
        <v>8</v>
      </c>
      <c r="G380" s="15">
        <f>IF(AND(F380="YA"),5,IF(AND(F380="TIDAK"),1,0))</f>
        <v>5</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4" t="s">
        <v>705</v>
      </c>
      <c r="D383" s="176" t="s">
        <v>706</v>
      </c>
      <c r="E383" s="176"/>
      <c r="F383" s="58" t="s">
        <v>8</v>
      </c>
      <c r="G383" s="15">
        <f>IF(AND(F383="YA"),5,IF(AND(F383="TIDAK"),1,0))</f>
        <v>5</v>
      </c>
    </row>
    <row r="384" spans="1:7" ht="44" customHeight="1" x14ac:dyDescent="0.2">
      <c r="A384" s="15"/>
      <c r="B384" s="5"/>
      <c r="C384" s="4" t="s">
        <v>707</v>
      </c>
      <c r="D384" s="203" t="s">
        <v>708</v>
      </c>
      <c r="E384" s="203"/>
      <c r="F384" s="58" t="s">
        <v>8</v>
      </c>
      <c r="G384" s="15">
        <f>IF(AND(F384="YA"),5,IF(AND(F384="TIDAK"),1,0))</f>
        <v>5</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22</v>
      </c>
      <c r="G386" s="15">
        <f>IF(AND(F386="YA"),5,IF(AND(F386="TIDAK"),1,0))</f>
        <v>0</v>
      </c>
    </row>
    <row r="387" spans="1:7" ht="39" customHeight="1" x14ac:dyDescent="0.2">
      <c r="A387" s="15"/>
      <c r="B387" s="5"/>
      <c r="C387" s="5"/>
      <c r="D387" s="4" t="s">
        <v>713</v>
      </c>
      <c r="E387" s="5" t="s">
        <v>714</v>
      </c>
      <c r="F387" s="58" t="s">
        <v>8</v>
      </c>
      <c r="G387" s="15">
        <f>IF(AND(F387="YA"),5,IF(AND(F387="TIDAK"),1,0))</f>
        <v>5</v>
      </c>
    </row>
    <row r="388" spans="1:7" ht="39" customHeight="1" x14ac:dyDescent="0.2">
      <c r="A388" s="15"/>
      <c r="B388" s="5"/>
      <c r="C388" s="4" t="s">
        <v>715</v>
      </c>
      <c r="D388" s="176" t="s">
        <v>716</v>
      </c>
      <c r="E388" s="176"/>
      <c r="F388" s="58" t="s">
        <v>8</v>
      </c>
      <c r="G388" s="15">
        <f>IF(AND(F388="YA"),5,IF(AND(F388="TIDAK"),1,0))</f>
        <v>5</v>
      </c>
    </row>
    <row r="389" spans="1:7" ht="39" customHeight="1" x14ac:dyDescent="0.2">
      <c r="A389" s="15"/>
      <c r="B389" s="5"/>
      <c r="C389" s="4" t="s">
        <v>717</v>
      </c>
      <c r="D389" s="176" t="s">
        <v>718</v>
      </c>
      <c r="E389" s="176"/>
      <c r="F389" s="58" t="s">
        <v>8</v>
      </c>
      <c r="G389" s="15">
        <f>IF(AND(F389="YA"),5,IF(AND(F389="TIDAK"),1,0))</f>
        <v>5</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t="s">
        <v>8</v>
      </c>
      <c r="G391" s="15"/>
    </row>
    <row r="392" spans="1:7" ht="39" customHeight="1" x14ac:dyDescent="0.2">
      <c r="A392" s="15"/>
      <c r="B392" s="5"/>
      <c r="C392" s="5"/>
      <c r="D392" s="4" t="s">
        <v>723</v>
      </c>
      <c r="E392" s="5" t="s">
        <v>724</v>
      </c>
      <c r="F392" s="58" t="s">
        <v>8</v>
      </c>
      <c r="G392" s="15">
        <f>IF(AND(F392="YA"),5,IF(AND(F392="TIDAK"),1,0))</f>
        <v>5</v>
      </c>
    </row>
    <row r="393" spans="1:7" ht="39" customHeight="1" x14ac:dyDescent="0.2">
      <c r="A393" s="15"/>
      <c r="B393" s="5"/>
      <c r="C393" s="5"/>
      <c r="D393" s="4" t="s">
        <v>725</v>
      </c>
      <c r="E393" s="5" t="s">
        <v>722</v>
      </c>
      <c r="F393" s="58" t="s">
        <v>8</v>
      </c>
      <c r="G393" s="15">
        <f>IF(AND(F393="YA"),5,IF(AND(F393="TIDAK"),1,0))</f>
        <v>5</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8</v>
      </c>
      <c r="G397" s="15">
        <f>IF(AND(F397="YA"),5,IF(AND(F397="TIDAK"),1,0))</f>
        <v>5</v>
      </c>
    </row>
    <row r="398" spans="1:7" ht="39" customHeight="1" x14ac:dyDescent="0.2">
      <c r="A398" s="15"/>
      <c r="B398" s="5"/>
      <c r="C398" s="16" t="s">
        <v>734</v>
      </c>
      <c r="D398" s="176" t="s">
        <v>735</v>
      </c>
      <c r="E398" s="176"/>
      <c r="F398" s="58" t="s">
        <v>8</v>
      </c>
      <c r="G398" s="15">
        <f>IF(AND(F398="YA"),5,IF(AND(F398="TIDAK"),1,0))</f>
        <v>5</v>
      </c>
    </row>
    <row r="399" spans="1:7" ht="39" customHeight="1" x14ac:dyDescent="0.2">
      <c r="A399" s="15"/>
      <c r="B399" s="5"/>
      <c r="C399" s="16" t="s">
        <v>736</v>
      </c>
      <c r="D399" s="176" t="s">
        <v>737</v>
      </c>
      <c r="E399" s="176"/>
      <c r="F399" s="58" t="s">
        <v>55</v>
      </c>
      <c r="G399" s="15">
        <f>IF(AND(F399="YA"),5,IF(AND(F399="TIDAK"),1,0))</f>
        <v>1</v>
      </c>
    </row>
    <row r="400" spans="1:7" ht="32" customHeight="1" x14ac:dyDescent="0.2">
      <c r="A400" s="204" t="s">
        <v>738</v>
      </c>
      <c r="B400" s="205"/>
      <c r="C400" s="205"/>
      <c r="D400" s="205"/>
      <c r="E400" s="205"/>
      <c r="F400" s="205"/>
      <c r="G400" s="48">
        <f>G401</f>
        <v>110</v>
      </c>
    </row>
    <row r="401" spans="1:7" ht="32" customHeight="1" x14ac:dyDescent="0.2">
      <c r="A401" s="2">
        <v>15</v>
      </c>
      <c r="B401" s="180" t="s">
        <v>438</v>
      </c>
      <c r="C401" s="180"/>
      <c r="D401" s="180"/>
      <c r="E401" s="180"/>
      <c r="F401" s="58"/>
      <c r="G401" s="50">
        <f>SUM(G402:G429)</f>
        <v>110</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t="s">
        <v>8</v>
      </c>
      <c r="G406" s="15">
        <f t="shared" ref="G406:G421" si="32">IF(AND(F406="YA"),5,IF(AND(F406="TIDAK"),1,0))</f>
        <v>5</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8</v>
      </c>
      <c r="G408" s="15">
        <f t="shared" si="32"/>
        <v>5</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8</v>
      </c>
      <c r="G411" s="15">
        <f t="shared" ref="G411" si="33">IF(AND(F411="YA"),0,IF(AND(F411="TIDAK"),0,0))</f>
        <v>0</v>
      </c>
    </row>
    <row r="412" spans="1:7" ht="32" customHeight="1" x14ac:dyDescent="0.2">
      <c r="A412" s="2"/>
      <c r="B412" s="5"/>
      <c r="C412" s="4" t="s">
        <v>758</v>
      </c>
      <c r="D412" s="176" t="s">
        <v>759</v>
      </c>
      <c r="E412" s="176"/>
      <c r="F412" s="58" t="s">
        <v>8</v>
      </c>
      <c r="G412" s="15">
        <f t="shared" si="32"/>
        <v>5</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8</v>
      </c>
      <c r="G417" s="15">
        <f t="shared" si="32"/>
        <v>5</v>
      </c>
    </row>
    <row r="418" spans="1:7" ht="32" customHeight="1" x14ac:dyDescent="0.2">
      <c r="A418" s="2"/>
      <c r="B418" s="4" t="s">
        <v>770</v>
      </c>
      <c r="C418" s="176" t="s">
        <v>771</v>
      </c>
      <c r="D418" s="176"/>
      <c r="E418" s="176"/>
      <c r="F418" s="58"/>
      <c r="G418" s="15">
        <f t="shared" si="32"/>
        <v>0</v>
      </c>
    </row>
    <row r="419" spans="1:7" ht="32" customHeight="1" x14ac:dyDescent="0.2">
      <c r="A419" s="2"/>
      <c r="B419" s="5"/>
      <c r="C419" s="4" t="s">
        <v>772</v>
      </c>
      <c r="D419" s="176" t="s">
        <v>773</v>
      </c>
      <c r="E419" s="176"/>
      <c r="F419" s="58" t="s">
        <v>8</v>
      </c>
      <c r="G419" s="15">
        <f t="shared" si="32"/>
        <v>5</v>
      </c>
    </row>
    <row r="420" spans="1:7" ht="32" customHeight="1" x14ac:dyDescent="0.2">
      <c r="A420" s="2"/>
      <c r="B420" s="5"/>
      <c r="C420" s="4" t="s">
        <v>774</v>
      </c>
      <c r="D420" s="176" t="s">
        <v>775</v>
      </c>
      <c r="E420" s="176"/>
      <c r="F420" s="58" t="s">
        <v>8</v>
      </c>
      <c r="G420" s="15">
        <f t="shared" si="32"/>
        <v>5</v>
      </c>
    </row>
    <row r="421" spans="1:7" ht="32" customHeight="1" x14ac:dyDescent="0.2">
      <c r="A421" s="2"/>
      <c r="B421" s="5"/>
      <c r="C421" s="4" t="s">
        <v>776</v>
      </c>
      <c r="D421" s="176" t="s">
        <v>777</v>
      </c>
      <c r="E421" s="176"/>
      <c r="F421" s="58" t="s">
        <v>8</v>
      </c>
      <c r="G421" s="15">
        <f t="shared" si="32"/>
        <v>5</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8</v>
      </c>
      <c r="G423" s="15">
        <f>IF(AND(F423="YA"),5,IF(AND(F423="TIDAK"),1,0))</f>
        <v>5</v>
      </c>
    </row>
    <row r="424" spans="1:7" ht="32" customHeight="1" x14ac:dyDescent="0.2">
      <c r="A424" s="2"/>
      <c r="B424" s="5"/>
      <c r="C424" s="5"/>
      <c r="D424" s="5" t="s">
        <v>781</v>
      </c>
      <c r="E424" s="5" t="s">
        <v>782</v>
      </c>
      <c r="F424" s="58" t="s">
        <v>8</v>
      </c>
      <c r="G424" s="15">
        <f>IF(AND(F424="YA"),5,IF(AND(F424="TIDAK"),1,0))</f>
        <v>5</v>
      </c>
    </row>
    <row r="425" spans="1:7" ht="32" customHeight="1" x14ac:dyDescent="0.2">
      <c r="A425" s="2"/>
      <c r="B425" s="5"/>
      <c r="C425" s="5"/>
      <c r="D425" s="5" t="s">
        <v>783</v>
      </c>
      <c r="E425" s="5" t="s">
        <v>784</v>
      </c>
      <c r="F425" s="58" t="s">
        <v>8</v>
      </c>
      <c r="G425" s="15">
        <f>IF(AND(F425="YA"),5,IF(AND(F425="TIDAK"),1,0))</f>
        <v>5</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t="s">
        <v>22</v>
      </c>
      <c r="G427" s="15">
        <f>IF(AND(F427="YA"),3,IF(AND(F427="TIDAK"),1,0))</f>
        <v>0</v>
      </c>
    </row>
    <row r="428" spans="1:7" ht="32" customHeight="1" x14ac:dyDescent="0.2">
      <c r="A428" s="2"/>
      <c r="B428" s="5"/>
      <c r="C428" s="5"/>
      <c r="D428" s="4" t="s">
        <v>789</v>
      </c>
      <c r="E428" s="5" t="s">
        <v>381</v>
      </c>
      <c r="F428" s="58" t="s">
        <v>8</v>
      </c>
      <c r="G428" s="15">
        <f>IF(AND(F428="YA"),5,IF(AND(F428="TIDAK"),1,0))</f>
        <v>5</v>
      </c>
    </row>
    <row r="429" spans="1:7" ht="32" customHeight="1" x14ac:dyDescent="0.2">
      <c r="A429" s="2"/>
      <c r="B429" s="5"/>
      <c r="C429" s="4" t="s">
        <v>790</v>
      </c>
      <c r="D429" s="176" t="s">
        <v>791</v>
      </c>
      <c r="E429" s="176"/>
      <c r="F429" s="58" t="s">
        <v>8</v>
      </c>
      <c r="G429" s="15">
        <f>IF(AND(F429="YA"),5,IF(AND(F429="TIDAK"),1,0))</f>
        <v>5</v>
      </c>
    </row>
    <row r="430" spans="1:7" ht="32" customHeight="1" x14ac:dyDescent="0.2">
      <c r="A430" s="204" t="s">
        <v>792</v>
      </c>
      <c r="B430" s="205"/>
      <c r="C430" s="205"/>
      <c r="D430" s="205"/>
      <c r="E430" s="205"/>
      <c r="F430" s="205"/>
      <c r="G430" s="48">
        <f>G431</f>
        <v>41</v>
      </c>
    </row>
    <row r="431" spans="1:7" ht="32" customHeight="1" x14ac:dyDescent="0.2">
      <c r="A431" s="15">
        <v>16</v>
      </c>
      <c r="B431" s="207" t="s">
        <v>793</v>
      </c>
      <c r="C431" s="208"/>
      <c r="D431" s="208"/>
      <c r="E431" s="209"/>
      <c r="F431" s="58"/>
      <c r="G431" s="50">
        <f>SUM(G432:G442)</f>
        <v>41</v>
      </c>
    </row>
    <row r="432" spans="1:7" ht="49" customHeight="1" x14ac:dyDescent="0.2">
      <c r="A432" s="15"/>
      <c r="B432" s="18" t="s">
        <v>794</v>
      </c>
      <c r="C432" s="200" t="s">
        <v>795</v>
      </c>
      <c r="D432" s="210"/>
      <c r="E432" s="201"/>
      <c r="F432" s="58" t="s">
        <v>8</v>
      </c>
      <c r="G432" s="15">
        <f>IF(AND(F432="YA"),5,IF(AND(F432="TIDAK"),1,0))</f>
        <v>5</v>
      </c>
    </row>
    <row r="433" spans="1:7" ht="63" customHeight="1" x14ac:dyDescent="0.2">
      <c r="A433" s="15"/>
      <c r="B433" s="18" t="s">
        <v>796</v>
      </c>
      <c r="C433" s="200" t="s">
        <v>797</v>
      </c>
      <c r="D433" s="210"/>
      <c r="E433" s="201"/>
      <c r="F433" s="58" t="s">
        <v>55</v>
      </c>
      <c r="G433" s="15">
        <f>IF(AND(F433="YA"),5,IF(AND(F433="TIDAK"),1,0))</f>
        <v>1</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8</v>
      </c>
      <c r="G435" s="15">
        <f>IF(AND(F435="YA"),5,IF(AND(F435="TIDAK"),1,0))</f>
        <v>5</v>
      </c>
    </row>
    <row r="436" spans="1:7" ht="58" customHeight="1" x14ac:dyDescent="0.2">
      <c r="A436" s="15"/>
      <c r="B436" s="19"/>
      <c r="C436" s="18" t="s">
        <v>802</v>
      </c>
      <c r="D436" s="200" t="s">
        <v>803</v>
      </c>
      <c r="E436" s="201"/>
      <c r="F436" s="58" t="s">
        <v>8</v>
      </c>
      <c r="G436" s="15">
        <f>IF(AND(F436="YA"),5,IF(AND(F436="TIDAK"),1,0))</f>
        <v>5</v>
      </c>
    </row>
    <row r="437" spans="1:7" ht="32" customHeight="1" x14ac:dyDescent="0.2">
      <c r="A437" s="15"/>
      <c r="B437" s="19"/>
      <c r="C437" s="18" t="s">
        <v>804</v>
      </c>
      <c r="D437" s="200" t="s">
        <v>805</v>
      </c>
      <c r="E437" s="201"/>
      <c r="F437" s="58" t="s">
        <v>8</v>
      </c>
      <c r="G437" s="15">
        <f>IF(AND(F437="YA"),5,IF(AND(F437="TIDAK"),1,0))</f>
        <v>5</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8</v>
      </c>
      <c r="G441" s="15">
        <f>IF(AND(F441="YA"),5,IF(AND(F441="TIDAK"),1,0))</f>
        <v>5</v>
      </c>
    </row>
    <row r="442" spans="1:7" ht="56" customHeight="1" x14ac:dyDescent="0.2">
      <c r="A442" s="15"/>
      <c r="B442" s="15"/>
      <c r="C442" s="18" t="s">
        <v>814</v>
      </c>
      <c r="D442" s="200" t="s">
        <v>815</v>
      </c>
      <c r="E442" s="201"/>
      <c r="F442" s="58" t="s">
        <v>8</v>
      </c>
      <c r="G442" s="15">
        <f>IF(AND(F442="YA"),5,IF(AND(F442="TIDAK"),1,0))</f>
        <v>5</v>
      </c>
    </row>
    <row r="443" spans="1:7" ht="32" customHeight="1" x14ac:dyDescent="0.2">
      <c r="A443" s="204" t="s">
        <v>816</v>
      </c>
      <c r="B443" s="205"/>
      <c r="C443" s="205"/>
      <c r="D443" s="205"/>
      <c r="E443" s="205"/>
      <c r="F443" s="205"/>
      <c r="G443" s="48">
        <f>G444</f>
        <v>75</v>
      </c>
    </row>
    <row r="444" spans="1:7" ht="32" customHeight="1" x14ac:dyDescent="0.2">
      <c r="A444" s="15">
        <v>17</v>
      </c>
      <c r="B444" s="207" t="s">
        <v>817</v>
      </c>
      <c r="C444" s="208"/>
      <c r="D444" s="208"/>
      <c r="E444" s="209"/>
      <c r="F444" s="58"/>
      <c r="G444" s="50">
        <f>SUM(G445:G476)</f>
        <v>75</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22"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8</v>
      </c>
      <c r="G455" s="15">
        <f>IF(AND(F455="YA"),5,IF(AND(F455="TIDAK"),1,0))</f>
        <v>5</v>
      </c>
    </row>
    <row r="456" spans="1:7" ht="32" customHeight="1" x14ac:dyDescent="0.2">
      <c r="A456" s="15"/>
      <c r="B456" s="22" t="s">
        <v>838</v>
      </c>
      <c r="C456" s="176" t="s">
        <v>839</v>
      </c>
      <c r="D456" s="176"/>
      <c r="E456" s="176"/>
      <c r="F456" s="58" t="s">
        <v>8</v>
      </c>
      <c r="G456" s="15">
        <f>IF(AND(F456="YA"),5,IF(AND(F456="TIDAK"),1,0))</f>
        <v>5</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8</v>
      </c>
      <c r="G458" s="15">
        <f>IF(AND(F458="YA"),5,IF(AND(F458="TIDAK"),1,0))</f>
        <v>5</v>
      </c>
    </row>
    <row r="459" spans="1:7" ht="32" customHeight="1" x14ac:dyDescent="0.2">
      <c r="A459" s="15"/>
      <c r="B459" s="5"/>
      <c r="C459" s="22" t="s">
        <v>844</v>
      </c>
      <c r="D459" s="176" t="s">
        <v>845</v>
      </c>
      <c r="E459" s="176"/>
      <c r="F459" s="58" t="s">
        <v>8</v>
      </c>
      <c r="G459" s="15">
        <f>IF(AND(F459="YA"),5,IF(AND(F459="TIDAK"),1,0))</f>
        <v>5</v>
      </c>
    </row>
    <row r="460" spans="1:7" ht="32" customHeight="1" x14ac:dyDescent="0.2">
      <c r="A460" s="15"/>
      <c r="B460" s="5"/>
      <c r="C460" s="22" t="s">
        <v>846</v>
      </c>
      <c r="D460" s="176" t="s">
        <v>847</v>
      </c>
      <c r="E460" s="176"/>
      <c r="F460" s="58" t="s">
        <v>8</v>
      </c>
      <c r="G460" s="15">
        <f>IF(AND(F460="YA"),5,IF(AND(F460="TIDAK"),1,0))</f>
        <v>5</v>
      </c>
    </row>
    <row r="461" spans="1:7" ht="32" customHeight="1" x14ac:dyDescent="0.2">
      <c r="A461" s="15"/>
      <c r="B461" s="22" t="s">
        <v>848</v>
      </c>
      <c r="C461" s="176" t="s">
        <v>849</v>
      </c>
      <c r="D461" s="176"/>
      <c r="E461" s="176"/>
      <c r="F461" s="58"/>
      <c r="G461" s="15"/>
    </row>
    <row r="462" spans="1:7" ht="32" customHeight="1" x14ac:dyDescent="0.2">
      <c r="A462" s="15"/>
      <c r="B462" s="5"/>
      <c r="C462" s="22" t="s">
        <v>850</v>
      </c>
      <c r="D462" s="176" t="s">
        <v>835</v>
      </c>
      <c r="E462" s="176"/>
      <c r="F462" s="58" t="s">
        <v>8</v>
      </c>
      <c r="G462" s="15">
        <f>IF(AND(F462="YA"),5,IF(AND(F462="TIDAK"),1,0))</f>
        <v>5</v>
      </c>
    </row>
    <row r="463" spans="1:7" ht="32" customHeight="1" x14ac:dyDescent="0.2">
      <c r="A463" s="15"/>
      <c r="B463" s="5"/>
      <c r="C463" s="22" t="s">
        <v>851</v>
      </c>
      <c r="D463" s="176" t="s">
        <v>716</v>
      </c>
      <c r="E463" s="176"/>
      <c r="F463" s="58" t="s">
        <v>55</v>
      </c>
      <c r="G463" s="15">
        <f>IF(AND(F463="YA"),5,IF(AND(F463="TIDAK"),1,0))</f>
        <v>1</v>
      </c>
    </row>
    <row r="464" spans="1:7" ht="32" customHeight="1" x14ac:dyDescent="0.2">
      <c r="A464" s="15"/>
      <c r="B464" s="5"/>
      <c r="C464" s="22" t="s">
        <v>852</v>
      </c>
      <c r="D464" s="176" t="s">
        <v>853</v>
      </c>
      <c r="E464" s="176"/>
      <c r="F464" s="58" t="s">
        <v>55</v>
      </c>
      <c r="G464" s="15">
        <f>IF(AND(F464="YA"),5,IF(AND(F464="TIDAK"),1,0))</f>
        <v>1</v>
      </c>
    </row>
    <row r="465" spans="1:7" ht="32" customHeight="1" x14ac:dyDescent="0.2">
      <c r="A465" s="15"/>
      <c r="B465" s="5"/>
      <c r="C465" s="22" t="s">
        <v>854</v>
      </c>
      <c r="D465" s="176" t="s">
        <v>855</v>
      </c>
      <c r="E465" s="176"/>
      <c r="F465" s="58" t="s">
        <v>55</v>
      </c>
      <c r="G465" s="15">
        <f>IF(AND(F465="YA"),5,IF(AND(F465="TIDAK"),1,0))</f>
        <v>1</v>
      </c>
    </row>
    <row r="466" spans="1:7" ht="32" customHeight="1" x14ac:dyDescent="0.2">
      <c r="A466" s="15"/>
      <c r="B466" s="22" t="s">
        <v>856</v>
      </c>
      <c r="C466" s="176" t="s">
        <v>857</v>
      </c>
      <c r="D466" s="176"/>
      <c r="E466" s="176"/>
      <c r="F466" s="58" t="s">
        <v>55</v>
      </c>
      <c r="G466" s="15">
        <f>IF(AND(F466="YA"),5,IF(AND(F466="TIDAK"),1,0))</f>
        <v>1</v>
      </c>
    </row>
    <row r="467" spans="1:7" ht="32" customHeight="1" x14ac:dyDescent="0.2">
      <c r="A467" s="15"/>
      <c r="B467" s="22" t="s">
        <v>858</v>
      </c>
      <c r="C467" s="176" t="s">
        <v>859</v>
      </c>
      <c r="D467" s="176"/>
      <c r="E467" s="176"/>
      <c r="F467" s="58"/>
      <c r="G467" s="15"/>
    </row>
    <row r="468" spans="1:7" ht="32" customHeight="1" x14ac:dyDescent="0.2">
      <c r="A468" s="15"/>
      <c r="B468" s="5"/>
      <c r="C468" s="22" t="s">
        <v>860</v>
      </c>
      <c r="D468" s="176" t="s">
        <v>861</v>
      </c>
      <c r="E468" s="176"/>
      <c r="F468" s="58" t="s">
        <v>22</v>
      </c>
      <c r="G468" s="15">
        <f>IF(AND(F468="YA"),5,IF(AND(F468="TIDAK"),1,0))</f>
        <v>0</v>
      </c>
    </row>
    <row r="469" spans="1:7" ht="32" customHeight="1" x14ac:dyDescent="0.2">
      <c r="A469" s="15"/>
      <c r="B469" s="5"/>
      <c r="C469" s="22" t="s">
        <v>862</v>
      </c>
      <c r="D469" s="176" t="s">
        <v>863</v>
      </c>
      <c r="E469" s="176"/>
      <c r="F469" s="58" t="s">
        <v>22</v>
      </c>
      <c r="G469" s="15">
        <f>IF(AND(F469="YA"),5,IF(AND(F469="TIDAK"),1,0))</f>
        <v>0</v>
      </c>
    </row>
    <row r="470" spans="1:7" ht="32" customHeight="1" x14ac:dyDescent="0.2">
      <c r="A470" s="15"/>
      <c r="B470" s="5"/>
      <c r="C470" s="22" t="s">
        <v>864</v>
      </c>
      <c r="D470" s="176" t="s">
        <v>865</v>
      </c>
      <c r="E470" s="176"/>
      <c r="F470" s="58" t="s">
        <v>22</v>
      </c>
      <c r="G470" s="15">
        <f>IF(AND(F470="YA"),5,IF(AND(F470="TIDAK"),1,0))</f>
        <v>0</v>
      </c>
    </row>
    <row r="471" spans="1:7" ht="32" customHeight="1" x14ac:dyDescent="0.2">
      <c r="A471" s="15"/>
      <c r="B471" s="23" t="s">
        <v>866</v>
      </c>
      <c r="C471" s="176" t="s">
        <v>867</v>
      </c>
      <c r="D471" s="176"/>
      <c r="E471" s="176"/>
      <c r="F471" s="58" t="s">
        <v>55</v>
      </c>
      <c r="G471" s="15">
        <f>IF(AND(F471="YA"),5,IF(AND(F471="TIDAK"),1,0))</f>
        <v>1</v>
      </c>
    </row>
    <row r="472" spans="1:7" ht="32" customHeight="1" x14ac:dyDescent="0.2">
      <c r="A472" s="15"/>
      <c r="B472" s="23" t="s">
        <v>868</v>
      </c>
      <c r="C472" s="176" t="s">
        <v>841</v>
      </c>
      <c r="D472" s="176"/>
      <c r="E472" s="176"/>
      <c r="F472" s="58"/>
      <c r="G472" s="15"/>
    </row>
    <row r="473" spans="1:7" ht="32" customHeight="1" x14ac:dyDescent="0.2">
      <c r="A473" s="15"/>
      <c r="B473" s="5"/>
      <c r="C473" s="23" t="s">
        <v>869</v>
      </c>
      <c r="D473" s="176" t="s">
        <v>870</v>
      </c>
      <c r="E473" s="176"/>
      <c r="F473" s="58" t="s">
        <v>22</v>
      </c>
      <c r="G473" s="15">
        <f>IF(AND(F473="YA"),5,IF(AND(F473="TIDAK"),1,0))</f>
        <v>0</v>
      </c>
    </row>
    <row r="474" spans="1:7" ht="32" customHeight="1" x14ac:dyDescent="0.2">
      <c r="A474" s="15"/>
      <c r="B474" s="5"/>
      <c r="C474" s="23" t="s">
        <v>871</v>
      </c>
      <c r="D474" s="176" t="s">
        <v>872</v>
      </c>
      <c r="E474" s="176"/>
      <c r="F474" s="58" t="s">
        <v>22</v>
      </c>
      <c r="G474" s="15">
        <f>IF(AND(F474="YA"),5,IF(AND(F474="TIDAK"),1,0))</f>
        <v>0</v>
      </c>
    </row>
    <row r="475" spans="1:7" ht="32" customHeight="1" x14ac:dyDescent="0.2">
      <c r="A475" s="15"/>
      <c r="B475" s="5"/>
      <c r="C475" s="23" t="s">
        <v>873</v>
      </c>
      <c r="D475" s="176" t="s">
        <v>874</v>
      </c>
      <c r="E475" s="176"/>
      <c r="F475" s="58" t="s">
        <v>22</v>
      </c>
      <c r="G475" s="15">
        <f>IF(AND(F475="YA"),5,IF(AND(F475="TIDAK"),1,0))</f>
        <v>0</v>
      </c>
    </row>
    <row r="476" spans="1:7" ht="32" customHeight="1" x14ac:dyDescent="0.2">
      <c r="A476" s="15"/>
      <c r="B476" s="5"/>
      <c r="C476" s="23" t="s">
        <v>875</v>
      </c>
      <c r="D476" s="176" t="s">
        <v>876</v>
      </c>
      <c r="E476" s="176"/>
      <c r="F476" s="58" t="s">
        <v>22</v>
      </c>
      <c r="G476" s="15">
        <f>IF(AND(F476="YA"),5,IF(AND(F476="TIDAK"),1,0))</f>
        <v>0</v>
      </c>
    </row>
    <row r="477" spans="1:7" ht="32" customHeight="1" x14ac:dyDescent="0.2">
      <c r="A477" s="204" t="s">
        <v>877</v>
      </c>
      <c r="B477" s="205"/>
      <c r="C477" s="205"/>
      <c r="D477" s="205"/>
      <c r="E477" s="205"/>
      <c r="F477" s="205"/>
      <c r="G477" s="48">
        <f>G478+G537+G567+G574+G591</f>
        <v>289</v>
      </c>
    </row>
    <row r="478" spans="1:7" ht="32" customHeight="1" x14ac:dyDescent="0.2">
      <c r="A478" s="2">
        <v>18</v>
      </c>
      <c r="B478" s="180" t="s">
        <v>878</v>
      </c>
      <c r="C478" s="180"/>
      <c r="D478" s="180"/>
      <c r="E478" s="180"/>
      <c r="F478" s="58"/>
      <c r="G478" s="50">
        <f>SUM(G479:G536)</f>
        <v>117</v>
      </c>
    </row>
    <row r="479" spans="1:7" ht="40" customHeight="1" x14ac:dyDescent="0.2">
      <c r="A479" s="2"/>
      <c r="B479" s="7" t="s">
        <v>879</v>
      </c>
      <c r="C479" s="203" t="s">
        <v>880</v>
      </c>
      <c r="D479" s="203"/>
      <c r="E479" s="203"/>
      <c r="F479" s="58" t="s">
        <v>55</v>
      </c>
      <c r="G479" s="15"/>
    </row>
    <row r="480" spans="1:7" ht="32" customHeight="1" x14ac:dyDescent="0.2">
      <c r="A480" s="2"/>
      <c r="B480" s="5"/>
      <c r="C480" s="24" t="s">
        <v>881</v>
      </c>
      <c r="D480" s="203" t="s">
        <v>882</v>
      </c>
      <c r="E480" s="203"/>
      <c r="F480" s="58"/>
      <c r="G480" s="15"/>
    </row>
    <row r="481" spans="1:7" ht="42.5" customHeight="1" x14ac:dyDescent="0.2">
      <c r="A481" s="2"/>
      <c r="B481" s="5"/>
      <c r="C481" s="17"/>
      <c r="D481" s="24" t="s">
        <v>883</v>
      </c>
      <c r="E481" s="17" t="s">
        <v>884</v>
      </c>
      <c r="F481" s="58" t="s">
        <v>55</v>
      </c>
      <c r="G481" s="15">
        <f>IF(AND(F481="YA"),5,IF(AND(F481="TIDAK"),1,0))</f>
        <v>1</v>
      </c>
    </row>
    <row r="482" spans="1:7" ht="42.5" customHeight="1" x14ac:dyDescent="0.2">
      <c r="A482" s="2"/>
      <c r="B482" s="5"/>
      <c r="C482" s="17"/>
      <c r="D482" s="24" t="s">
        <v>885</v>
      </c>
      <c r="E482" s="25" t="s">
        <v>886</v>
      </c>
      <c r="F482" s="58" t="s">
        <v>55</v>
      </c>
      <c r="G482" s="15">
        <f>IF(AND(F482="YA"),3,IF(AND(F482="TIDAK"),1,0))</f>
        <v>1</v>
      </c>
    </row>
    <row r="483" spans="1:7" ht="42.5" customHeight="1" x14ac:dyDescent="0.2">
      <c r="A483" s="2"/>
      <c r="B483" s="5"/>
      <c r="C483" s="17"/>
      <c r="D483" s="24" t="s">
        <v>887</v>
      </c>
      <c r="E483" s="17" t="s">
        <v>888</v>
      </c>
      <c r="F483" s="58" t="s">
        <v>55</v>
      </c>
      <c r="G483" s="15">
        <f>IF(AND(F483="YA"),2,IF(AND(F483="TIDAK"),1,0))</f>
        <v>1</v>
      </c>
    </row>
    <row r="484" spans="1:7" ht="42.5" customHeight="1" x14ac:dyDescent="0.2">
      <c r="A484" s="2"/>
      <c r="B484" s="5"/>
      <c r="C484" s="24" t="s">
        <v>889</v>
      </c>
      <c r="D484" s="203" t="s">
        <v>890</v>
      </c>
      <c r="E484" s="203"/>
      <c r="F484" s="58"/>
      <c r="G484" s="15"/>
    </row>
    <row r="485" spans="1:7" ht="32" customHeight="1" x14ac:dyDescent="0.2">
      <c r="A485" s="2"/>
      <c r="B485" s="5"/>
      <c r="C485" s="17"/>
      <c r="D485" s="203" t="s">
        <v>891</v>
      </c>
      <c r="E485" s="203"/>
      <c r="F485" s="58"/>
      <c r="G485" s="15"/>
    </row>
    <row r="486" spans="1:7" ht="45.5" customHeight="1" x14ac:dyDescent="0.2">
      <c r="A486" s="2"/>
      <c r="B486" s="5"/>
      <c r="C486" s="17"/>
      <c r="D486" s="24" t="s">
        <v>892</v>
      </c>
      <c r="E486" s="17" t="s">
        <v>893</v>
      </c>
      <c r="F486" s="58" t="s">
        <v>55</v>
      </c>
      <c r="G486" s="15">
        <f>IF(AND(F486="YA"),5,IF(AND(F486="TIDAK"),1,0))</f>
        <v>1</v>
      </c>
    </row>
    <row r="487" spans="1:7" ht="45.5" customHeight="1" x14ac:dyDescent="0.2">
      <c r="A487" s="2"/>
      <c r="B487" s="5"/>
      <c r="C487" s="17"/>
      <c r="D487" s="24" t="s">
        <v>894</v>
      </c>
      <c r="E487" s="25" t="s">
        <v>895</v>
      </c>
      <c r="F487" s="58" t="s">
        <v>55</v>
      </c>
      <c r="G487" s="15">
        <f>IF(AND(F487="YA"),5,IF(AND(F487="TIDAK"),1,0))</f>
        <v>1</v>
      </c>
    </row>
    <row r="488" spans="1:7" ht="45.5" customHeight="1" x14ac:dyDescent="0.2">
      <c r="A488" s="2"/>
      <c r="B488" s="5"/>
      <c r="C488" s="17"/>
      <c r="D488" s="24" t="s">
        <v>896</v>
      </c>
      <c r="E488" s="17" t="s">
        <v>897</v>
      </c>
      <c r="F488" s="58" t="s">
        <v>55</v>
      </c>
      <c r="G488" s="15">
        <f>IF(AND(F488="YA"),5,IF(AND(F488="TIDAK"),1,0))</f>
        <v>1</v>
      </c>
    </row>
    <row r="489" spans="1:7" ht="45.5" customHeight="1" x14ac:dyDescent="0.2">
      <c r="A489" s="2"/>
      <c r="B489" s="5"/>
      <c r="C489" s="17"/>
      <c r="D489" s="24" t="s">
        <v>898</v>
      </c>
      <c r="E489" s="17" t="s">
        <v>899</v>
      </c>
      <c r="F489" s="58" t="s">
        <v>55</v>
      </c>
      <c r="G489" s="15">
        <f>IF(AND(F489="YA"),5,IF(AND(F489="TIDAK"),1,0))</f>
        <v>1</v>
      </c>
    </row>
    <row r="490" spans="1:7" ht="46" customHeight="1" x14ac:dyDescent="0.2">
      <c r="A490" s="2"/>
      <c r="B490" s="5"/>
      <c r="C490" s="24" t="s">
        <v>900</v>
      </c>
      <c r="D490" s="203" t="s">
        <v>901</v>
      </c>
      <c r="E490" s="203"/>
      <c r="F490" s="58" t="s">
        <v>55</v>
      </c>
      <c r="G490" s="15">
        <f>IF(AND(F490="YA"),5,IF(AND(F490="TIDAK"),1,0))</f>
        <v>1</v>
      </c>
    </row>
    <row r="491" spans="1:7" ht="46" customHeight="1" x14ac:dyDescent="0.2">
      <c r="A491" s="2"/>
      <c r="B491" s="5"/>
      <c r="C491" s="17"/>
      <c r="D491" s="203" t="s">
        <v>891</v>
      </c>
      <c r="E491" s="203"/>
      <c r="F491" s="58"/>
      <c r="G491" s="15"/>
    </row>
    <row r="492" spans="1:7" ht="46" customHeight="1" x14ac:dyDescent="0.2">
      <c r="A492" s="2"/>
      <c r="B492" s="5"/>
      <c r="C492" s="17"/>
      <c r="D492" s="24" t="s">
        <v>902</v>
      </c>
      <c r="E492" s="17" t="s">
        <v>903</v>
      </c>
      <c r="F492" s="58" t="s">
        <v>55</v>
      </c>
      <c r="G492" s="15">
        <f t="shared" ref="G492:G498" si="34">IF(AND(F492="YA"),5,IF(AND(F492="TIDAK"),1,0))</f>
        <v>1</v>
      </c>
    </row>
    <row r="493" spans="1:7" ht="46" customHeight="1" x14ac:dyDescent="0.2">
      <c r="A493" s="2"/>
      <c r="B493" s="5"/>
      <c r="C493" s="17"/>
      <c r="D493" s="24" t="s">
        <v>904</v>
      </c>
      <c r="E493" s="25" t="s">
        <v>905</v>
      </c>
      <c r="F493" s="58" t="s">
        <v>55</v>
      </c>
      <c r="G493" s="15">
        <f t="shared" si="34"/>
        <v>1</v>
      </c>
    </row>
    <row r="494" spans="1:7" ht="46" customHeight="1" x14ac:dyDescent="0.2">
      <c r="A494" s="2"/>
      <c r="B494" s="5"/>
      <c r="C494" s="17"/>
      <c r="D494" s="24" t="s">
        <v>906</v>
      </c>
      <c r="E494" s="17" t="s">
        <v>907</v>
      </c>
      <c r="F494" s="58" t="s">
        <v>55</v>
      </c>
      <c r="G494" s="15">
        <f t="shared" si="34"/>
        <v>1</v>
      </c>
    </row>
    <row r="495" spans="1:7" ht="46" customHeight="1" x14ac:dyDescent="0.2">
      <c r="A495" s="2"/>
      <c r="B495" s="5"/>
      <c r="C495" s="17"/>
      <c r="D495" s="24" t="s">
        <v>908</v>
      </c>
      <c r="E495" s="17" t="s">
        <v>909</v>
      </c>
      <c r="F495" s="58" t="s">
        <v>55</v>
      </c>
      <c r="G495" s="15">
        <f t="shared" si="34"/>
        <v>1</v>
      </c>
    </row>
    <row r="496" spans="1:7" ht="46" customHeight="1" x14ac:dyDescent="0.2">
      <c r="A496" s="2"/>
      <c r="B496" s="5"/>
      <c r="C496" s="17"/>
      <c r="D496" s="24" t="s">
        <v>910</v>
      </c>
      <c r="E496" s="25" t="s">
        <v>897</v>
      </c>
      <c r="F496" s="58" t="s">
        <v>55</v>
      </c>
      <c r="G496" s="15">
        <f t="shared" si="34"/>
        <v>1</v>
      </c>
    </row>
    <row r="497" spans="1:7" ht="46" customHeight="1" x14ac:dyDescent="0.2">
      <c r="A497" s="2"/>
      <c r="B497" s="5"/>
      <c r="C497" s="17"/>
      <c r="D497" s="24" t="s">
        <v>911</v>
      </c>
      <c r="E497" s="17" t="s">
        <v>899</v>
      </c>
      <c r="F497" s="58" t="s">
        <v>55</v>
      </c>
      <c r="G497" s="15">
        <f t="shared" si="34"/>
        <v>1</v>
      </c>
    </row>
    <row r="498" spans="1:7" ht="46" customHeight="1" x14ac:dyDescent="0.2">
      <c r="A498" s="2"/>
      <c r="B498" s="5"/>
      <c r="C498" s="17"/>
      <c r="D498" s="24" t="s">
        <v>912</v>
      </c>
      <c r="E498" s="17" t="s">
        <v>895</v>
      </c>
      <c r="F498" s="58" t="s">
        <v>55</v>
      </c>
      <c r="G498" s="15">
        <f t="shared" si="34"/>
        <v>1</v>
      </c>
    </row>
    <row r="499" spans="1:7" ht="32" customHeight="1" x14ac:dyDescent="0.2">
      <c r="A499" s="2"/>
      <c r="B499" s="4" t="s">
        <v>913</v>
      </c>
      <c r="C499" s="176" t="s">
        <v>914</v>
      </c>
      <c r="D499" s="176"/>
      <c r="E499" s="176"/>
      <c r="F499" s="58"/>
      <c r="G499" s="15"/>
    </row>
    <row r="500" spans="1:7" ht="32" customHeight="1" x14ac:dyDescent="0.2">
      <c r="A500" s="2"/>
      <c r="B500" s="5"/>
      <c r="C500" s="4" t="s">
        <v>915</v>
      </c>
      <c r="D500" s="176" t="s">
        <v>916</v>
      </c>
      <c r="E500" s="176"/>
      <c r="F500" s="58" t="s">
        <v>8</v>
      </c>
      <c r="G500" s="15">
        <f>IF(AND(F500="YA"),5,IF(AND(F500="TIDAK"),1,0))</f>
        <v>5</v>
      </c>
    </row>
    <row r="501" spans="1:7" ht="32" customHeight="1" x14ac:dyDescent="0.2">
      <c r="A501" s="2"/>
      <c r="B501" s="5"/>
      <c r="C501" s="4" t="s">
        <v>917</v>
      </c>
      <c r="D501" s="176" t="s">
        <v>918</v>
      </c>
      <c r="E501" s="176"/>
      <c r="F501" s="58"/>
      <c r="G501" s="15"/>
    </row>
    <row r="502" spans="1:7" ht="32" customHeight="1" x14ac:dyDescent="0.2">
      <c r="A502" s="2"/>
      <c r="B502" s="5"/>
      <c r="C502" s="5"/>
      <c r="D502" s="4" t="s">
        <v>919</v>
      </c>
      <c r="E502" s="5" t="s">
        <v>920</v>
      </c>
      <c r="F502" s="58" t="s">
        <v>22</v>
      </c>
      <c r="G502" s="15">
        <f>IF(AND(F502="YA"),5,IF(AND(F502="TIDAK"),1,0))</f>
        <v>0</v>
      </c>
    </row>
    <row r="503" spans="1:7" ht="32" customHeight="1" x14ac:dyDescent="0.2">
      <c r="A503" s="2"/>
      <c r="B503" s="5"/>
      <c r="C503" s="5"/>
      <c r="D503" s="4" t="s">
        <v>921</v>
      </c>
      <c r="E503" s="26" t="s">
        <v>922</v>
      </c>
      <c r="F503" s="58" t="s">
        <v>22</v>
      </c>
      <c r="G503" s="15">
        <f>IF(AND(F503="YA"),3,IF(AND(F503="TIDAK"),1,0))</f>
        <v>0</v>
      </c>
    </row>
    <row r="504" spans="1:7" ht="32" customHeight="1" x14ac:dyDescent="0.2">
      <c r="A504" s="2"/>
      <c r="B504" s="5"/>
      <c r="C504" s="5"/>
      <c r="D504" s="4" t="s">
        <v>923</v>
      </c>
      <c r="E504" s="5" t="s">
        <v>924</v>
      </c>
      <c r="F504" s="58" t="s">
        <v>8</v>
      </c>
      <c r="G504" s="15">
        <f>IF(AND(F504="YA"),2,IF(AND(F504="TIDAK"),1,0))</f>
        <v>2</v>
      </c>
    </row>
    <row r="505" spans="1:7" ht="32" customHeight="1" x14ac:dyDescent="0.2">
      <c r="A505" s="2"/>
      <c r="B505" s="4" t="s">
        <v>925</v>
      </c>
      <c r="C505" s="176" t="s">
        <v>926</v>
      </c>
      <c r="D505" s="176"/>
      <c r="E505" s="176"/>
      <c r="F505" s="58"/>
      <c r="G505" s="15"/>
    </row>
    <row r="506" spans="1:7" ht="32" customHeight="1" x14ac:dyDescent="0.2">
      <c r="A506" s="2"/>
      <c r="B506" s="5"/>
      <c r="C506" s="4" t="s">
        <v>927</v>
      </c>
      <c r="D506" s="176" t="s">
        <v>928</v>
      </c>
      <c r="E506" s="176"/>
      <c r="F506" s="58"/>
      <c r="G506" s="15"/>
    </row>
    <row r="507" spans="1:7" ht="32" customHeight="1" x14ac:dyDescent="0.2">
      <c r="A507" s="2"/>
      <c r="B507" s="5"/>
      <c r="C507" s="5"/>
      <c r="D507" s="4" t="s">
        <v>929</v>
      </c>
      <c r="E507" s="5" t="s">
        <v>930</v>
      </c>
      <c r="F507" s="58" t="s">
        <v>55</v>
      </c>
      <c r="G507" s="15">
        <f>IF(AND(F507="YA"),5,IF(AND(F507="TIDAK"),1,0))</f>
        <v>1</v>
      </c>
    </row>
    <row r="508" spans="1:7" ht="32" customHeight="1" x14ac:dyDescent="0.2">
      <c r="A508" s="2"/>
      <c r="B508" s="5"/>
      <c r="C508" s="5"/>
      <c r="D508" s="4" t="s">
        <v>931</v>
      </c>
      <c r="E508" s="10" t="s">
        <v>932</v>
      </c>
      <c r="F508" s="58" t="s">
        <v>55</v>
      </c>
      <c r="G508" s="15">
        <f>IF(AND(F508="YA"),5,IF(AND(F508="TIDAK"),1,0))</f>
        <v>1</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55</v>
      </c>
      <c r="G511" s="15">
        <f>IF(AND(F511="YA"),5,IF(AND(F511="TIDAK"),1,0))</f>
        <v>1</v>
      </c>
    </row>
    <row r="512" spans="1:7" ht="32" customHeight="1" x14ac:dyDescent="0.2">
      <c r="A512" s="2"/>
      <c r="B512" s="5"/>
      <c r="C512" s="4"/>
      <c r="D512" s="4" t="s">
        <v>938</v>
      </c>
      <c r="E512" s="10" t="s">
        <v>932</v>
      </c>
      <c r="F512" s="58" t="s">
        <v>55</v>
      </c>
      <c r="G512" s="15">
        <f>IF(AND(F512="YA"),5,IF(AND(F512="TIDAK"),1,0))</f>
        <v>1</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c r="G517" s="15"/>
    </row>
    <row r="518" spans="1:7" ht="32" customHeight="1" x14ac:dyDescent="0.2">
      <c r="A518" s="2"/>
      <c r="B518" s="5"/>
      <c r="C518" s="5"/>
      <c r="D518" s="4" t="s">
        <v>948</v>
      </c>
      <c r="E518" s="5" t="s">
        <v>949</v>
      </c>
      <c r="F518" s="58" t="s">
        <v>8</v>
      </c>
      <c r="G518" s="15">
        <f t="shared" ref="G518:G527" si="35">IF(AND(F518="YA"),5,IF(AND(F518="TIDAK"),1,0))</f>
        <v>5</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t="s">
        <v>8</v>
      </c>
      <c r="G522" s="15">
        <f t="shared" si="35"/>
        <v>5</v>
      </c>
    </row>
    <row r="523" spans="1:7" ht="32" customHeight="1" x14ac:dyDescent="0.2">
      <c r="A523" s="2"/>
      <c r="B523" s="5"/>
      <c r="C523" s="4" t="s">
        <v>956</v>
      </c>
      <c r="D523" s="176" t="s">
        <v>957</v>
      </c>
      <c r="E523" s="176"/>
      <c r="F523" s="58" t="s">
        <v>8</v>
      </c>
      <c r="G523" s="15">
        <f t="shared" si="35"/>
        <v>5</v>
      </c>
    </row>
    <row r="524" spans="1:7" ht="32" customHeight="1" x14ac:dyDescent="0.2">
      <c r="A524" s="2"/>
      <c r="B524" s="5"/>
      <c r="C524" s="4" t="s">
        <v>958</v>
      </c>
      <c r="D524" s="176" t="s">
        <v>959</v>
      </c>
      <c r="E524" s="176"/>
      <c r="F524" s="58" t="s">
        <v>8</v>
      </c>
      <c r="G524" s="15">
        <f t="shared" si="35"/>
        <v>5</v>
      </c>
    </row>
    <row r="525" spans="1:7" ht="32" customHeight="1" x14ac:dyDescent="0.2">
      <c r="A525" s="2"/>
      <c r="B525" s="4" t="s">
        <v>960</v>
      </c>
      <c r="C525" s="176" t="s">
        <v>961</v>
      </c>
      <c r="D525" s="176"/>
      <c r="E525" s="176"/>
      <c r="F525" s="58" t="s">
        <v>8</v>
      </c>
      <c r="G525" s="15">
        <f t="shared" si="35"/>
        <v>5</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4" t="s">
        <v>966</v>
      </c>
      <c r="D528" s="181" t="s">
        <v>967</v>
      </c>
      <c r="E528" s="182"/>
      <c r="F528" s="58" t="s">
        <v>55</v>
      </c>
      <c r="G528" s="15">
        <f>IF(AND(F528="YA"),5,IF(AND(F528="TIDAK"),20,0))</f>
        <v>20</v>
      </c>
    </row>
    <row r="529" spans="1:7" ht="32" customHeight="1" x14ac:dyDescent="0.2">
      <c r="A529" s="2"/>
      <c r="B529" s="5"/>
      <c r="C529" s="5"/>
      <c r="D529" s="4" t="s">
        <v>968</v>
      </c>
      <c r="E529" s="5" t="s">
        <v>969</v>
      </c>
      <c r="F529" s="58" t="s">
        <v>22</v>
      </c>
      <c r="G529" s="15">
        <f>IF(AND(F529="YA"),5,IF(AND(F529="TIDAK"),1,0))</f>
        <v>0</v>
      </c>
    </row>
    <row r="530" spans="1:7" ht="32" customHeight="1" x14ac:dyDescent="0.2">
      <c r="A530" s="2"/>
      <c r="B530" s="5"/>
      <c r="C530" s="5"/>
      <c r="D530" s="4" t="s">
        <v>970</v>
      </c>
      <c r="E530" s="5" t="s">
        <v>971</v>
      </c>
      <c r="F530" s="58" t="s">
        <v>22</v>
      </c>
      <c r="G530" s="15">
        <f t="shared" ref="G530:G531" si="36">IF(AND(F530="YA"),5,IF(AND(F530="TIDAK"),1,0))</f>
        <v>0</v>
      </c>
    </row>
    <row r="531" spans="1:7" ht="32" customHeight="1" x14ac:dyDescent="0.2">
      <c r="A531" s="2"/>
      <c r="B531" s="5"/>
      <c r="C531" s="5"/>
      <c r="D531" s="4" t="s">
        <v>972</v>
      </c>
      <c r="E531" s="5" t="s">
        <v>973</v>
      </c>
      <c r="F531" s="58" t="s">
        <v>22</v>
      </c>
      <c r="G531" s="15">
        <f t="shared" si="36"/>
        <v>0</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22</v>
      </c>
      <c r="G533" s="15">
        <f>IF(AND(F533="YA"),0,IF(AND(F533="TIDAK"),0,0))</f>
        <v>0</v>
      </c>
    </row>
    <row r="534" spans="1:7" ht="32" customHeight="1" x14ac:dyDescent="0.2">
      <c r="A534" s="2"/>
      <c r="B534" s="5"/>
      <c r="C534" s="5"/>
      <c r="D534" s="4" t="s">
        <v>978</v>
      </c>
      <c r="E534" s="5" t="s">
        <v>979</v>
      </c>
      <c r="F534" s="58" t="s">
        <v>22</v>
      </c>
      <c r="G534" s="15">
        <f t="shared" ref="G534:G535" si="37">IF(AND(F534="YA"),0,IF(AND(F534="TIDAK"),0,0))</f>
        <v>0</v>
      </c>
    </row>
    <row r="535" spans="1:7" ht="32" customHeight="1" x14ac:dyDescent="0.2">
      <c r="A535" s="2"/>
      <c r="B535" s="5"/>
      <c r="C535" s="5"/>
      <c r="D535" s="4" t="s">
        <v>980</v>
      </c>
      <c r="E535" s="5" t="s">
        <v>981</v>
      </c>
      <c r="F535" s="58" t="s">
        <v>22</v>
      </c>
      <c r="G535" s="15">
        <f t="shared" si="37"/>
        <v>0</v>
      </c>
    </row>
    <row r="536" spans="1:7" ht="42" customHeight="1" x14ac:dyDescent="0.2">
      <c r="A536" s="2"/>
      <c r="B536" s="4" t="s">
        <v>982</v>
      </c>
      <c r="C536" s="4" t="s">
        <v>983</v>
      </c>
      <c r="D536" s="181" t="s">
        <v>984</v>
      </c>
      <c r="E536" s="182"/>
      <c r="F536" s="58" t="s">
        <v>55</v>
      </c>
      <c r="G536" s="15">
        <f>IF(AND(F536="YA"),5,IF(AND(F536="TIDAK"),1,0))</f>
        <v>1</v>
      </c>
    </row>
    <row r="537" spans="1:7" ht="32" customHeight="1" x14ac:dyDescent="0.2">
      <c r="A537" s="2">
        <v>19</v>
      </c>
      <c r="B537" s="180" t="s">
        <v>985</v>
      </c>
      <c r="C537" s="180"/>
      <c r="D537" s="180"/>
      <c r="E537" s="180"/>
      <c r="F537" s="58"/>
      <c r="G537" s="50">
        <f>SUM(G538:G566)</f>
        <v>19</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55</v>
      </c>
      <c r="G539" s="15">
        <f>IF(AND(F539="YA"),5,IF(AND(F539="TIDAK"),1,0))</f>
        <v>1</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t="s">
        <v>55</v>
      </c>
      <c r="G541" s="15">
        <f>IF(AND(F541="YA"),3,IF(AND(F541="TIDAK"),1,0))</f>
        <v>1</v>
      </c>
    </row>
    <row r="542" spans="1:7" ht="32" customHeight="1" x14ac:dyDescent="0.2">
      <c r="A542" s="2"/>
      <c r="B542" s="5"/>
      <c r="C542" s="5"/>
      <c r="D542" s="4" t="s">
        <v>994</v>
      </c>
      <c r="E542" s="5" t="s">
        <v>995</v>
      </c>
      <c r="F542" s="58" t="s">
        <v>55</v>
      </c>
      <c r="G542" s="15">
        <f>IF(AND(F542="YA"),5,IF(AND(F542="TIDAK"),1,0))</f>
        <v>1</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55</v>
      </c>
      <c r="G544" s="15">
        <f>IF(AND(F544="YA"),5,IF(AND(F544="TIDAK"),1,0))</f>
        <v>1</v>
      </c>
    </row>
    <row r="545" spans="1:7" ht="32" customHeight="1" x14ac:dyDescent="0.2">
      <c r="A545" s="2"/>
      <c r="B545" s="5"/>
      <c r="C545" s="5"/>
      <c r="D545" s="4" t="s">
        <v>1000</v>
      </c>
      <c r="E545" s="5" t="s">
        <v>1001</v>
      </c>
      <c r="F545" s="58" t="s">
        <v>55</v>
      </c>
      <c r="G545" s="15">
        <f>IF(AND(F545="YA"),5,IF(AND(F545="TIDAK"),1,0))</f>
        <v>1</v>
      </c>
    </row>
    <row r="546" spans="1:7" ht="32" customHeight="1" x14ac:dyDescent="0.2">
      <c r="A546" s="2"/>
      <c r="B546" s="5"/>
      <c r="C546" s="4" t="s">
        <v>1002</v>
      </c>
      <c r="D546" s="176" t="s">
        <v>1003</v>
      </c>
      <c r="E546" s="176"/>
      <c r="F546" s="58"/>
      <c r="G546" s="15">
        <f>IF(AND(F546="YA"),5,IF(AND(F546="TIDAK"),1,0))</f>
        <v>0</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55</v>
      </c>
      <c r="G548" s="15">
        <f>IF(AND(F548="YA"),5,IF(AND(F548="TIDAK"),1,0))</f>
        <v>1</v>
      </c>
    </row>
    <row r="549" spans="1:7" ht="32" customHeight="1" x14ac:dyDescent="0.2">
      <c r="A549" s="2"/>
      <c r="B549" s="5"/>
      <c r="C549" s="4" t="s">
        <v>1008</v>
      </c>
      <c r="D549" s="176" t="s">
        <v>1009</v>
      </c>
      <c r="E549" s="176"/>
      <c r="F549" s="58" t="s">
        <v>55</v>
      </c>
      <c r="G549" s="15">
        <f>IF(AND(F549="YA"),5,IF(AND(F549="TIDAK"),1,0))</f>
        <v>1</v>
      </c>
    </row>
    <row r="550" spans="1:7" ht="32" customHeight="1" x14ac:dyDescent="0.2">
      <c r="A550" s="2"/>
      <c r="B550" s="5"/>
      <c r="C550" s="4" t="s">
        <v>1010</v>
      </c>
      <c r="D550" s="176" t="s">
        <v>1011</v>
      </c>
      <c r="E550" s="176"/>
      <c r="F550" s="58" t="s">
        <v>55</v>
      </c>
      <c r="G550" s="15">
        <f>IF(AND(F550="YA"),5,IF(AND(F550="TIDAK"),1,0))</f>
        <v>1</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55</v>
      </c>
      <c r="G552" s="15">
        <f>IF(AND(F552="YA"),5,IF(AND(F552="TIDAK"),1,0))</f>
        <v>1</v>
      </c>
    </row>
    <row r="553" spans="1:7" ht="32" customHeight="1" x14ac:dyDescent="0.2">
      <c r="A553" s="2"/>
      <c r="B553" s="5"/>
      <c r="C553" s="5"/>
      <c r="D553" s="4" t="s">
        <v>1016</v>
      </c>
      <c r="E553" s="5" t="s">
        <v>1017</v>
      </c>
      <c r="F553" s="58" t="s">
        <v>55</v>
      </c>
      <c r="G553" s="15">
        <f>IF(AND(F553="YA"),5,IF(AND(F553="TIDAK"),1,0))</f>
        <v>1</v>
      </c>
    </row>
    <row r="554" spans="1:7" ht="32" customHeight="1" x14ac:dyDescent="0.2">
      <c r="A554" s="2"/>
      <c r="B554" s="5"/>
      <c r="C554" s="4" t="s">
        <v>1018</v>
      </c>
      <c r="D554" s="176" t="s">
        <v>1019</v>
      </c>
      <c r="E554" s="176"/>
      <c r="F554" s="58" t="s">
        <v>55</v>
      </c>
      <c r="G554" s="15">
        <f>IF(AND(F554="YA"),5,IF(AND(F554="TIDAK"),1,0))</f>
        <v>1</v>
      </c>
    </row>
    <row r="555" spans="1:7" ht="32" customHeight="1" x14ac:dyDescent="0.2">
      <c r="A555" s="2"/>
      <c r="B555" s="5"/>
      <c r="C555" s="4" t="s">
        <v>1020</v>
      </c>
      <c r="D555" s="176" t="s">
        <v>1021</v>
      </c>
      <c r="E555" s="176"/>
      <c r="F555" s="58" t="s">
        <v>55</v>
      </c>
      <c r="G555" s="15">
        <f>IF(AND(F555="YA"),5,IF(AND(F555="TIDAK"),1,0))</f>
        <v>1</v>
      </c>
    </row>
    <row r="556" spans="1:7" ht="32" customHeight="1" x14ac:dyDescent="0.2">
      <c r="A556" s="2"/>
      <c r="B556" s="5"/>
      <c r="C556" s="4" t="s">
        <v>1022</v>
      </c>
      <c r="D556" s="176" t="s">
        <v>1023</v>
      </c>
      <c r="E556" s="176"/>
      <c r="F556" s="58" t="s">
        <v>55</v>
      </c>
      <c r="G556" s="15">
        <f>IF(AND(F556="YA"),5,IF(AND(F556="TIDAK"),1,0))</f>
        <v>1</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t="s">
        <v>55</v>
      </c>
      <c r="G558" s="15">
        <f>IF(AND(F558="YA"),3,IF(AND(F558="TIDAK"),1,0))</f>
        <v>1</v>
      </c>
    </row>
    <row r="559" spans="1:7" ht="32" customHeight="1" x14ac:dyDescent="0.2">
      <c r="A559" s="2"/>
      <c r="B559" s="5"/>
      <c r="C559" s="5"/>
      <c r="D559" s="4" t="s">
        <v>1028</v>
      </c>
      <c r="E559" s="5" t="s">
        <v>1029</v>
      </c>
      <c r="F559" s="58" t="s">
        <v>55</v>
      </c>
      <c r="G559" s="15">
        <f>IF(AND(F559="YA"),5,IF(AND(F559="TIDAK"),1,0))</f>
        <v>1</v>
      </c>
    </row>
    <row r="560" spans="1:7" ht="32" customHeight="1" x14ac:dyDescent="0.2">
      <c r="A560" s="2"/>
      <c r="B560" s="5"/>
      <c r="C560" s="4" t="s">
        <v>1030</v>
      </c>
      <c r="D560" s="176" t="s">
        <v>1031</v>
      </c>
      <c r="E560" s="176"/>
      <c r="F560" s="58" t="s">
        <v>55</v>
      </c>
      <c r="G560" s="15">
        <f>IF(AND(F560="YA"),5,IF(AND(F560="TIDAK"),1,0))</f>
        <v>1</v>
      </c>
    </row>
    <row r="561" spans="1:7" ht="32" customHeight="1" x14ac:dyDescent="0.2">
      <c r="A561" s="2"/>
      <c r="B561" s="5"/>
      <c r="C561" s="4" t="s">
        <v>1032</v>
      </c>
      <c r="D561" s="176" t="s">
        <v>1033</v>
      </c>
      <c r="E561" s="176"/>
      <c r="F561" s="58" t="s">
        <v>55</v>
      </c>
      <c r="G561" s="15">
        <f>IF(AND(F561="YA"),5,IF(AND(F561="TIDAK"),1,0))</f>
        <v>1</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22</v>
      </c>
      <c r="G563" s="15">
        <f>IF(AND(F563="YA"),5,IF(AND(F563="TIDAK"),1,0))</f>
        <v>0</v>
      </c>
    </row>
    <row r="564" spans="1:7" ht="32" customHeight="1" x14ac:dyDescent="0.2">
      <c r="A564" s="2"/>
      <c r="B564" s="5"/>
      <c r="C564" s="5"/>
      <c r="D564" s="5" t="s">
        <v>1037</v>
      </c>
      <c r="E564" s="5" t="s">
        <v>1038</v>
      </c>
      <c r="F564" s="58" t="s">
        <v>22</v>
      </c>
      <c r="G564" s="15">
        <f>IF(AND(F564="YA"),5,IF(AND(F564="TIDAK"),1,0))</f>
        <v>0</v>
      </c>
    </row>
    <row r="565" spans="1:7" ht="32" customHeight="1" x14ac:dyDescent="0.2">
      <c r="A565" s="2"/>
      <c r="B565" s="5"/>
      <c r="C565" s="4" t="s">
        <v>1039</v>
      </c>
      <c r="D565" s="181" t="s">
        <v>1040</v>
      </c>
      <c r="E565" s="182"/>
      <c r="F565" s="58" t="s">
        <v>55</v>
      </c>
      <c r="G565" s="15">
        <f>IF(AND(F565="YA"),5,IF(AND(F565="TIDAK"),1,0))</f>
        <v>1</v>
      </c>
    </row>
    <row r="566" spans="1:7" ht="32" customHeight="1" x14ac:dyDescent="0.2">
      <c r="A566" s="2"/>
      <c r="B566" s="5"/>
      <c r="C566" s="4" t="s">
        <v>1041</v>
      </c>
      <c r="D566" s="176" t="s">
        <v>1042</v>
      </c>
      <c r="E566" s="176"/>
      <c r="F566" s="58" t="s">
        <v>55</v>
      </c>
      <c r="G566" s="15">
        <f>IF(AND(F566="YA"),5,IF(AND(F566="TIDAK"),1,0))</f>
        <v>1</v>
      </c>
    </row>
    <row r="567" spans="1:7" ht="32" customHeight="1" x14ac:dyDescent="0.2">
      <c r="A567" s="2">
        <v>20</v>
      </c>
      <c r="B567" s="197" t="s">
        <v>1043</v>
      </c>
      <c r="C567" s="197"/>
      <c r="D567" s="197"/>
      <c r="E567" s="197"/>
      <c r="F567" s="58"/>
      <c r="G567" s="50">
        <f>SUM(G568:G573)</f>
        <v>20</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t="s">
        <v>8</v>
      </c>
      <c r="G569" s="15">
        <f>IF(AND(F569="YA"),5,IF(AND(F569="TIDAK"),1,0))</f>
        <v>5</v>
      </c>
    </row>
    <row r="570" spans="1:7" ht="32" customHeight="1" x14ac:dyDescent="0.2">
      <c r="A570" s="2"/>
      <c r="B570" s="24"/>
      <c r="C570" s="29" t="s">
        <v>1048</v>
      </c>
      <c r="D570" s="198" t="s">
        <v>1049</v>
      </c>
      <c r="E570" s="199"/>
      <c r="F570" s="58"/>
      <c r="G570" s="15"/>
    </row>
    <row r="571" spans="1:7" ht="32" customHeight="1" x14ac:dyDescent="0.2">
      <c r="A571" s="2"/>
      <c r="B571" s="27"/>
      <c r="C571" s="27"/>
      <c r="D571" s="30" t="s">
        <v>1050</v>
      </c>
      <c r="E571" s="17" t="s">
        <v>1051</v>
      </c>
      <c r="F571" s="58" t="s">
        <v>8</v>
      </c>
      <c r="G571" s="15">
        <f>IF(AND(F571="YA"),5,IF(AND(F571="TIDAK"),1,0))</f>
        <v>5</v>
      </c>
    </row>
    <row r="572" spans="1:7" ht="32" customHeight="1" x14ac:dyDescent="0.2">
      <c r="A572" s="2"/>
      <c r="B572" s="27"/>
      <c r="C572" s="27"/>
      <c r="D572" s="30" t="s">
        <v>1050</v>
      </c>
      <c r="E572" s="17" t="s">
        <v>1052</v>
      </c>
      <c r="F572" s="58" t="s">
        <v>22</v>
      </c>
      <c r="G572" s="15">
        <f>IF(AND(F572="YA"),5,IF(AND(F572="TIDAK"),1,0))</f>
        <v>0</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53</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8</v>
      </c>
      <c r="G578" s="15">
        <f>IF(AND(F578="YA"),3,IF(AND(F578="TIDAK"),1,0))</f>
        <v>3</v>
      </c>
    </row>
    <row r="579" spans="1:7" ht="32" customHeight="1" x14ac:dyDescent="0.2">
      <c r="A579" s="2"/>
      <c r="B579" s="5"/>
      <c r="C579" s="5" t="s">
        <v>1063</v>
      </c>
      <c r="D579" s="176" t="s">
        <v>1064</v>
      </c>
      <c r="E579" s="176"/>
      <c r="F579" s="58" t="s">
        <v>22</v>
      </c>
      <c r="G579" s="15">
        <f>IF(AND(F579="YA"),5,IF(AND(F579="TIDAK"),1,0))</f>
        <v>0</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t="s">
        <v>22</v>
      </c>
      <c r="G581" s="15">
        <f>IF(AND(F581="YA"),2,IF(AND(F581="TIDAK"),1,0))</f>
        <v>0</v>
      </c>
    </row>
    <row r="582" spans="1:7" ht="32" customHeight="1" x14ac:dyDescent="0.2">
      <c r="A582" s="2"/>
      <c r="B582" s="5"/>
      <c r="C582" s="5" t="s">
        <v>1068</v>
      </c>
      <c r="D582" s="176" t="s">
        <v>1069</v>
      </c>
      <c r="E582" s="176"/>
      <c r="F582" s="58" t="s">
        <v>22</v>
      </c>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80</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8</v>
      </c>
      <c r="G594" s="15">
        <f t="shared" si="39"/>
        <v>5</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8</v>
      </c>
      <c r="G596" s="15">
        <f t="shared" si="39"/>
        <v>5</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55</v>
      </c>
      <c r="G598" s="15">
        <f t="shared" si="39"/>
        <v>1</v>
      </c>
    </row>
    <row r="599" spans="1:7" ht="32" customHeight="1" x14ac:dyDescent="0.2">
      <c r="A599" s="2"/>
      <c r="B599" s="5" t="s">
        <v>1100</v>
      </c>
      <c r="C599" s="176" t="s">
        <v>1101</v>
      </c>
      <c r="D599" s="176"/>
      <c r="E599" s="176"/>
      <c r="F599" s="58" t="s">
        <v>8</v>
      </c>
      <c r="G599" s="15">
        <f t="shared" si="39"/>
        <v>5</v>
      </c>
    </row>
    <row r="600" spans="1:7" ht="32" customHeight="1" x14ac:dyDescent="0.2">
      <c r="A600" s="2"/>
      <c r="B600" s="5" t="s">
        <v>1102</v>
      </c>
      <c r="C600" s="176" t="s">
        <v>1103</v>
      </c>
      <c r="D600" s="176"/>
      <c r="E600" s="176"/>
      <c r="F600" s="58" t="s">
        <v>55</v>
      </c>
      <c r="G600" s="15">
        <f t="shared" si="39"/>
        <v>1</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22</v>
      </c>
      <c r="G602" s="15">
        <f>IF(AND(F602="YA"),3,IF(AND(F602="TIDAK"),1,0))</f>
        <v>0</v>
      </c>
    </row>
    <row r="603" spans="1:7" ht="32" customHeight="1" x14ac:dyDescent="0.2">
      <c r="A603" s="2"/>
      <c r="B603" s="5"/>
      <c r="C603" s="5" t="s">
        <v>1108</v>
      </c>
      <c r="D603" s="176" t="s">
        <v>1109</v>
      </c>
      <c r="E603" s="176"/>
      <c r="F603" s="58" t="s">
        <v>8</v>
      </c>
      <c r="G603" s="15">
        <f>IF(AND(F603="YA"),5,IF(AND(F603="TIDAK"),1,0))</f>
        <v>5</v>
      </c>
    </row>
    <row r="604" spans="1:7" ht="32" customHeight="1" x14ac:dyDescent="0.2">
      <c r="A604" s="2"/>
      <c r="B604" s="5"/>
      <c r="C604" s="5"/>
      <c r="D604" s="5" t="s">
        <v>1110</v>
      </c>
      <c r="E604" s="5" t="s">
        <v>1111</v>
      </c>
      <c r="F604" s="58" t="s">
        <v>8</v>
      </c>
      <c r="G604" s="15">
        <f>IF(AND(F604="YA"),5,IF(AND(F604="TIDAK"),1,0))</f>
        <v>5</v>
      </c>
    </row>
    <row r="605" spans="1:7" ht="32" customHeight="1" x14ac:dyDescent="0.2">
      <c r="A605" s="2"/>
      <c r="B605" s="5"/>
      <c r="C605" s="5"/>
      <c r="D605" s="5" t="s">
        <v>1112</v>
      </c>
      <c r="E605" s="5" t="s">
        <v>1113</v>
      </c>
      <c r="F605" s="58" t="s">
        <v>8</v>
      </c>
      <c r="G605" s="15">
        <f>IF(AND(F605="YA"),5,IF(AND(F605="TIDAK"),1,0))</f>
        <v>5</v>
      </c>
    </row>
    <row r="606" spans="1:7" ht="32" customHeight="1" x14ac:dyDescent="0.2">
      <c r="A606" s="2"/>
      <c r="B606" s="5" t="s">
        <v>1114</v>
      </c>
      <c r="C606" s="5"/>
      <c r="D606" s="5" t="s">
        <v>1115</v>
      </c>
      <c r="E606" s="5" t="s">
        <v>1116</v>
      </c>
      <c r="F606" s="58" t="s">
        <v>8</v>
      </c>
      <c r="G606" s="15">
        <f>IF(AND(F606="YA"),5,IF(AND(F606="TIDAK"),1,0))</f>
        <v>5</v>
      </c>
    </row>
    <row r="607" spans="1:7" ht="32" customHeight="1" x14ac:dyDescent="0.2">
      <c r="A607" s="2"/>
      <c r="B607" s="5" t="s">
        <v>1117</v>
      </c>
      <c r="C607" s="176" t="s">
        <v>1118</v>
      </c>
      <c r="D607" s="176"/>
      <c r="E607" s="176"/>
      <c r="F607" s="58" t="s">
        <v>55</v>
      </c>
      <c r="G607" s="15">
        <f>IF(AND(F607="YA"),2,IF(AND(F607="TIDAK"),5,0))</f>
        <v>5</v>
      </c>
    </row>
    <row r="608" spans="1:7" ht="32" customHeight="1" x14ac:dyDescent="0.2">
      <c r="A608" s="2"/>
      <c r="B608" s="5" t="s">
        <v>1119</v>
      </c>
      <c r="C608" s="176" t="s">
        <v>1120</v>
      </c>
      <c r="D608" s="176"/>
      <c r="E608" s="176"/>
      <c r="F608" s="58" t="s">
        <v>22</v>
      </c>
      <c r="G608" s="15">
        <f>IF(AND(F608="YA"),2,IF(AND(F608="TIDAK"),1,0))</f>
        <v>0</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8</v>
      </c>
      <c r="G610" s="15">
        <f>IF(AND(F610="YA"),3,IF(AND(F610="TIDAK"),1,0))</f>
        <v>3</v>
      </c>
    </row>
    <row r="611" spans="1:7" ht="32" customHeight="1" x14ac:dyDescent="0.2">
      <c r="A611" s="2"/>
      <c r="B611" s="5"/>
      <c r="C611" s="5" t="s">
        <v>1125</v>
      </c>
      <c r="D611" s="176" t="s">
        <v>1126</v>
      </c>
      <c r="E611" s="176"/>
      <c r="F611" s="58" t="s">
        <v>22</v>
      </c>
      <c r="G611" s="15">
        <f>IF(AND(F611="YA"),5,IF(AND(F611="TIDAK"),1,0))</f>
        <v>0</v>
      </c>
    </row>
    <row r="612" spans="1:7" ht="32" customHeight="1" x14ac:dyDescent="0.2">
      <c r="A612" s="2"/>
      <c r="B612" s="5" t="s">
        <v>1127</v>
      </c>
      <c r="C612" s="176" t="s">
        <v>1128</v>
      </c>
      <c r="D612" s="176"/>
      <c r="E612" s="176"/>
      <c r="F612" s="58" t="s">
        <v>8</v>
      </c>
      <c r="G612" s="15">
        <f>IF(AND(F612="YA"),5,IF(AND(F612="TIDAK"),1,0))</f>
        <v>5</v>
      </c>
    </row>
    <row r="613" spans="1:7" ht="32" customHeight="1" x14ac:dyDescent="0.2">
      <c r="A613" s="2"/>
      <c r="B613" s="5" t="s">
        <v>1129</v>
      </c>
      <c r="C613" s="176" t="s">
        <v>1130</v>
      </c>
      <c r="D613" s="176"/>
      <c r="E613" s="176"/>
      <c r="F613" s="58" t="s">
        <v>8</v>
      </c>
      <c r="G613" s="15">
        <f>IF(AND(F613="YA"),5,IF(AND(F613="TIDAK"),1,0))</f>
        <v>5</v>
      </c>
    </row>
    <row r="614" spans="1:7" ht="32" customHeight="1" x14ac:dyDescent="0.2">
      <c r="A614" s="2"/>
      <c r="B614" s="5" t="s">
        <v>1131</v>
      </c>
      <c r="C614" s="176" t="s">
        <v>1132</v>
      </c>
      <c r="D614" s="176"/>
      <c r="E614" s="176"/>
      <c r="F614" s="58"/>
      <c r="G614" s="15"/>
    </row>
    <row r="615" spans="1:7" ht="32" customHeight="1" x14ac:dyDescent="0.2">
      <c r="A615" s="2"/>
      <c r="B615" s="5"/>
      <c r="C615" s="5" t="s">
        <v>1133</v>
      </c>
      <c r="D615" s="176" t="s">
        <v>1134</v>
      </c>
      <c r="E615" s="176"/>
      <c r="F615" s="58" t="s">
        <v>8</v>
      </c>
      <c r="G615" s="15">
        <f>IF(AND(F615="YA"),5,IF(AND(F615="TIDAK"),1,0))</f>
        <v>5</v>
      </c>
    </row>
    <row r="616" spans="1:7" ht="32" customHeight="1" x14ac:dyDescent="0.2">
      <c r="A616" s="2"/>
      <c r="B616" s="5"/>
      <c r="C616" s="5" t="s">
        <v>1135</v>
      </c>
      <c r="D616" s="176" t="s">
        <v>1136</v>
      </c>
      <c r="E616" s="176"/>
      <c r="F616" s="58" t="s">
        <v>22</v>
      </c>
      <c r="G616" s="15">
        <f>IF(AND(F616="YA"),3,IF(AND(F616="TIDAK"),1,0))</f>
        <v>0</v>
      </c>
    </row>
    <row r="617" spans="1:7" ht="32" customHeight="1" x14ac:dyDescent="0.2">
      <c r="A617" s="186" t="s">
        <v>1137</v>
      </c>
      <c r="B617" s="187"/>
      <c r="C617" s="187"/>
      <c r="D617" s="187"/>
      <c r="E617" s="187"/>
      <c r="F617" s="187"/>
      <c r="G617" s="48">
        <f>G618</f>
        <v>115</v>
      </c>
    </row>
    <row r="618" spans="1:7" ht="32" customHeight="1" x14ac:dyDescent="0.2">
      <c r="A618" s="31">
        <v>23</v>
      </c>
      <c r="B618" s="197" t="s">
        <v>1138</v>
      </c>
      <c r="C618" s="197"/>
      <c r="D618" s="197"/>
      <c r="E618" s="197"/>
      <c r="F618" s="58"/>
      <c r="G618" s="50">
        <f>SUM(G619:G677)</f>
        <v>115</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55</v>
      </c>
      <c r="G632" s="15">
        <f>IF(AND(F632="YA"),5,IF(AND(F632="TIDAK"),1,0))</f>
        <v>1</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4" t="s">
        <v>1169</v>
      </c>
      <c r="C634" s="176" t="s">
        <v>1170</v>
      </c>
      <c r="D634" s="176"/>
      <c r="E634" s="176"/>
      <c r="F634" s="58"/>
      <c r="G634" s="15"/>
    </row>
    <row r="635" spans="1:7" ht="32" customHeight="1" x14ac:dyDescent="0.2">
      <c r="A635" s="2"/>
      <c r="B635" s="5"/>
      <c r="C635" s="4" t="s">
        <v>1171</v>
      </c>
      <c r="D635" s="176" t="s">
        <v>1172</v>
      </c>
      <c r="E635" s="176"/>
      <c r="F635" s="58" t="s">
        <v>8</v>
      </c>
      <c r="G635" s="15">
        <f t="shared" ref="G635:G642" si="41">IF(AND(F635="YA"),5,IF(AND(F635="TIDAK"),1,0))</f>
        <v>5</v>
      </c>
    </row>
    <row r="636" spans="1:7" ht="32" customHeight="1" x14ac:dyDescent="0.2">
      <c r="A636" s="2"/>
      <c r="B636" s="5"/>
      <c r="C636" s="4" t="s">
        <v>1173</v>
      </c>
      <c r="D636" s="176" t="s">
        <v>1174</v>
      </c>
      <c r="E636" s="176"/>
      <c r="F636" s="58" t="s">
        <v>8</v>
      </c>
      <c r="G636" s="15">
        <f t="shared" si="41"/>
        <v>5</v>
      </c>
    </row>
    <row r="637" spans="1:7" ht="32" customHeight="1" x14ac:dyDescent="0.2">
      <c r="A637" s="2"/>
      <c r="B637" s="5"/>
      <c r="C637" s="4" t="s">
        <v>1175</v>
      </c>
      <c r="D637" s="176" t="s">
        <v>1176</v>
      </c>
      <c r="E637" s="176"/>
      <c r="F637" s="58" t="s">
        <v>8</v>
      </c>
      <c r="G637" s="15">
        <f t="shared" si="41"/>
        <v>5</v>
      </c>
    </row>
    <row r="638" spans="1:7" ht="32" customHeight="1" x14ac:dyDescent="0.2">
      <c r="A638" s="2"/>
      <c r="B638" s="5"/>
      <c r="C638" s="4" t="s">
        <v>1177</v>
      </c>
      <c r="D638" s="176" t="s">
        <v>1178</v>
      </c>
      <c r="E638" s="176"/>
      <c r="F638" s="58" t="s">
        <v>8</v>
      </c>
      <c r="G638" s="15">
        <f t="shared" si="41"/>
        <v>5</v>
      </c>
    </row>
    <row r="639" spans="1:7" ht="32" customHeight="1" x14ac:dyDescent="0.2">
      <c r="A639" s="2"/>
      <c r="B639" s="5"/>
      <c r="C639" s="4" t="s">
        <v>1179</v>
      </c>
      <c r="D639" s="176" t="s">
        <v>1180</v>
      </c>
      <c r="E639" s="176"/>
      <c r="F639" s="58" t="s">
        <v>8</v>
      </c>
      <c r="G639" s="15">
        <f t="shared" si="41"/>
        <v>5</v>
      </c>
    </row>
    <row r="640" spans="1:7" ht="32" customHeight="1" x14ac:dyDescent="0.2">
      <c r="A640" s="2"/>
      <c r="B640" s="5"/>
      <c r="C640" s="4" t="s">
        <v>1181</v>
      </c>
      <c r="D640" s="176" t="s">
        <v>1182</v>
      </c>
      <c r="E640" s="176"/>
      <c r="F640" s="58" t="s">
        <v>8</v>
      </c>
      <c r="G640" s="15">
        <f t="shared" si="41"/>
        <v>5</v>
      </c>
    </row>
    <row r="641" spans="1:7" ht="32" customHeight="1" x14ac:dyDescent="0.2">
      <c r="A641" s="2"/>
      <c r="B641" s="5"/>
      <c r="C641" s="4" t="s">
        <v>1183</v>
      </c>
      <c r="D641" s="176" t="s">
        <v>1184</v>
      </c>
      <c r="E641" s="176"/>
      <c r="F641" s="58" t="s">
        <v>8</v>
      </c>
      <c r="G641" s="15">
        <f t="shared" si="41"/>
        <v>5</v>
      </c>
    </row>
    <row r="642" spans="1:7" ht="32" customHeight="1" x14ac:dyDescent="0.2">
      <c r="A642" s="2"/>
      <c r="B642" s="4" t="s">
        <v>1185</v>
      </c>
      <c r="C642" s="176" t="s">
        <v>1186</v>
      </c>
      <c r="D642" s="176"/>
      <c r="E642" s="176"/>
      <c r="F642" s="58" t="s">
        <v>55</v>
      </c>
      <c r="G642" s="15">
        <f t="shared" si="41"/>
        <v>1</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8</v>
      </c>
      <c r="G644" s="15">
        <f>IF(AND(F644="YA"),5,IF(AND(F644="TIDAK"),1,0))</f>
        <v>5</v>
      </c>
    </row>
    <row r="645" spans="1:7" ht="32" customHeight="1" x14ac:dyDescent="0.2">
      <c r="A645" s="2"/>
      <c r="B645" s="5"/>
      <c r="C645" s="4" t="s">
        <v>1191</v>
      </c>
      <c r="D645" s="176" t="s">
        <v>1192</v>
      </c>
      <c r="E645" s="176"/>
      <c r="F645" s="58" t="s">
        <v>8</v>
      </c>
      <c r="G645" s="15">
        <f>IF(AND(F645="YA"),5,IF(AND(F645="TIDAK"),1,0))</f>
        <v>5</v>
      </c>
    </row>
    <row r="646" spans="1:7" ht="32" customHeight="1" x14ac:dyDescent="0.2">
      <c r="A646" s="2"/>
      <c r="B646" s="5"/>
      <c r="C646" s="4" t="s">
        <v>1193</v>
      </c>
      <c r="D646" s="176" t="s">
        <v>1194</v>
      </c>
      <c r="E646" s="176"/>
      <c r="F646" s="58" t="s">
        <v>55</v>
      </c>
      <c r="G646" s="15">
        <f>IF(AND(F646="YA"),5,IF(AND(F646="TIDAK"),1,0))</f>
        <v>1</v>
      </c>
    </row>
    <row r="647" spans="1:7" ht="32" customHeight="1" x14ac:dyDescent="0.2">
      <c r="A647" s="2"/>
      <c r="B647" s="4" t="s">
        <v>1195</v>
      </c>
      <c r="C647" s="181" t="s">
        <v>1196</v>
      </c>
      <c r="D647" s="183"/>
      <c r="E647" s="182"/>
      <c r="F647" s="58"/>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22</v>
      </c>
      <c r="G649" s="15">
        <f>IF(AND(F649="YA"),5,IF(AND(F649="TIDAK"),1,0))</f>
        <v>0</v>
      </c>
    </row>
    <row r="650" spans="1:7" ht="32" customHeight="1" x14ac:dyDescent="0.2">
      <c r="A650" s="2"/>
      <c r="B650" s="4"/>
      <c r="C650" s="5"/>
      <c r="D650" s="4" t="s">
        <v>1201</v>
      </c>
      <c r="E650" s="13" t="s">
        <v>1202</v>
      </c>
      <c r="F650" s="58" t="s">
        <v>22</v>
      </c>
      <c r="G650" s="15">
        <f>IF(AND(F650="YA"),3,IF(AND(F650="TIDAK"),1,0))</f>
        <v>0</v>
      </c>
    </row>
    <row r="651" spans="1:7" ht="32" customHeight="1" x14ac:dyDescent="0.2">
      <c r="A651" s="2"/>
      <c r="B651" s="4"/>
      <c r="C651" s="5"/>
      <c r="D651" s="4" t="s">
        <v>1203</v>
      </c>
      <c r="E651" s="13" t="s">
        <v>1204</v>
      </c>
      <c r="F651" s="58" t="s">
        <v>8</v>
      </c>
      <c r="G651" s="15">
        <f>IF(AND(F651="YA"),1,IF(AND(F651="TIDAK"),1,0))</f>
        <v>1</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55</v>
      </c>
      <c r="G653" s="15">
        <f>IF(AND(F653="YA"),5,IF(AND(F653="TIDAK"),0,0))</f>
        <v>0</v>
      </c>
    </row>
    <row r="654" spans="1:7" ht="32" customHeight="1" x14ac:dyDescent="0.2">
      <c r="A654" s="2"/>
      <c r="B654" s="5"/>
      <c r="C654" s="5"/>
      <c r="D654" s="4" t="s">
        <v>1208</v>
      </c>
      <c r="E654" s="5" t="s">
        <v>1209</v>
      </c>
      <c r="F654" s="58" t="s">
        <v>55</v>
      </c>
      <c r="G654" s="15">
        <f>IF(AND(F654="YA"),5,IF(AND(F654="TIDAK"),0,0))</f>
        <v>0</v>
      </c>
    </row>
    <row r="655" spans="1:7" ht="44" customHeight="1" x14ac:dyDescent="0.2">
      <c r="A655" s="2"/>
      <c r="B655" s="5"/>
      <c r="C655" s="5"/>
      <c r="D655" s="4" t="s">
        <v>1210</v>
      </c>
      <c r="E655" s="5" t="s">
        <v>1211</v>
      </c>
      <c r="F655" s="58" t="s">
        <v>55</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t="s">
        <v>22</v>
      </c>
      <c r="G661" s="15">
        <f t="shared" si="42"/>
        <v>0</v>
      </c>
    </row>
    <row r="662" spans="1:7" ht="48" customHeight="1" x14ac:dyDescent="0.2">
      <c r="A662" s="2"/>
      <c r="B662" s="5"/>
      <c r="C662" s="4" t="s">
        <v>1203</v>
      </c>
      <c r="D662" s="194" t="s">
        <v>1223</v>
      </c>
      <c r="E662" s="196"/>
      <c r="F662" s="58" t="s">
        <v>55</v>
      </c>
      <c r="G662" s="15">
        <f t="shared" ref="G662:G671" si="43">IF(AND(F662="YA"),5,IF(AND(F662="TIDAK"),1,0))</f>
        <v>1</v>
      </c>
    </row>
    <row r="663" spans="1:7" ht="32" customHeight="1" x14ac:dyDescent="0.2">
      <c r="A663" s="2"/>
      <c r="B663" s="5"/>
      <c r="C663" s="5"/>
      <c r="D663" s="4" t="s">
        <v>1224</v>
      </c>
      <c r="E663" s="5" t="s">
        <v>1225</v>
      </c>
      <c r="F663" s="58" t="s">
        <v>22</v>
      </c>
      <c r="G663" s="15">
        <f t="shared" si="43"/>
        <v>0</v>
      </c>
    </row>
    <row r="664" spans="1:7" ht="69" customHeight="1" x14ac:dyDescent="0.2">
      <c r="A664" s="2"/>
      <c r="B664" s="5"/>
      <c r="C664" s="5"/>
      <c r="D664" s="4" t="s">
        <v>1226</v>
      </c>
      <c r="E664" s="5" t="s">
        <v>1227</v>
      </c>
      <c r="F664" s="58" t="s">
        <v>22</v>
      </c>
      <c r="G664" s="15">
        <f>IF(AND(F664="YA"),5,IF(AND(F664="TIDAK"),0,0))</f>
        <v>0</v>
      </c>
    </row>
    <row r="665" spans="1:7" ht="49" customHeight="1" x14ac:dyDescent="0.2">
      <c r="A665" s="2"/>
      <c r="B665" s="5"/>
      <c r="C665" s="5"/>
      <c r="D665" s="4" t="s">
        <v>1228</v>
      </c>
      <c r="E665" s="5" t="s">
        <v>1229</v>
      </c>
      <c r="F665" s="58" t="s">
        <v>22</v>
      </c>
      <c r="G665" s="15">
        <f>IF(AND(F665="YA"),3,IF(AND(F665="TIDAK"),1,0))</f>
        <v>0</v>
      </c>
    </row>
    <row r="666" spans="1:7" ht="47" customHeight="1" x14ac:dyDescent="0.2">
      <c r="A666" s="2"/>
      <c r="B666" s="5"/>
      <c r="C666" s="5"/>
      <c r="D666" s="4" t="s">
        <v>1230</v>
      </c>
      <c r="E666" s="5" t="s">
        <v>1231</v>
      </c>
      <c r="F666" s="58" t="s">
        <v>22</v>
      </c>
      <c r="G666" s="15">
        <f t="shared" si="43"/>
        <v>0</v>
      </c>
    </row>
    <row r="667" spans="1:7" ht="47" customHeight="1" x14ac:dyDescent="0.2">
      <c r="A667" s="2"/>
      <c r="B667" s="5"/>
      <c r="C667" s="5"/>
      <c r="D667" s="4" t="s">
        <v>1232</v>
      </c>
      <c r="E667" s="5" t="s">
        <v>1233</v>
      </c>
      <c r="F667" s="58" t="s">
        <v>22</v>
      </c>
      <c r="G667" s="15">
        <f t="shared" si="43"/>
        <v>0</v>
      </c>
    </row>
    <row r="668" spans="1:7" ht="47" customHeight="1" x14ac:dyDescent="0.2">
      <c r="A668" s="2"/>
      <c r="B668" s="5"/>
      <c r="C668" s="5"/>
      <c r="D668" s="4" t="s">
        <v>1234</v>
      </c>
      <c r="E668" s="5" t="s">
        <v>1235</v>
      </c>
      <c r="F668" s="58" t="s">
        <v>22</v>
      </c>
      <c r="G668" s="15">
        <f t="shared" si="43"/>
        <v>0</v>
      </c>
    </row>
    <row r="669" spans="1:7" ht="46" customHeight="1" x14ac:dyDescent="0.2">
      <c r="A669" s="2"/>
      <c r="B669" s="5"/>
      <c r="C669" s="5"/>
      <c r="D669" s="4" t="s">
        <v>1236</v>
      </c>
      <c r="E669" s="5" t="s">
        <v>1237</v>
      </c>
      <c r="F669" s="58" t="s">
        <v>22</v>
      </c>
      <c r="G669" s="15">
        <f t="shared" si="43"/>
        <v>0</v>
      </c>
    </row>
    <row r="670" spans="1:7" ht="44" customHeight="1" x14ac:dyDescent="0.2">
      <c r="A670" s="2"/>
      <c r="B670" s="5"/>
      <c r="C670" s="4" t="s">
        <v>1238</v>
      </c>
      <c r="D670" s="181" t="s">
        <v>1239</v>
      </c>
      <c r="E670" s="182"/>
      <c r="F670" s="58" t="s">
        <v>55</v>
      </c>
      <c r="G670" s="15">
        <f t="shared" si="43"/>
        <v>1</v>
      </c>
    </row>
    <row r="671" spans="1:7" ht="32" customHeight="1" x14ac:dyDescent="0.2">
      <c r="A671" s="2"/>
      <c r="B671" s="5"/>
      <c r="C671" s="4"/>
      <c r="D671" s="4" t="s">
        <v>1240</v>
      </c>
      <c r="E671" s="13" t="s">
        <v>1241</v>
      </c>
      <c r="F671" s="58" t="s">
        <v>22</v>
      </c>
      <c r="G671" s="15">
        <f t="shared" si="43"/>
        <v>0</v>
      </c>
    </row>
    <row r="672" spans="1:7" ht="32" customHeight="1" x14ac:dyDescent="0.2">
      <c r="A672" s="2"/>
      <c r="B672" s="5"/>
      <c r="C672" s="5"/>
      <c r="D672" s="4" t="s">
        <v>1242</v>
      </c>
      <c r="E672" s="13" t="s">
        <v>1243</v>
      </c>
      <c r="F672" s="58" t="s">
        <v>22</v>
      </c>
      <c r="G672" s="15">
        <f>IF(AND(F672="YA"),3,IF(AND(F672="TIDAK"),1,0))</f>
        <v>0</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55</v>
      </c>
      <c r="G674" s="15">
        <f>IF(AND(F674="YA"),5,IF(AND(F674="TIDAK"),1,0))</f>
        <v>1</v>
      </c>
    </row>
    <row r="675" spans="1:7" ht="32" customHeight="1" x14ac:dyDescent="0.2">
      <c r="A675" s="2"/>
      <c r="B675" s="5"/>
      <c r="C675" s="4" t="s">
        <v>1248</v>
      </c>
      <c r="D675" s="176" t="s">
        <v>1249</v>
      </c>
      <c r="E675" s="176"/>
      <c r="F675" s="58" t="s">
        <v>55</v>
      </c>
      <c r="G675" s="15">
        <f>IF(AND(F675="YA"),5,IF(AND(F675="TIDAK"),1,0))</f>
        <v>1</v>
      </c>
    </row>
    <row r="676" spans="1:7" ht="32" customHeight="1" x14ac:dyDescent="0.2">
      <c r="A676" s="2"/>
      <c r="B676" s="5"/>
      <c r="C676" s="4" t="s">
        <v>1250</v>
      </c>
      <c r="D676" s="176" t="s">
        <v>1251</v>
      </c>
      <c r="E676" s="176"/>
      <c r="F676" s="58" t="s">
        <v>55</v>
      </c>
      <c r="G676" s="15">
        <f>IF(AND(F676="YA"),5,IF(AND(F676="TIDAK"),1,0))</f>
        <v>1</v>
      </c>
    </row>
    <row r="677" spans="1:7" ht="32" customHeight="1" x14ac:dyDescent="0.2">
      <c r="A677" s="2"/>
      <c r="B677" s="5"/>
      <c r="C677" s="4" t="s">
        <v>1252</v>
      </c>
      <c r="D677" s="176" t="s">
        <v>1253</v>
      </c>
      <c r="E677" s="176"/>
      <c r="F677" s="58" t="s">
        <v>55</v>
      </c>
      <c r="G677" s="15">
        <f>IF(AND(F677="YA"),5,IF(AND(F677="TIDAK"),1,0))</f>
        <v>1</v>
      </c>
    </row>
    <row r="678" spans="1:7" ht="32" customHeight="1" x14ac:dyDescent="0.2">
      <c r="A678" s="186" t="s">
        <v>1254</v>
      </c>
      <c r="B678" s="187"/>
      <c r="C678" s="187"/>
      <c r="D678" s="187"/>
      <c r="E678" s="187"/>
      <c r="F678" s="187"/>
      <c r="G678" s="48">
        <f>G679</f>
        <v>79</v>
      </c>
    </row>
    <row r="679" spans="1:7" ht="32" customHeight="1" x14ac:dyDescent="0.2">
      <c r="A679" s="2">
        <v>24</v>
      </c>
      <c r="B679" s="189" t="s">
        <v>1154</v>
      </c>
      <c r="C679" s="190"/>
      <c r="D679" s="190"/>
      <c r="E679" s="191"/>
      <c r="F679" s="58"/>
      <c r="G679" s="50">
        <f>SUM(G680:G704)</f>
        <v>79</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8</v>
      </c>
      <c r="G682" s="15">
        <f>IF(AND(F682="YA"),5,IF(AND(F682="TIDAK"),1,0))</f>
        <v>5</v>
      </c>
    </row>
    <row r="683" spans="1:7" ht="32" customHeight="1" x14ac:dyDescent="0.2">
      <c r="A683" s="2"/>
      <c r="B683" s="5"/>
      <c r="C683" s="4" t="s">
        <v>1261</v>
      </c>
      <c r="D683" s="181" t="s">
        <v>1262</v>
      </c>
      <c r="E683" s="182"/>
      <c r="F683" s="58" t="s">
        <v>8</v>
      </c>
      <c r="G683" s="15">
        <f>IF(AND(F683="YA"),5,IF(AND(F683="TIDAK"),1,0))</f>
        <v>5</v>
      </c>
    </row>
    <row r="684" spans="1:7" ht="32" customHeight="1" x14ac:dyDescent="0.2">
      <c r="A684" s="2"/>
      <c r="B684" s="5"/>
      <c r="C684" s="4" t="s">
        <v>1263</v>
      </c>
      <c r="D684" s="181" t="s">
        <v>1264</v>
      </c>
      <c r="E684" s="182"/>
      <c r="F684" s="58"/>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55</v>
      </c>
      <c r="G692" s="15">
        <f t="shared" si="44"/>
        <v>1</v>
      </c>
    </row>
    <row r="693" spans="1:7" ht="32" customHeight="1" x14ac:dyDescent="0.2">
      <c r="A693" s="2"/>
      <c r="B693" s="5"/>
      <c r="C693" s="4" t="s">
        <v>1281</v>
      </c>
      <c r="D693" s="181" t="s">
        <v>1282</v>
      </c>
      <c r="E693" s="182"/>
      <c r="F693" s="58" t="s">
        <v>55</v>
      </c>
      <c r="G693" s="15">
        <f t="shared" si="44"/>
        <v>1</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55</v>
      </c>
      <c r="G695" s="15">
        <f>IF(AND(F695="YA"),5,IF(AND(F695="TIDAK"),1,0))</f>
        <v>1</v>
      </c>
    </row>
    <row r="696" spans="1:7" ht="32" customHeight="1" x14ac:dyDescent="0.2">
      <c r="A696" s="2"/>
      <c r="B696" s="5"/>
      <c r="C696" s="4" t="s">
        <v>1287</v>
      </c>
      <c r="D696" s="181" t="s">
        <v>1288</v>
      </c>
      <c r="E696" s="182"/>
      <c r="F696" s="58" t="s">
        <v>55</v>
      </c>
      <c r="G696" s="15">
        <f>IF(AND(F696="YA"),5,IF(AND(F696="TIDAK"),1,0))</f>
        <v>1</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t="s">
        <v>22</v>
      </c>
      <c r="G700" s="15">
        <f>IF(AND(F700="YA"),3,IF(AND(F700="TIDAK"),1,0))</f>
        <v>0</v>
      </c>
    </row>
    <row r="701" spans="1:7" ht="32" customHeight="1" x14ac:dyDescent="0.2">
      <c r="A701" s="2"/>
      <c r="B701" s="5"/>
      <c r="C701" s="4" t="s">
        <v>1295</v>
      </c>
      <c r="D701" s="181" t="s">
        <v>80</v>
      </c>
      <c r="E701" s="182"/>
      <c r="F701" s="58" t="s">
        <v>22</v>
      </c>
      <c r="G701" s="15">
        <f>IF(AND(F701="YA"),3,IF(AND(F701="TIDAK"),1,0))</f>
        <v>0</v>
      </c>
    </row>
    <row r="702" spans="1:7" ht="32" customHeight="1" x14ac:dyDescent="0.2">
      <c r="A702" s="2"/>
      <c r="B702" s="5"/>
      <c r="C702" s="4" t="s">
        <v>1296</v>
      </c>
      <c r="D702" s="181" t="s">
        <v>140</v>
      </c>
      <c r="E702" s="182"/>
      <c r="F702" s="58" t="s">
        <v>8</v>
      </c>
      <c r="G702" s="15">
        <f>IF(AND(F702="YA"),5,IF(AND(F702="TIDAK"),1,0))</f>
        <v>5</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8</v>
      </c>
      <c r="G704" s="15">
        <f>IF(AND(F704="YA"),5,IF(AND(F704="TIDAK"),1,0))</f>
        <v>5</v>
      </c>
    </row>
    <row r="705" spans="1:7" ht="32" customHeight="1" x14ac:dyDescent="0.2">
      <c r="A705" s="186" t="s">
        <v>1301</v>
      </c>
      <c r="B705" s="187"/>
      <c r="C705" s="187"/>
      <c r="D705" s="187"/>
      <c r="E705" s="187"/>
      <c r="F705" s="187"/>
      <c r="G705" s="48">
        <f>G706</f>
        <v>131</v>
      </c>
    </row>
    <row r="706" spans="1:7" ht="32" customHeight="1" x14ac:dyDescent="0.2">
      <c r="A706" s="2">
        <v>25</v>
      </c>
      <c r="B706" s="194" t="s">
        <v>1302</v>
      </c>
      <c r="C706" s="195"/>
      <c r="D706" s="195"/>
      <c r="E706" s="196"/>
      <c r="F706" s="58"/>
      <c r="G706" s="50">
        <f>SUM(G707:G750)</f>
        <v>131</v>
      </c>
    </row>
    <row r="707" spans="1:7" ht="32" customHeight="1" x14ac:dyDescent="0.2">
      <c r="A707" s="2"/>
      <c r="B707" s="4" t="s">
        <v>1303</v>
      </c>
      <c r="C707" s="176" t="s">
        <v>1304</v>
      </c>
      <c r="D707" s="176"/>
      <c r="E707" s="176"/>
      <c r="F707" s="58" t="s">
        <v>55</v>
      </c>
      <c r="G707" s="15">
        <f>IF(AND(F707="YA"),5,IF(AND(F707="TIDAK"),40,0))</f>
        <v>40</v>
      </c>
    </row>
    <row r="708" spans="1:7" ht="32" customHeight="1" x14ac:dyDescent="0.2">
      <c r="A708" s="2"/>
      <c r="B708" s="5"/>
      <c r="C708" s="176" t="s">
        <v>1305</v>
      </c>
      <c r="D708" s="176"/>
      <c r="E708" s="176"/>
      <c r="F708" s="58"/>
      <c r="G708" s="15"/>
    </row>
    <row r="709" spans="1:7" ht="32" customHeight="1" x14ac:dyDescent="0.2">
      <c r="A709" s="2"/>
      <c r="B709" s="5"/>
      <c r="C709" s="4" t="s">
        <v>1306</v>
      </c>
      <c r="D709" s="176" t="s">
        <v>1307</v>
      </c>
      <c r="E709" s="176"/>
      <c r="F709" s="58" t="s">
        <v>22</v>
      </c>
      <c r="G709" s="15">
        <f>IF(AND(F709="YA"),5,IF(AND(F709="TIDAK"),1,0))</f>
        <v>0</v>
      </c>
    </row>
    <row r="710" spans="1:7" ht="32" customHeight="1" x14ac:dyDescent="0.2">
      <c r="A710" s="2"/>
      <c r="B710" s="5"/>
      <c r="C710" s="4" t="s">
        <v>1308</v>
      </c>
      <c r="D710" s="176" t="s">
        <v>1309</v>
      </c>
      <c r="E710" s="176"/>
      <c r="F710" s="58" t="s">
        <v>22</v>
      </c>
      <c r="G710" s="15">
        <f>IF(AND(F710="YA"),5,IF(AND(F710="TIDAK"),1,0))</f>
        <v>0</v>
      </c>
    </row>
    <row r="711" spans="1:7" ht="32" customHeight="1" x14ac:dyDescent="0.2">
      <c r="A711" s="2"/>
      <c r="B711" s="5"/>
      <c r="C711" s="4" t="s">
        <v>1310</v>
      </c>
      <c r="D711" s="176" t="s">
        <v>1311</v>
      </c>
      <c r="E711" s="176"/>
      <c r="F711" s="58" t="s">
        <v>22</v>
      </c>
      <c r="G711" s="15">
        <f>IF(AND(F711="YA"),5,IF(AND(F711="TIDAK"),1,0))</f>
        <v>0</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22</v>
      </c>
      <c r="G713" s="15">
        <f>IF(AND(F713="YA"),5,IF(AND(F713="TIDAK"),1,0))</f>
        <v>0</v>
      </c>
    </row>
    <row r="714" spans="1:7" ht="32" customHeight="1" x14ac:dyDescent="0.2">
      <c r="A714" s="2"/>
      <c r="B714" s="5"/>
      <c r="C714" s="5"/>
      <c r="D714" s="4" t="s">
        <v>1316</v>
      </c>
      <c r="E714" s="5" t="s">
        <v>1317</v>
      </c>
      <c r="F714" s="58" t="s">
        <v>22</v>
      </c>
      <c r="G714" s="15">
        <f>IF(AND(F714="YA"),5,IF(AND(F714="TIDAK"),1,0))</f>
        <v>0</v>
      </c>
    </row>
    <row r="715" spans="1:7" ht="32" customHeight="1" x14ac:dyDescent="0.2">
      <c r="A715" s="2"/>
      <c r="B715" s="5"/>
      <c r="C715" s="5"/>
      <c r="D715" s="4" t="s">
        <v>1318</v>
      </c>
      <c r="E715" s="5" t="s">
        <v>1319</v>
      </c>
      <c r="F715" s="58" t="s">
        <v>22</v>
      </c>
      <c r="G715" s="15">
        <f>IF(AND(F715="YA"),5,IF(AND(F715="TIDAK"),1,0))</f>
        <v>0</v>
      </c>
    </row>
    <row r="716" spans="1:7" ht="32" customHeight="1" x14ac:dyDescent="0.2">
      <c r="A716" s="2"/>
      <c r="B716" s="5"/>
      <c r="C716" s="4" t="s">
        <v>1320</v>
      </c>
      <c r="D716" s="176" t="s">
        <v>1321</v>
      </c>
      <c r="E716" s="176"/>
      <c r="F716" s="58" t="s">
        <v>22</v>
      </c>
      <c r="G716" s="15">
        <f>IF(AND(F716="YA"),5,IF(AND(F716="TIDAK"),1,0))</f>
        <v>0</v>
      </c>
    </row>
    <row r="717" spans="1:7" ht="45" customHeight="1" x14ac:dyDescent="0.2">
      <c r="A717" s="2"/>
      <c r="B717" s="4" t="s">
        <v>1322</v>
      </c>
      <c r="C717" s="176" t="s">
        <v>1323</v>
      </c>
      <c r="D717" s="176"/>
      <c r="E717" s="176"/>
      <c r="F717" s="58"/>
      <c r="G717" s="15"/>
    </row>
    <row r="718" spans="1:7" ht="32" customHeight="1" x14ac:dyDescent="0.2">
      <c r="A718" s="2"/>
      <c r="B718" s="5"/>
      <c r="C718" s="4" t="s">
        <v>1324</v>
      </c>
      <c r="D718" s="176" t="s">
        <v>1325</v>
      </c>
      <c r="E718" s="176"/>
      <c r="F718" s="58" t="s">
        <v>55</v>
      </c>
      <c r="G718" s="15">
        <f>IF(AND(F718="YA"),5,IF(AND(F718="TIDAK"),25,0))</f>
        <v>25</v>
      </c>
    </row>
    <row r="719" spans="1:7" ht="32" customHeight="1" x14ac:dyDescent="0.2">
      <c r="A719" s="2"/>
      <c r="B719" s="5"/>
      <c r="C719" s="4" t="s">
        <v>1326</v>
      </c>
      <c r="D719" s="176" t="s">
        <v>1327</v>
      </c>
      <c r="E719" s="176"/>
      <c r="F719" s="58" t="s">
        <v>22</v>
      </c>
      <c r="G719" s="15">
        <f>IF(AND(F719="YA"),5,IF(AND(F719="TIDAK"),1,0))</f>
        <v>0</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22</v>
      </c>
      <c r="G721" s="15">
        <f>IF(AND(F721="YA"),5,IF(AND(F721="TIDAK"),1,0))</f>
        <v>0</v>
      </c>
    </row>
    <row r="722" spans="1:7" ht="42" customHeight="1" x14ac:dyDescent="0.2">
      <c r="A722" s="2"/>
      <c r="B722" s="5"/>
      <c r="C722" s="4" t="s">
        <v>1331</v>
      </c>
      <c r="D722" s="176" t="s">
        <v>1332</v>
      </c>
      <c r="E722" s="176"/>
      <c r="F722" s="58" t="s">
        <v>22</v>
      </c>
      <c r="G722" s="15">
        <f>IF(AND(F722="YA"),5,IF(AND(F722="TIDAK"),1,0))</f>
        <v>0</v>
      </c>
    </row>
    <row r="723" spans="1:7" ht="32" customHeight="1" x14ac:dyDescent="0.2">
      <c r="A723" s="2"/>
      <c r="B723" s="5"/>
      <c r="C723" s="4" t="s">
        <v>1333</v>
      </c>
      <c r="D723" s="176" t="s">
        <v>1334</v>
      </c>
      <c r="E723" s="176"/>
      <c r="F723" s="58"/>
      <c r="G723" s="15"/>
    </row>
    <row r="724" spans="1:7" ht="32" customHeight="1" x14ac:dyDescent="0.2">
      <c r="A724" s="2"/>
      <c r="B724" s="5"/>
      <c r="C724" s="5"/>
      <c r="D724" s="4" t="s">
        <v>1335</v>
      </c>
      <c r="E724" s="5" t="s">
        <v>1336</v>
      </c>
      <c r="F724" s="58" t="s">
        <v>22</v>
      </c>
      <c r="G724" s="15">
        <f>IF(AND(F724="YA"),3,IF(AND(F724="TIDAK"),1,0))</f>
        <v>0</v>
      </c>
    </row>
    <row r="725" spans="1:7" ht="32" customHeight="1" x14ac:dyDescent="0.2">
      <c r="A725" s="2"/>
      <c r="B725" s="5"/>
      <c r="C725" s="5"/>
      <c r="D725" s="4" t="s">
        <v>1337</v>
      </c>
      <c r="E725" s="5" t="s">
        <v>1338</v>
      </c>
      <c r="F725" s="58" t="s">
        <v>22</v>
      </c>
      <c r="G725" s="15">
        <f>IF(AND(F725="YA"),3,IF(AND(F725="TIDAK"),1,0))</f>
        <v>0</v>
      </c>
    </row>
    <row r="726" spans="1:7" ht="32" customHeight="1" x14ac:dyDescent="0.2">
      <c r="A726" s="2"/>
      <c r="B726" s="5"/>
      <c r="C726" s="5"/>
      <c r="D726" s="4" t="s">
        <v>1339</v>
      </c>
      <c r="E726" s="5" t="s">
        <v>1340</v>
      </c>
      <c r="F726" s="58" t="s">
        <v>22</v>
      </c>
      <c r="G726" s="15">
        <f>IF(AND(F726="YA"),5,IF(AND(F726="TIDAK"),1,0))</f>
        <v>0</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4" t="s">
        <v>1343</v>
      </c>
      <c r="C728" s="176" t="s">
        <v>1344</v>
      </c>
      <c r="D728" s="176"/>
      <c r="E728" s="176"/>
      <c r="F728" s="58" t="s">
        <v>8</v>
      </c>
      <c r="G728" s="15">
        <f>IF(AND(F728="YA"),5,IF(AND(F728="TIDAK"),1,0))</f>
        <v>5</v>
      </c>
    </row>
    <row r="729" spans="1:7" ht="32" customHeight="1" x14ac:dyDescent="0.2">
      <c r="A729" s="2"/>
      <c r="B729" s="4" t="s">
        <v>1345</v>
      </c>
      <c r="C729" s="176" t="s">
        <v>1346</v>
      </c>
      <c r="D729" s="176"/>
      <c r="E729" s="176"/>
      <c r="F729" s="58" t="s">
        <v>55</v>
      </c>
      <c r="G729" s="15">
        <f>IF(AND(F729="YA"),5,IF(AND(F729="TIDAK"),1,0))</f>
        <v>1</v>
      </c>
    </row>
    <row r="730" spans="1:7" ht="45.5" customHeight="1" x14ac:dyDescent="0.2">
      <c r="A730" s="2"/>
      <c r="B730" s="4" t="s">
        <v>1347</v>
      </c>
      <c r="C730" s="176" t="s">
        <v>1348</v>
      </c>
      <c r="D730" s="176"/>
      <c r="E730" s="176"/>
      <c r="F730" s="58" t="s">
        <v>55</v>
      </c>
      <c r="G730" s="15">
        <f>IF(AND(F730="YA"),0,IF(AND(F730="TIDAK"),35,0))</f>
        <v>35</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22</v>
      </c>
      <c r="G733" s="15">
        <f t="shared" ref="G733:G738" si="45">IF(AND(F733="YA"),5,IF(AND(F733="TIDAK"),1,0))</f>
        <v>0</v>
      </c>
    </row>
    <row r="734" spans="1:7" ht="32" customHeight="1" x14ac:dyDescent="0.2">
      <c r="A734" s="2"/>
      <c r="B734" s="5"/>
      <c r="C734" s="4" t="s">
        <v>1353</v>
      </c>
      <c r="D734" s="176" t="s">
        <v>1354</v>
      </c>
      <c r="E734" s="176"/>
      <c r="F734" s="58" t="s">
        <v>22</v>
      </c>
      <c r="G734" s="15">
        <f t="shared" si="45"/>
        <v>0</v>
      </c>
    </row>
    <row r="735" spans="1:7" ht="32" customHeight="1" x14ac:dyDescent="0.2">
      <c r="A735" s="2"/>
      <c r="B735" s="5"/>
      <c r="C735" s="4" t="s">
        <v>1355</v>
      </c>
      <c r="D735" s="176" t="s">
        <v>1356</v>
      </c>
      <c r="E735" s="176"/>
      <c r="F735" s="58" t="s">
        <v>22</v>
      </c>
      <c r="G735" s="15">
        <f t="shared" si="45"/>
        <v>0</v>
      </c>
    </row>
    <row r="736" spans="1:7" ht="32" customHeight="1" x14ac:dyDescent="0.2">
      <c r="A736" s="2"/>
      <c r="B736" s="5"/>
      <c r="C736" s="4" t="s">
        <v>1357</v>
      </c>
      <c r="D736" s="176" t="s">
        <v>1358</v>
      </c>
      <c r="E736" s="176"/>
      <c r="F736" s="58" t="s">
        <v>22</v>
      </c>
      <c r="G736" s="15">
        <f t="shared" si="45"/>
        <v>0</v>
      </c>
    </row>
    <row r="737" spans="1:7" ht="32" customHeight="1" x14ac:dyDescent="0.2">
      <c r="A737" s="2"/>
      <c r="B737" s="5"/>
      <c r="C737" s="4" t="s">
        <v>1359</v>
      </c>
      <c r="D737" s="176" t="s">
        <v>1360</v>
      </c>
      <c r="E737" s="176"/>
      <c r="F737" s="58" t="s">
        <v>22</v>
      </c>
      <c r="G737" s="15">
        <f t="shared" si="45"/>
        <v>0</v>
      </c>
    </row>
    <row r="738" spans="1:7" ht="32" customHeight="1" x14ac:dyDescent="0.2">
      <c r="A738" s="2"/>
      <c r="B738" s="5"/>
      <c r="C738" s="4" t="s">
        <v>1361</v>
      </c>
      <c r="D738" s="176" t="s">
        <v>1362</v>
      </c>
      <c r="E738" s="176"/>
      <c r="F738" s="58" t="s">
        <v>22</v>
      </c>
      <c r="G738" s="15">
        <f t="shared" si="45"/>
        <v>0</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t="s">
        <v>22</v>
      </c>
      <c r="G740" s="15">
        <f>IF(AND(F740="YA"),3,IF(AND(F740="TIDAK"),1,0))</f>
        <v>0</v>
      </c>
    </row>
    <row r="741" spans="1:7" ht="32" customHeight="1" x14ac:dyDescent="0.2">
      <c r="A741" s="2"/>
      <c r="B741" s="5"/>
      <c r="C741" s="4" t="s">
        <v>1367</v>
      </c>
      <c r="D741" s="176" t="s">
        <v>1368</v>
      </c>
      <c r="E741" s="176"/>
      <c r="F741" s="58" t="s">
        <v>22</v>
      </c>
      <c r="G741" s="15">
        <f>IF(AND(F741="YA"),3,IF(AND(F741="TIDAK"),1,0))</f>
        <v>0</v>
      </c>
    </row>
    <row r="742" spans="1:7" ht="32" customHeight="1" x14ac:dyDescent="0.2">
      <c r="A742" s="2"/>
      <c r="B742" s="5"/>
      <c r="C742" s="4" t="s">
        <v>1369</v>
      </c>
      <c r="D742" s="176" t="s">
        <v>1370</v>
      </c>
      <c r="E742" s="176"/>
      <c r="F742" s="58" t="s">
        <v>22</v>
      </c>
      <c r="G742" s="15">
        <f>IF(AND(F742="YA"),5,IF(AND(F742="TIDAK"),1,0))</f>
        <v>0</v>
      </c>
    </row>
    <row r="743" spans="1:7" ht="32" customHeight="1" x14ac:dyDescent="0.2">
      <c r="A743" s="2"/>
      <c r="B743" s="4" t="s">
        <v>1371</v>
      </c>
      <c r="C743" s="176" t="s">
        <v>1372</v>
      </c>
      <c r="D743" s="176"/>
      <c r="E743" s="176"/>
      <c r="F743" s="58"/>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8</v>
      </c>
      <c r="G745" s="15">
        <f>IF(AND(F745="YA"),5,IF(AND(F745="TIDAK"),1,0))</f>
        <v>5</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4" t="s">
        <v>1379</v>
      </c>
      <c r="C747" s="176" t="s">
        <v>1380</v>
      </c>
      <c r="D747" s="176"/>
      <c r="E747" s="176"/>
      <c r="F747" s="58" t="s">
        <v>8</v>
      </c>
      <c r="G747" s="15">
        <f>IF(AND(F747="YA"),5,IF(AND(F747="TIDAK"),1,0))</f>
        <v>5</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22</v>
      </c>
      <c r="G749" s="15">
        <f>IF(AND(F749="YA"),2,IF(AND(F749="TIDAK"),0,0))</f>
        <v>0</v>
      </c>
    </row>
    <row r="750" spans="1:7" ht="32" customHeight="1" x14ac:dyDescent="0.2">
      <c r="A750" s="2"/>
      <c r="B750" s="5"/>
      <c r="C750" s="5"/>
      <c r="D750" s="4" t="s">
        <v>1385</v>
      </c>
      <c r="E750" s="5" t="s">
        <v>1386</v>
      </c>
      <c r="F750" s="58" t="s">
        <v>22</v>
      </c>
      <c r="G750" s="15">
        <f>IF(AND(F750="YA"),2,IF(AND(F750="TIDAK"),0,0))</f>
        <v>0</v>
      </c>
    </row>
    <row r="751" spans="1:7" ht="32" customHeight="1" x14ac:dyDescent="0.2">
      <c r="A751" s="186" t="s">
        <v>1387</v>
      </c>
      <c r="B751" s="187"/>
      <c r="C751" s="187"/>
      <c r="D751" s="187"/>
      <c r="E751" s="187"/>
      <c r="F751" s="187"/>
      <c r="G751" s="48">
        <f>G752+G777</f>
        <v>96</v>
      </c>
    </row>
    <row r="752" spans="1:7" ht="32" customHeight="1" x14ac:dyDescent="0.2">
      <c r="A752" s="2">
        <v>26</v>
      </c>
      <c r="B752" s="180" t="s">
        <v>1388</v>
      </c>
      <c r="C752" s="180"/>
      <c r="D752" s="180"/>
      <c r="E752" s="180"/>
      <c r="F752" s="58"/>
      <c r="G752" s="50">
        <f>SUM(G753:G777)</f>
        <v>91</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4" t="s">
        <v>1397</v>
      </c>
      <c r="D757" s="176" t="s">
        <v>1398</v>
      </c>
      <c r="E757" s="176"/>
      <c r="F757" s="58" t="s">
        <v>8</v>
      </c>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55</v>
      </c>
      <c r="G759" s="15">
        <f>IF(AND(F759="YA"),5,IF(AND(F759="TIDAK"),1,0))</f>
        <v>1</v>
      </c>
    </row>
    <row r="760" spans="1:7" ht="32" customHeight="1" x14ac:dyDescent="0.2">
      <c r="A760" s="2"/>
      <c r="B760" s="5"/>
      <c r="C760" s="5"/>
      <c r="D760" s="4" t="s">
        <v>1403</v>
      </c>
      <c r="E760" s="5" t="s">
        <v>1404</v>
      </c>
      <c r="F760" s="58" t="s">
        <v>8</v>
      </c>
      <c r="G760" s="15">
        <f>IF(AND(F760="YA"),5,IF(AND(F760="TIDAK"),1,0))</f>
        <v>5</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22</v>
      </c>
      <c r="G762" s="15">
        <f>IF(AND(F762="YA"),3,IF(AND(F762="TIDAK"),1,0))</f>
        <v>0</v>
      </c>
    </row>
    <row r="763" spans="1:7" ht="32" customHeight="1" x14ac:dyDescent="0.2">
      <c r="A763" s="2"/>
      <c r="B763" s="5"/>
      <c r="C763" s="5"/>
      <c r="D763" s="4" t="s">
        <v>1409</v>
      </c>
      <c r="E763" s="5" t="s">
        <v>878</v>
      </c>
      <c r="F763" s="58" t="s">
        <v>22</v>
      </c>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8</v>
      </c>
      <c r="G767" s="15">
        <f t="shared" si="46"/>
        <v>5</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8</v>
      </c>
      <c r="G770" s="15">
        <f t="shared" si="46"/>
        <v>5</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8</v>
      </c>
      <c r="G774" s="15">
        <f t="shared" si="46"/>
        <v>5</v>
      </c>
    </row>
    <row r="775" spans="1:7" ht="32" customHeight="1" x14ac:dyDescent="0.2">
      <c r="A775" s="2"/>
      <c r="B775" s="4" t="s">
        <v>1432</v>
      </c>
      <c r="C775" s="176" t="s">
        <v>1433</v>
      </c>
      <c r="D775" s="176"/>
      <c r="E775" s="176"/>
      <c r="F775" s="58" t="s">
        <v>8</v>
      </c>
      <c r="G775" s="15">
        <f t="shared" si="46"/>
        <v>5</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58</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55</v>
      </c>
      <c r="G780" s="15">
        <f>IF(AND(F780="YA"),5,IF(AND(F780="TIDAK"),1,0))</f>
        <v>1</v>
      </c>
    </row>
    <row r="781" spans="1:7" ht="32" customHeight="1" x14ac:dyDescent="0.2">
      <c r="A781" s="2"/>
      <c r="B781" s="4" t="s">
        <v>1443</v>
      </c>
      <c r="C781" s="176" t="s">
        <v>1444</v>
      </c>
      <c r="D781" s="176"/>
      <c r="E781" s="176"/>
      <c r="F781" s="58"/>
      <c r="G781" s="15"/>
    </row>
    <row r="782" spans="1:7" ht="32" customHeight="1" x14ac:dyDescent="0.2">
      <c r="A782" s="2"/>
      <c r="B782" s="5"/>
      <c r="C782" s="4" t="s">
        <v>1445</v>
      </c>
      <c r="D782" s="176" t="s">
        <v>1446</v>
      </c>
      <c r="E782" s="176"/>
      <c r="F782" s="58" t="s">
        <v>22</v>
      </c>
      <c r="G782" s="15">
        <f>IF(AND(F782="YA"),3,IF(AND(F782="TIDAK"),1,0))</f>
        <v>0</v>
      </c>
    </row>
    <row r="783" spans="1:7" ht="32" customHeight="1" x14ac:dyDescent="0.2">
      <c r="A783" s="2"/>
      <c r="B783" s="5"/>
      <c r="C783" s="4" t="s">
        <v>1447</v>
      </c>
      <c r="D783" s="176" t="s">
        <v>1448</v>
      </c>
      <c r="E783" s="176"/>
      <c r="F783" s="58" t="s">
        <v>22</v>
      </c>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55</v>
      </c>
      <c r="G785" s="15">
        <f>IF(AND(F785="YA"),5,IF(AND(F785="TIDAK"),1,0))</f>
        <v>1</v>
      </c>
    </row>
    <row r="786" spans="1:7" ht="32" customHeight="1" x14ac:dyDescent="0.2">
      <c r="A786" s="2"/>
      <c r="B786" s="4" t="s">
        <v>1452</v>
      </c>
      <c r="C786" s="176" t="s">
        <v>1453</v>
      </c>
      <c r="D786" s="176"/>
      <c r="E786" s="176"/>
      <c r="F786" s="58" t="s">
        <v>55</v>
      </c>
      <c r="G786" s="15">
        <f>IF(AND(F786="YA"),5,IF(AND(F786="TIDAK"),1,0))</f>
        <v>1</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22</v>
      </c>
      <c r="G788" s="15">
        <f>IF(AND(F788="YA"),5,IF(AND(F788="TIDAK"),1,0))</f>
        <v>0</v>
      </c>
    </row>
    <row r="789" spans="1:7" ht="32" customHeight="1" x14ac:dyDescent="0.2">
      <c r="A789" s="2"/>
      <c r="B789" s="5"/>
      <c r="C789" s="32" t="s">
        <v>1457</v>
      </c>
      <c r="D789" s="176" t="s">
        <v>274</v>
      </c>
      <c r="E789" s="176"/>
      <c r="F789" s="58" t="s">
        <v>22</v>
      </c>
      <c r="G789" s="15">
        <f>IF(AND(F789="YA"),5,IF(AND(F789="TIDAK"),1,0))</f>
        <v>0</v>
      </c>
    </row>
    <row r="790" spans="1:7" ht="32" customHeight="1" x14ac:dyDescent="0.2">
      <c r="A790" s="2"/>
      <c r="B790" s="5"/>
      <c r="C790" s="32" t="s">
        <v>1458</v>
      </c>
      <c r="D790" s="176" t="s">
        <v>1459</v>
      </c>
      <c r="E790" s="176"/>
      <c r="F790" s="58" t="s">
        <v>22</v>
      </c>
      <c r="G790" s="15">
        <f>IF(AND(F790="YA"),5,IF(AND(F790="TIDAK"),1,0))</f>
        <v>0</v>
      </c>
    </row>
    <row r="791" spans="1:7" ht="33" customHeight="1" x14ac:dyDescent="0.2">
      <c r="A791" s="2"/>
      <c r="B791" s="5"/>
      <c r="C791" s="32" t="s">
        <v>1460</v>
      </c>
      <c r="D791" s="176" t="s">
        <v>1461</v>
      </c>
      <c r="E791" s="176"/>
      <c r="F791" s="58" t="s">
        <v>22</v>
      </c>
      <c r="G791" s="15">
        <f>IF(AND(F791="YA"),5,IF(AND(F791="TIDAK"),1,0))</f>
        <v>0</v>
      </c>
    </row>
    <row r="792" spans="1:7" ht="51.5" customHeight="1" x14ac:dyDescent="0.2">
      <c r="A792" s="2"/>
      <c r="B792" s="4" t="s">
        <v>1462</v>
      </c>
      <c r="C792" s="176" t="s">
        <v>1463</v>
      </c>
      <c r="D792" s="176"/>
      <c r="E792" s="176"/>
      <c r="F792" s="58" t="s">
        <v>8</v>
      </c>
      <c r="G792" s="15">
        <f>IF(AND(F792="YA"),5,IF(AND(F792="TIDAK"),1,0))</f>
        <v>5</v>
      </c>
    </row>
    <row r="793" spans="1:7" ht="47" customHeight="1" x14ac:dyDescent="0.2">
      <c r="A793" s="2"/>
      <c r="B793" s="4" t="s">
        <v>1464</v>
      </c>
      <c r="C793" s="176" t="s">
        <v>1465</v>
      </c>
      <c r="D793" s="176"/>
      <c r="E793" s="176"/>
      <c r="F793" s="58"/>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8</v>
      </c>
      <c r="G796" s="15">
        <f>IF(AND(F796="YA"),5,IF(AND(F796="TIDAK"),1,0))</f>
        <v>5</v>
      </c>
    </row>
    <row r="797" spans="1:7" ht="32" customHeight="1" x14ac:dyDescent="0.2">
      <c r="A797" s="2"/>
      <c r="B797" s="1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8</v>
      </c>
      <c r="G799" s="15">
        <f>IF(AND(F799="YA"),5,IF(AND(F799="TIDAK"),1,0))</f>
        <v>5</v>
      </c>
    </row>
    <row r="800" spans="1:7" ht="32" customHeight="1" x14ac:dyDescent="0.2">
      <c r="A800" s="2"/>
      <c r="B800" s="5"/>
      <c r="C800" s="4" t="s">
        <v>1477</v>
      </c>
      <c r="D800" s="176" t="s">
        <v>1478</v>
      </c>
      <c r="E800" s="176"/>
      <c r="F800" s="58" t="s">
        <v>8</v>
      </c>
      <c r="G800" s="15">
        <f>IF(AND(F800="YA"),5,IF(AND(F800="TIDAK"),1,0))</f>
        <v>5</v>
      </c>
    </row>
    <row r="801" spans="1:7" ht="45.5" customHeight="1" x14ac:dyDescent="0.2">
      <c r="A801" s="2"/>
      <c r="B801" s="4" t="s">
        <v>1479</v>
      </c>
      <c r="C801" s="176" t="s">
        <v>1480</v>
      </c>
      <c r="D801" s="176"/>
      <c r="E801" s="176"/>
      <c r="F801" s="58" t="s">
        <v>8</v>
      </c>
      <c r="G801" s="15">
        <f>IF(AND(F801="YA"),5,IF(AND(F801="TIDAK"),1,0))</f>
        <v>5</v>
      </c>
    </row>
    <row r="802" spans="1:7" ht="44" customHeight="1" x14ac:dyDescent="0.2">
      <c r="A802" s="2"/>
      <c r="B802" s="4" t="s">
        <v>1481</v>
      </c>
      <c r="C802" s="176" t="s">
        <v>1482</v>
      </c>
      <c r="D802" s="176"/>
      <c r="E802" s="176"/>
      <c r="F802" s="58" t="s">
        <v>55</v>
      </c>
      <c r="G802" s="15">
        <f>IF(AND(F802="YA"),1,IF(AND(F802="TIDAK"),5,0))</f>
        <v>5</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22</v>
      </c>
      <c r="G804" s="15">
        <f>IF(AND(F804="YA"),2,IF(AND(F804="TIDAK"),1,0))</f>
        <v>0</v>
      </c>
    </row>
    <row r="805" spans="1:7" ht="32" customHeight="1" x14ac:dyDescent="0.2">
      <c r="A805" s="2"/>
      <c r="B805" s="5"/>
      <c r="C805" s="4" t="s">
        <v>1487</v>
      </c>
      <c r="D805" s="176" t="s">
        <v>1488</v>
      </c>
      <c r="E805" s="176"/>
      <c r="F805" s="58"/>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22</v>
      </c>
      <c r="G808" s="15">
        <f>IF(AND(F808="YA"),2,IF(AND(F808="TIDAK"),0,0))</f>
        <v>0</v>
      </c>
    </row>
    <row r="809" spans="1:7" ht="32" customHeight="1" x14ac:dyDescent="0.2">
      <c r="A809" s="186" t="s">
        <v>1493</v>
      </c>
      <c r="B809" s="187"/>
      <c r="C809" s="187"/>
      <c r="D809" s="187"/>
      <c r="E809" s="187"/>
      <c r="F809" s="187"/>
      <c r="G809" s="48">
        <f>G810</f>
        <v>33</v>
      </c>
    </row>
    <row r="810" spans="1:7" ht="32" customHeight="1" x14ac:dyDescent="0.2">
      <c r="A810" s="2">
        <v>28</v>
      </c>
      <c r="B810" s="180" t="s">
        <v>1494</v>
      </c>
      <c r="C810" s="180"/>
      <c r="D810" s="180"/>
      <c r="E810" s="180"/>
      <c r="F810" s="58"/>
      <c r="G810" s="50">
        <f>SUM(G811:G831)</f>
        <v>33</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55</v>
      </c>
      <c r="G812" s="15">
        <f>IF(AND(F812="YA"),0,IF(AND(F812="TIDAK"),0,0))</f>
        <v>0</v>
      </c>
    </row>
    <row r="813" spans="1:7" ht="32" customHeight="1" x14ac:dyDescent="0.2">
      <c r="A813" s="2"/>
      <c r="B813" s="3"/>
      <c r="C813" s="4" t="s">
        <v>1499</v>
      </c>
      <c r="D813" s="193" t="s">
        <v>1500</v>
      </c>
      <c r="E813" s="193"/>
      <c r="F813" s="58" t="s">
        <v>55</v>
      </c>
      <c r="G813" s="15">
        <f t="shared" ref="G813:G815" si="47">IF(AND(F813="YA"),0,IF(AND(F813="TIDAK"),0,0))</f>
        <v>0</v>
      </c>
    </row>
    <row r="814" spans="1:7" ht="32" customHeight="1" x14ac:dyDescent="0.2">
      <c r="A814" s="2"/>
      <c r="B814" s="3"/>
      <c r="C814" s="4" t="s">
        <v>1501</v>
      </c>
      <c r="D814" s="192" t="s">
        <v>1502</v>
      </c>
      <c r="E814" s="192"/>
      <c r="F814" s="58" t="s">
        <v>55</v>
      </c>
      <c r="G814" s="15">
        <f t="shared" si="47"/>
        <v>0</v>
      </c>
    </row>
    <row r="815" spans="1:7" ht="32" customHeight="1" x14ac:dyDescent="0.2">
      <c r="A815" s="2"/>
      <c r="B815" s="3"/>
      <c r="C815" s="4" t="s">
        <v>1503</v>
      </c>
      <c r="D815" s="192" t="s">
        <v>1504</v>
      </c>
      <c r="E815" s="192"/>
      <c r="F815" s="58" t="s">
        <v>8</v>
      </c>
      <c r="G815" s="15">
        <f t="shared" si="47"/>
        <v>0</v>
      </c>
    </row>
    <row r="816" spans="1:7" ht="32" customHeight="1" x14ac:dyDescent="0.2">
      <c r="A816" s="2"/>
      <c r="B816" s="4" t="s">
        <v>1505</v>
      </c>
      <c r="C816" s="176" t="s">
        <v>1506</v>
      </c>
      <c r="D816" s="176"/>
      <c r="E816" s="176"/>
      <c r="F816" s="58" t="s">
        <v>8</v>
      </c>
      <c r="G816" s="15">
        <f>IF(AND(F816="YA"),5,IF(AND(F816="TIDAK"),1,0))</f>
        <v>5</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8</v>
      </c>
      <c r="G818" s="15">
        <f>IF(AND(F818="YA"),5,IF(AND(F818="TIDAK"),1,0))</f>
        <v>5</v>
      </c>
    </row>
    <row r="819" spans="1:7" ht="32" customHeight="1" x14ac:dyDescent="0.2">
      <c r="A819" s="2"/>
      <c r="B819" s="5"/>
      <c r="C819" s="4" t="s">
        <v>1511</v>
      </c>
      <c r="D819" s="176" t="s">
        <v>1512</v>
      </c>
      <c r="E819" s="176"/>
      <c r="F819" s="58" t="s">
        <v>8</v>
      </c>
      <c r="G819" s="15">
        <f>IF(AND(F819="YA"),5,IF(AND(F819="TIDAK"),1,0))</f>
        <v>5</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55</v>
      </c>
      <c r="G821" s="15">
        <f>IF(AND(F821="YA"),5,IF(AND(F821="TIDAK"),1,0))</f>
        <v>1</v>
      </c>
    </row>
    <row r="822" spans="1:7" ht="32" customHeight="1" x14ac:dyDescent="0.2">
      <c r="A822" s="2"/>
      <c r="B822" s="5"/>
      <c r="C822" s="4" t="s">
        <v>1516</v>
      </c>
      <c r="D822" s="176" t="s">
        <v>1517</v>
      </c>
      <c r="E822" s="176"/>
      <c r="F822" s="58" t="s">
        <v>55</v>
      </c>
      <c r="G822" s="15">
        <f>IF(AND(F822="YA"),5,IF(AND(F822="TIDAK"),1,0))</f>
        <v>1</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8</v>
      </c>
      <c r="G824" s="15">
        <f>IF(AND(F824="YA"),5,IF(AND(F824="TIDAK"),1,0))</f>
        <v>5</v>
      </c>
    </row>
    <row r="825" spans="1:7" ht="32" customHeight="1" x14ac:dyDescent="0.2">
      <c r="A825" s="2"/>
      <c r="B825" s="5"/>
      <c r="C825" s="4" t="s">
        <v>1521</v>
      </c>
      <c r="D825" s="176" t="s">
        <v>1522</v>
      </c>
      <c r="E825" s="176"/>
      <c r="F825" s="58" t="s">
        <v>22</v>
      </c>
      <c r="G825" s="15">
        <f>IF(AND(F825="YA"),5,IF(AND(F825="TIDAK"),1,0))</f>
        <v>0</v>
      </c>
    </row>
    <row r="826" spans="1:7" ht="32" customHeight="1" x14ac:dyDescent="0.2">
      <c r="A826" s="2"/>
      <c r="B826" s="4" t="s">
        <v>1523</v>
      </c>
      <c r="C826" s="176" t="s">
        <v>1524</v>
      </c>
      <c r="D826" s="176"/>
      <c r="E826" s="176"/>
      <c r="F826" s="58" t="s">
        <v>8</v>
      </c>
      <c r="G826" s="15">
        <f>IF(AND(F826="YA"),5,IF(AND(F826="TIDAK"),1,0))</f>
        <v>5</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22</v>
      </c>
      <c r="G828" s="15">
        <f>IF(AND(F828="YA"),3,IF(AND(F828="TIDAK"),1,0))</f>
        <v>0</v>
      </c>
    </row>
    <row r="829" spans="1:7" ht="32" customHeight="1" x14ac:dyDescent="0.2">
      <c r="A829" s="2"/>
      <c r="B829" s="5"/>
      <c r="C829" s="4" t="s">
        <v>1529</v>
      </c>
      <c r="D829" s="176" t="s">
        <v>1530</v>
      </c>
      <c r="E829" s="176"/>
      <c r="F829" s="58" t="s">
        <v>22</v>
      </c>
      <c r="G829" s="15">
        <f>IF(AND(F829="YA"),3,IF(AND(F829="TIDAK"),1,0))</f>
        <v>0</v>
      </c>
    </row>
    <row r="830" spans="1:7" ht="50" customHeight="1" x14ac:dyDescent="0.2">
      <c r="A830" s="2"/>
      <c r="B830" s="5"/>
      <c r="C830" s="4" t="s">
        <v>1531</v>
      </c>
      <c r="D830" s="176" t="s">
        <v>1532</v>
      </c>
      <c r="E830" s="176"/>
      <c r="F830" s="58" t="s">
        <v>8</v>
      </c>
      <c r="G830" s="15">
        <f>IF(AND(F830="YA"),5,IF(AND(F830="TIDAK"),1,0))</f>
        <v>5</v>
      </c>
    </row>
    <row r="831" spans="1:7" ht="32" customHeight="1" x14ac:dyDescent="0.2">
      <c r="A831" s="2"/>
      <c r="B831" s="4" t="s">
        <v>1533</v>
      </c>
      <c r="C831" s="176" t="s">
        <v>1693</v>
      </c>
      <c r="D831" s="176"/>
      <c r="E831" s="176"/>
      <c r="F831" s="58" t="s">
        <v>55</v>
      </c>
      <c r="G831" s="15">
        <f>IF(AND(F831="YA"),5,IF(AND(F831="TIDAK"),1,0))</f>
        <v>1</v>
      </c>
    </row>
    <row r="832" spans="1:7" ht="32" customHeight="1" x14ac:dyDescent="0.2">
      <c r="A832" s="186" t="s">
        <v>1534</v>
      </c>
      <c r="B832" s="187"/>
      <c r="C832" s="187"/>
      <c r="D832" s="187"/>
      <c r="E832" s="187"/>
      <c r="F832" s="187"/>
      <c r="G832" s="48">
        <f>G833+G865</f>
        <v>120</v>
      </c>
    </row>
    <row r="833" spans="1:7" ht="32" customHeight="1" x14ac:dyDescent="0.2">
      <c r="A833" s="2">
        <v>29</v>
      </c>
      <c r="B833" s="189" t="s">
        <v>1535</v>
      </c>
      <c r="C833" s="190"/>
      <c r="D833" s="190"/>
      <c r="E833" s="191"/>
      <c r="F833" s="58"/>
      <c r="G833" s="50">
        <f>SUM(G834:G864)</f>
        <v>99</v>
      </c>
    </row>
    <row r="834" spans="1:7" ht="32" customHeight="1" x14ac:dyDescent="0.2">
      <c r="A834" s="2"/>
      <c r="B834" s="4" t="s">
        <v>1536</v>
      </c>
      <c r="C834" s="181" t="s">
        <v>1537</v>
      </c>
      <c r="D834" s="183"/>
      <c r="E834" s="182"/>
      <c r="F834" s="58" t="s">
        <v>8</v>
      </c>
      <c r="G834" s="15">
        <f>IF(AND(F834="YA"),5,IF(AND(F834="TIDAK"),1,0))</f>
        <v>5</v>
      </c>
    </row>
    <row r="835" spans="1:7" ht="32" customHeight="1" x14ac:dyDescent="0.2">
      <c r="A835" s="2"/>
      <c r="B835" s="4" t="s">
        <v>1538</v>
      </c>
      <c r="C835" s="181" t="s">
        <v>1539</v>
      </c>
      <c r="D835" s="183"/>
      <c r="E835" s="182"/>
      <c r="F835" s="58" t="s">
        <v>55</v>
      </c>
      <c r="G835" s="15">
        <f>IF(AND(F835="YA"),5,IF(AND(F835="TIDAK"),1,0))</f>
        <v>1</v>
      </c>
    </row>
    <row r="836" spans="1:7" ht="32" customHeight="1" x14ac:dyDescent="0.2">
      <c r="A836" s="2"/>
      <c r="B836" s="4" t="s">
        <v>1540</v>
      </c>
      <c r="C836" s="181" t="s">
        <v>1541</v>
      </c>
      <c r="D836" s="183"/>
      <c r="E836" s="182"/>
      <c r="F836" s="58" t="s">
        <v>8</v>
      </c>
      <c r="G836" s="15">
        <f>IF(AND(F836="YA"),5,IF(AND(F836="TIDAK"),1,0))</f>
        <v>5</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8</v>
      </c>
      <c r="G838" s="15">
        <f>IF(AND(F838="YA"),5,IF(AND(F838="TIDAK"),1,0))</f>
        <v>5</v>
      </c>
    </row>
    <row r="839" spans="1:7" ht="32" customHeight="1" x14ac:dyDescent="0.2">
      <c r="A839" s="2"/>
      <c r="B839" s="5"/>
      <c r="C839" s="4" t="s">
        <v>1546</v>
      </c>
      <c r="D839" s="184" t="s">
        <v>1547</v>
      </c>
      <c r="E839" s="185"/>
      <c r="F839" s="58" t="s">
        <v>8</v>
      </c>
      <c r="G839" s="15">
        <f>IF(AND(F839="YA"),5,IF(AND(F839="TIDAK"),1,0))</f>
        <v>5</v>
      </c>
    </row>
    <row r="840" spans="1:7" ht="32" customHeight="1" x14ac:dyDescent="0.2">
      <c r="A840" s="2"/>
      <c r="B840" s="5"/>
      <c r="C840" s="4" t="s">
        <v>1548</v>
      </c>
      <c r="D840" s="184" t="s">
        <v>1549</v>
      </c>
      <c r="E840" s="185"/>
      <c r="F840" s="58" t="s">
        <v>8</v>
      </c>
      <c r="G840" s="15">
        <f>IF(AND(F840="YA"),5,IF(AND(F840="TIDAK"),1,0))</f>
        <v>5</v>
      </c>
    </row>
    <row r="841" spans="1:7" ht="32" customHeight="1" x14ac:dyDescent="0.2">
      <c r="A841" s="2"/>
      <c r="B841" s="5"/>
      <c r="C841" s="4" t="s">
        <v>1550</v>
      </c>
      <c r="D841" s="184" t="s">
        <v>1551</v>
      </c>
      <c r="E841" s="185"/>
      <c r="F841" s="58" t="s">
        <v>8</v>
      </c>
      <c r="G841" s="15">
        <f>IF(AND(F841="YA"),5,IF(AND(F841="TIDAK"),1,0))</f>
        <v>5</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8</v>
      </c>
      <c r="G843" s="15">
        <f t="shared" ref="G843:G850" si="48">IF(AND(F843="YA"),5,IF(AND(F843="TIDAK"),1,0))</f>
        <v>5</v>
      </c>
    </row>
    <row r="844" spans="1:7" ht="32" customHeight="1" x14ac:dyDescent="0.2">
      <c r="A844" s="2"/>
      <c r="B844" s="5"/>
      <c r="C844" s="4" t="s">
        <v>1556</v>
      </c>
      <c r="D844" s="181" t="s">
        <v>1557</v>
      </c>
      <c r="E844" s="182"/>
      <c r="F844" s="58" t="s">
        <v>8</v>
      </c>
      <c r="G844" s="15">
        <f t="shared" si="48"/>
        <v>5</v>
      </c>
    </row>
    <row r="845" spans="1:7" ht="32" customHeight="1" x14ac:dyDescent="0.2">
      <c r="A845" s="2"/>
      <c r="B845" s="5"/>
      <c r="C845" s="4" t="s">
        <v>1558</v>
      </c>
      <c r="D845" s="181" t="s">
        <v>1559</v>
      </c>
      <c r="E845" s="182"/>
      <c r="F845" s="58" t="s">
        <v>8</v>
      </c>
      <c r="G845" s="15">
        <f t="shared" si="48"/>
        <v>5</v>
      </c>
    </row>
    <row r="846" spans="1:7" ht="32" customHeight="1" x14ac:dyDescent="0.2">
      <c r="A846" s="2"/>
      <c r="B846" s="5"/>
      <c r="C846" s="4" t="s">
        <v>1560</v>
      </c>
      <c r="D846" s="184" t="s">
        <v>1561</v>
      </c>
      <c r="E846" s="185"/>
      <c r="F846" s="58" t="s">
        <v>8</v>
      </c>
      <c r="G846" s="15">
        <f t="shared" si="48"/>
        <v>5</v>
      </c>
    </row>
    <row r="847" spans="1:7" ht="32" customHeight="1" x14ac:dyDescent="0.2">
      <c r="A847" s="2"/>
      <c r="B847" s="5"/>
      <c r="C847" s="4" t="s">
        <v>1562</v>
      </c>
      <c r="D847" s="181" t="s">
        <v>1563</v>
      </c>
      <c r="E847" s="182"/>
      <c r="F847" s="58" t="s">
        <v>8</v>
      </c>
      <c r="G847" s="15">
        <f t="shared" si="48"/>
        <v>5</v>
      </c>
    </row>
    <row r="848" spans="1:7" ht="32" customHeight="1" x14ac:dyDescent="0.2">
      <c r="A848" s="2"/>
      <c r="B848" s="5"/>
      <c r="C848" s="4" t="s">
        <v>1564</v>
      </c>
      <c r="D848" s="181" t="s">
        <v>1565</v>
      </c>
      <c r="E848" s="182"/>
      <c r="F848" s="58" t="s">
        <v>8</v>
      </c>
      <c r="G848" s="15">
        <f t="shared" si="48"/>
        <v>5</v>
      </c>
    </row>
    <row r="849" spans="1:7" ht="32" customHeight="1" x14ac:dyDescent="0.2">
      <c r="A849" s="2"/>
      <c r="B849" s="5"/>
      <c r="C849" s="4" t="s">
        <v>1566</v>
      </c>
      <c r="D849" s="181" t="s">
        <v>1567</v>
      </c>
      <c r="E849" s="182"/>
      <c r="F849" s="58" t="s">
        <v>8</v>
      </c>
      <c r="G849" s="15">
        <f t="shared" si="48"/>
        <v>5</v>
      </c>
    </row>
    <row r="850" spans="1:7" ht="32" customHeight="1" x14ac:dyDescent="0.2">
      <c r="A850" s="2"/>
      <c r="B850" s="5"/>
      <c r="C850" s="4" t="s">
        <v>1568</v>
      </c>
      <c r="D850" s="181" t="s">
        <v>1569</v>
      </c>
      <c r="E850" s="182"/>
      <c r="F850" s="58" t="s">
        <v>8</v>
      </c>
      <c r="G850" s="15">
        <f t="shared" si="48"/>
        <v>5</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55</v>
      </c>
      <c r="G852" s="15">
        <f t="shared" ref="G852:G857" si="49">IF(AND(F852="YA"),5,IF(AND(F852="TIDAK"),1,0))</f>
        <v>1</v>
      </c>
    </row>
    <row r="853" spans="1:7" ht="32" customHeight="1" x14ac:dyDescent="0.2">
      <c r="A853" s="2"/>
      <c r="B853" s="5"/>
      <c r="C853" s="4" t="s">
        <v>1574</v>
      </c>
      <c r="D853" s="181" t="s">
        <v>1575</v>
      </c>
      <c r="E853" s="182"/>
      <c r="F853" s="58" t="s">
        <v>55</v>
      </c>
      <c r="G853" s="15">
        <f t="shared" si="49"/>
        <v>1</v>
      </c>
    </row>
    <row r="854" spans="1:7" ht="32" customHeight="1" x14ac:dyDescent="0.2">
      <c r="A854" s="2"/>
      <c r="B854" s="5"/>
      <c r="C854" s="4" t="s">
        <v>1576</v>
      </c>
      <c r="D854" s="176" t="s">
        <v>1577</v>
      </c>
      <c r="E854" s="176"/>
      <c r="F854" s="58" t="s">
        <v>55</v>
      </c>
      <c r="G854" s="15">
        <f t="shared" si="49"/>
        <v>1</v>
      </c>
    </row>
    <row r="855" spans="1:7" ht="32" customHeight="1" x14ac:dyDescent="0.2">
      <c r="A855" s="2"/>
      <c r="B855" s="5"/>
      <c r="C855" s="4" t="s">
        <v>1578</v>
      </c>
      <c r="D855" s="176" t="s">
        <v>1579</v>
      </c>
      <c r="E855" s="176"/>
      <c r="F855" s="58" t="s">
        <v>55</v>
      </c>
      <c r="G855" s="15">
        <f t="shared" si="49"/>
        <v>1</v>
      </c>
    </row>
    <row r="856" spans="1:7" ht="32" customHeight="1" x14ac:dyDescent="0.2">
      <c r="A856" s="2"/>
      <c r="B856" s="5"/>
      <c r="C856" s="4" t="s">
        <v>1580</v>
      </c>
      <c r="D856" s="176" t="s">
        <v>1581</v>
      </c>
      <c r="E856" s="176"/>
      <c r="F856" s="58" t="s">
        <v>55</v>
      </c>
      <c r="G856" s="15">
        <f t="shared" si="49"/>
        <v>1</v>
      </c>
    </row>
    <row r="857" spans="1:7" ht="32" customHeight="1" x14ac:dyDescent="0.2">
      <c r="A857" s="2"/>
      <c r="B857" s="5"/>
      <c r="C857" s="4" t="s">
        <v>1582</v>
      </c>
      <c r="D857" s="176" t="s">
        <v>1583</v>
      </c>
      <c r="E857" s="176"/>
      <c r="F857" s="58" t="s">
        <v>55</v>
      </c>
      <c r="G857" s="15">
        <f t="shared" si="49"/>
        <v>1</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8</v>
      </c>
      <c r="G859" s="15">
        <f t="shared" ref="G859:G864" si="50">IF(AND(F859="YA"),5,IF(AND(F859="TIDAK"),1,0))</f>
        <v>5</v>
      </c>
    </row>
    <row r="860" spans="1:7" ht="32" customHeight="1" x14ac:dyDescent="0.2">
      <c r="A860" s="2"/>
      <c r="B860" s="5"/>
      <c r="C860" s="4" t="s">
        <v>1588</v>
      </c>
      <c r="D860" s="176" t="s">
        <v>1589</v>
      </c>
      <c r="E860" s="176"/>
      <c r="F860" s="58" t="s">
        <v>8</v>
      </c>
      <c r="G860" s="15">
        <f t="shared" si="50"/>
        <v>5</v>
      </c>
    </row>
    <row r="861" spans="1:7" ht="32" customHeight="1" x14ac:dyDescent="0.2">
      <c r="A861" s="2"/>
      <c r="B861" s="5"/>
      <c r="C861" s="4" t="s">
        <v>1590</v>
      </c>
      <c r="D861" s="176" t="s">
        <v>1591</v>
      </c>
      <c r="E861" s="176"/>
      <c r="F861" s="58" t="s">
        <v>8</v>
      </c>
      <c r="G861" s="15">
        <f t="shared" si="50"/>
        <v>5</v>
      </c>
    </row>
    <row r="862" spans="1:7" ht="32" customHeight="1" x14ac:dyDescent="0.2">
      <c r="A862" s="2"/>
      <c r="B862" s="5"/>
      <c r="C862" s="4" t="s">
        <v>1592</v>
      </c>
      <c r="D862" s="176" t="s">
        <v>1593</v>
      </c>
      <c r="E862" s="176"/>
      <c r="F862" s="58" t="s">
        <v>55</v>
      </c>
      <c r="G862" s="15">
        <f t="shared" si="50"/>
        <v>1</v>
      </c>
    </row>
    <row r="863" spans="1:7" ht="32" customHeight="1" x14ac:dyDescent="0.2">
      <c r="A863" s="2"/>
      <c r="B863" s="5"/>
      <c r="C863" s="4" t="s">
        <v>1594</v>
      </c>
      <c r="D863" s="176" t="s">
        <v>1595</v>
      </c>
      <c r="E863" s="176"/>
      <c r="F863" s="58" t="s">
        <v>8</v>
      </c>
      <c r="G863" s="15">
        <f t="shared" si="50"/>
        <v>5</v>
      </c>
    </row>
    <row r="864" spans="1:7" ht="32" customHeight="1" x14ac:dyDescent="0.2">
      <c r="A864" s="2"/>
      <c r="B864" s="5"/>
      <c r="C864" s="4" t="s">
        <v>1596</v>
      </c>
      <c r="D864" s="176" t="s">
        <v>1597</v>
      </c>
      <c r="E864" s="176"/>
      <c r="F864" s="58" t="s">
        <v>55</v>
      </c>
      <c r="G864" s="15">
        <f t="shared" si="50"/>
        <v>1</v>
      </c>
    </row>
    <row r="865" spans="1:7" ht="32" customHeight="1" x14ac:dyDescent="0.2">
      <c r="A865" s="2">
        <v>30</v>
      </c>
      <c r="B865" s="180" t="s">
        <v>1598</v>
      </c>
      <c r="C865" s="180"/>
      <c r="D865" s="180"/>
      <c r="E865" s="180"/>
      <c r="F865" s="58"/>
      <c r="G865" s="50">
        <f>SUM(G866:G885)</f>
        <v>21</v>
      </c>
    </row>
    <row r="866" spans="1:7" ht="32" customHeight="1" x14ac:dyDescent="0.2">
      <c r="A866" s="2"/>
      <c r="B866" s="4" t="s">
        <v>1599</v>
      </c>
      <c r="C866" s="176" t="s">
        <v>1600</v>
      </c>
      <c r="D866" s="176"/>
      <c r="E866" s="176"/>
      <c r="F866" s="58" t="s">
        <v>55</v>
      </c>
      <c r="G866" s="15">
        <f>IF(AND(F866="YA"),5,IF(AND(F866="TIDAK"),1,0))</f>
        <v>1</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8</v>
      </c>
      <c r="G868" s="15">
        <f>IF(AND(F868="YA"),5,IF(AND(F868="TIDAK"),1,0))</f>
        <v>5</v>
      </c>
    </row>
    <row r="869" spans="1:7" ht="32" customHeight="1" x14ac:dyDescent="0.2">
      <c r="A869" s="2"/>
      <c r="B869" s="5"/>
      <c r="C869" s="4" t="s">
        <v>1605</v>
      </c>
      <c r="D869" s="176" t="s">
        <v>1606</v>
      </c>
      <c r="E869" s="176"/>
      <c r="F869" s="58" t="s">
        <v>22</v>
      </c>
      <c r="G869" s="15">
        <f>IF(AND(F869="YA"),5,IF(AND(F869="TIDAK"),1,0))</f>
        <v>0</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55</v>
      </c>
      <c r="G871" s="15">
        <f t="shared" ref="G871:G876" si="51">IF(AND(F871="YA"),5,IF(AND(F871="TIDAK"),1,0))</f>
        <v>1</v>
      </c>
    </row>
    <row r="872" spans="1:7" ht="32" customHeight="1" x14ac:dyDescent="0.2">
      <c r="A872" s="2"/>
      <c r="B872" s="5"/>
      <c r="C872" s="4" t="s">
        <v>1611</v>
      </c>
      <c r="D872" s="176" t="s">
        <v>1612</v>
      </c>
      <c r="E872" s="176"/>
      <c r="F872" s="58" t="s">
        <v>55</v>
      </c>
      <c r="G872" s="15">
        <f t="shared" si="51"/>
        <v>1</v>
      </c>
    </row>
    <row r="873" spans="1:7" ht="32" customHeight="1" x14ac:dyDescent="0.2">
      <c r="A873" s="2"/>
      <c r="B873" s="5"/>
      <c r="C873" s="4" t="s">
        <v>1613</v>
      </c>
      <c r="D873" s="176" t="s">
        <v>1614</v>
      </c>
      <c r="E873" s="176"/>
      <c r="F873" s="58" t="s">
        <v>55</v>
      </c>
      <c r="G873" s="15">
        <f t="shared" si="51"/>
        <v>1</v>
      </c>
    </row>
    <row r="874" spans="1:7" ht="32" customHeight="1" x14ac:dyDescent="0.2">
      <c r="A874" s="2"/>
      <c r="B874" s="5"/>
      <c r="C874" s="4" t="s">
        <v>1615</v>
      </c>
      <c r="D874" s="176" t="s">
        <v>1616</v>
      </c>
      <c r="E874" s="176"/>
      <c r="F874" s="58" t="s">
        <v>55</v>
      </c>
      <c r="G874" s="15">
        <f t="shared" si="51"/>
        <v>1</v>
      </c>
    </row>
    <row r="875" spans="1:7" ht="32" customHeight="1" x14ac:dyDescent="0.2">
      <c r="A875" s="2"/>
      <c r="B875" s="5"/>
      <c r="C875" s="4" t="s">
        <v>1617</v>
      </c>
      <c r="D875" s="176" t="s">
        <v>1618</v>
      </c>
      <c r="E875" s="176"/>
      <c r="F875" s="58" t="s">
        <v>55</v>
      </c>
      <c r="G875" s="15">
        <f t="shared" si="51"/>
        <v>1</v>
      </c>
    </row>
    <row r="876" spans="1:7" ht="32" customHeight="1" x14ac:dyDescent="0.2">
      <c r="A876" s="2"/>
      <c r="B876" s="5"/>
      <c r="C876" s="4" t="s">
        <v>1619</v>
      </c>
      <c r="D876" s="176" t="s">
        <v>1620</v>
      </c>
      <c r="E876" s="176"/>
      <c r="F876" s="58" t="s">
        <v>55</v>
      </c>
      <c r="G876" s="15">
        <f t="shared" si="51"/>
        <v>1</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22</v>
      </c>
      <c r="G878" s="15">
        <f>IF(AND(F878="YA"),3,IF(AND(F878="TIDAK"),1,0))</f>
        <v>0</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8</v>
      </c>
      <c r="G880" s="15">
        <f>IF(AND(F880="YA"),5,IF(AND(F880="TIDAK"),1,0))</f>
        <v>5</v>
      </c>
    </row>
    <row r="881" spans="1:7" ht="32" customHeight="1" x14ac:dyDescent="0.2">
      <c r="A881" s="2"/>
      <c r="B881" s="4" t="s">
        <v>1629</v>
      </c>
      <c r="C881" s="176" t="s">
        <v>1630</v>
      </c>
      <c r="D881" s="176"/>
      <c r="E881" s="176"/>
      <c r="F881" s="58" t="s">
        <v>55</v>
      </c>
      <c r="G881" s="15">
        <f>IF(AND(F881="YA"),5,IF(AND(F881="TIDAK"),1,0))</f>
        <v>1</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55</v>
      </c>
      <c r="G883" s="15">
        <f>IF(AND(F883="YA"),5,IF(AND(F883="TIDAK"),1,0))</f>
        <v>1</v>
      </c>
    </row>
    <row r="884" spans="1:7" ht="32" customHeight="1" x14ac:dyDescent="0.2">
      <c r="A884" s="2"/>
      <c r="B884" s="5"/>
      <c r="C884" s="4" t="s">
        <v>1635</v>
      </c>
      <c r="D884" s="176" t="s">
        <v>1636</v>
      </c>
      <c r="E884" s="176"/>
      <c r="F884" s="58" t="s">
        <v>55</v>
      </c>
      <c r="G884" s="15">
        <f>IF(AND(F884="YA"),5,IF(AND(F884="TIDAK"),1,0))</f>
        <v>1</v>
      </c>
    </row>
    <row r="885" spans="1:7" ht="32" customHeight="1" x14ac:dyDescent="0.2">
      <c r="A885" s="2"/>
      <c r="B885" s="5"/>
      <c r="C885" s="4" t="s">
        <v>1637</v>
      </c>
      <c r="D885" s="176" t="s">
        <v>1638</v>
      </c>
      <c r="E885" s="176"/>
      <c r="F885" s="58"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2107</v>
      </c>
    </row>
    <row r="887" spans="1:7" ht="32" customHeight="1" x14ac:dyDescent="0.2">
      <c r="A887" s="177" t="s">
        <v>1649</v>
      </c>
      <c r="B887" s="177"/>
      <c r="C887" s="177"/>
      <c r="D887" s="177"/>
      <c r="E887" s="177"/>
      <c r="F887" s="177"/>
      <c r="G887" s="42" t="str">
        <f>IF(AND(G886&gt;=2384),"SANGAT BAIK",IF(AND(G886&gt;=2013),"BAIK",IF(AND(G886&gt;=1616),"CUKUP","KURANG")))</f>
        <v>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164:F243 F282:F325 F327:F364 F366:F399 F401:F429 F431:F442 F444:F476 F679:F704 F478:F616 F618:F677 F706:F750 F752:F808 F810:F831 F245:F280 F833:F885" xr:uid="{12E9C3EA-DFAF-C140-869B-EFDFA7AF6989}">
      <formula1>"YA,TIDAK,N/A"</formula1>
    </dataValidation>
  </dataValidation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FE239-93C0-F74D-8577-8EB60DA7BD40}">
  <sheetPr>
    <pageSetUpPr fitToPage="1"/>
  </sheetPr>
  <dimension ref="A1:G887"/>
  <sheetViews>
    <sheetView topLeftCell="B876" zoomScale="85" zoomScaleNormal="85"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1749</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399</v>
      </c>
    </row>
    <row r="5" spans="1:7" ht="32" customHeight="1" x14ac:dyDescent="0.2">
      <c r="A5" s="2">
        <v>1</v>
      </c>
      <c r="B5" s="180" t="s">
        <v>5</v>
      </c>
      <c r="C5" s="180"/>
      <c r="D5" s="180"/>
      <c r="E5" s="180"/>
      <c r="F5" s="58"/>
      <c r="G5" s="50">
        <f>SUM(G6:G17)</f>
        <v>30</v>
      </c>
    </row>
    <row r="6" spans="1:7" ht="32" customHeight="1" x14ac:dyDescent="0.2">
      <c r="A6" s="2"/>
      <c r="B6" s="4" t="s">
        <v>6</v>
      </c>
      <c r="C6" s="176" t="s">
        <v>7</v>
      </c>
      <c r="D6" s="176"/>
      <c r="E6" s="176"/>
      <c r="F6" s="58"/>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8</v>
      </c>
      <c r="G9" s="15">
        <f t="shared" si="0"/>
        <v>5</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8</v>
      </c>
      <c r="G13" s="15">
        <f t="shared" si="0"/>
        <v>5</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22</v>
      </c>
      <c r="G16" s="15">
        <f t="shared" si="0"/>
        <v>0</v>
      </c>
    </row>
    <row r="17" spans="1:7" ht="32" customHeight="1" x14ac:dyDescent="0.2">
      <c r="A17" s="2"/>
      <c r="B17" s="3"/>
      <c r="C17" s="4" t="s">
        <v>29</v>
      </c>
      <c r="D17" s="176" t="s">
        <v>30</v>
      </c>
      <c r="E17" s="176"/>
      <c r="F17" s="58" t="s">
        <v>22</v>
      </c>
      <c r="G17" s="15">
        <f t="shared" si="0"/>
        <v>0</v>
      </c>
    </row>
    <row r="18" spans="1:7" ht="32" customHeight="1" x14ac:dyDescent="0.2">
      <c r="A18" s="2">
        <v>2</v>
      </c>
      <c r="B18" s="180" t="s">
        <v>31</v>
      </c>
      <c r="C18" s="180"/>
      <c r="D18" s="180"/>
      <c r="E18" s="180"/>
      <c r="F18" s="58"/>
      <c r="G18" s="50">
        <f>SUM(G19:G28)</f>
        <v>31</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c r="G22" s="15"/>
    </row>
    <row r="23" spans="1:7" ht="32" customHeight="1" x14ac:dyDescent="0.2">
      <c r="A23" s="2"/>
      <c r="B23" s="5"/>
      <c r="C23" s="5" t="s">
        <v>40</v>
      </c>
      <c r="D23" s="176" t="s">
        <v>41</v>
      </c>
      <c r="E23" s="176"/>
      <c r="F23" s="58" t="s">
        <v>22</v>
      </c>
      <c r="G23" s="15">
        <f>IF(AND(F23="YA"),2,IF(AND(F23="TIDAK"),1,0))</f>
        <v>0</v>
      </c>
    </row>
    <row r="24" spans="1:7" ht="32" customHeight="1" x14ac:dyDescent="0.2">
      <c r="A24" s="2"/>
      <c r="B24" s="5"/>
      <c r="C24" s="5" t="s">
        <v>42</v>
      </c>
      <c r="D24" s="176" t="s">
        <v>43</v>
      </c>
      <c r="E24" s="176"/>
      <c r="F24" s="58" t="s">
        <v>22</v>
      </c>
      <c r="G24" s="15">
        <f>IF(AND(F24="YA"),3,IF(AND(F24="TIDAK"),1,0))</f>
        <v>0</v>
      </c>
    </row>
    <row r="25" spans="1:7" ht="32" customHeight="1" x14ac:dyDescent="0.2">
      <c r="A25" s="2"/>
      <c r="B25" s="5"/>
      <c r="C25" s="5" t="s">
        <v>44</v>
      </c>
      <c r="D25" s="176" t="s">
        <v>45</v>
      </c>
      <c r="E25" s="176"/>
      <c r="F25" s="58" t="s">
        <v>8</v>
      </c>
      <c r="G25" s="15">
        <f>IF(AND(F25="YA"),5,IF(AND(F25="TIDAK"),1,0))</f>
        <v>5</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55</v>
      </c>
      <c r="G28" s="15">
        <f t="shared" si="1"/>
        <v>1</v>
      </c>
    </row>
    <row r="29" spans="1:7" ht="32" customHeight="1" x14ac:dyDescent="0.2">
      <c r="A29" s="2">
        <v>3</v>
      </c>
      <c r="B29" s="189" t="s">
        <v>52</v>
      </c>
      <c r="C29" s="190"/>
      <c r="D29" s="190"/>
      <c r="E29" s="191"/>
      <c r="F29" s="58"/>
      <c r="G29" s="50">
        <f>SUM(G30:G31)</f>
        <v>6</v>
      </c>
    </row>
    <row r="30" spans="1:7" ht="32" customHeight="1" x14ac:dyDescent="0.2">
      <c r="A30" s="2"/>
      <c r="B30" s="5" t="s">
        <v>53</v>
      </c>
      <c r="C30" s="176" t="s">
        <v>54</v>
      </c>
      <c r="D30" s="176"/>
      <c r="E30" s="176"/>
      <c r="F30" s="58" t="s">
        <v>8</v>
      </c>
      <c r="G30" s="15">
        <f t="shared" ref="G30:G31" si="2">IF(AND(F30="YA"),5,IF(AND(F30="TIDAK"),1,0))</f>
        <v>5</v>
      </c>
    </row>
    <row r="31" spans="1:7" ht="32" customHeight="1" x14ac:dyDescent="0.2">
      <c r="A31" s="2"/>
      <c r="B31" s="7" t="s">
        <v>56</v>
      </c>
      <c r="C31" s="176" t="s">
        <v>57</v>
      </c>
      <c r="D31" s="176"/>
      <c r="E31" s="176"/>
      <c r="F31" s="58" t="s">
        <v>55</v>
      </c>
      <c r="G31" s="15">
        <f t="shared" si="2"/>
        <v>1</v>
      </c>
    </row>
    <row r="32" spans="1:7" ht="32" customHeight="1" x14ac:dyDescent="0.2">
      <c r="A32" s="2">
        <v>4</v>
      </c>
      <c r="B32" s="180" t="s">
        <v>58</v>
      </c>
      <c r="C32" s="180"/>
      <c r="D32" s="180"/>
      <c r="E32" s="180"/>
      <c r="F32" s="58"/>
      <c r="G32" s="50">
        <f>SUM(G33:G59)</f>
        <v>90</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t="s">
        <v>8</v>
      </c>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55</v>
      </c>
      <c r="G40" s="15">
        <f t="shared" si="5"/>
        <v>1</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t="s">
        <v>22</v>
      </c>
      <c r="G42" s="15">
        <f>IF(AND(F42="YA"),2,IF(AND(F42="TIDAK"),1,0))</f>
        <v>0</v>
      </c>
    </row>
    <row r="43" spans="1:7" ht="32" customHeight="1" x14ac:dyDescent="0.2">
      <c r="A43" s="2"/>
      <c r="B43" s="5"/>
      <c r="C43" s="5"/>
      <c r="D43" s="5" t="s">
        <v>79</v>
      </c>
      <c r="E43" s="5" t="s">
        <v>80</v>
      </c>
      <c r="F43" s="58" t="s">
        <v>8</v>
      </c>
      <c r="G43" s="15">
        <f>IF(AND(F43="YA"),3,IF(AND(F43="TIDAK"),1,0))</f>
        <v>3</v>
      </c>
    </row>
    <row r="44" spans="1:7" ht="32" customHeight="1" x14ac:dyDescent="0.2">
      <c r="A44" s="2"/>
      <c r="B44" s="5"/>
      <c r="C44" s="5"/>
      <c r="D44" s="5" t="s">
        <v>81</v>
      </c>
      <c r="E44" s="5" t="s">
        <v>82</v>
      </c>
      <c r="F44" s="58" t="s">
        <v>22</v>
      </c>
      <c r="G44" s="15">
        <f>IF(AND(F44="YA"),5,IF(AND(F44="TIDAK"),1,0))</f>
        <v>0</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8</v>
      </c>
      <c r="G58" s="15">
        <f t="shared" si="7"/>
        <v>5</v>
      </c>
    </row>
    <row r="59" spans="1:7" ht="32" customHeight="1" x14ac:dyDescent="0.2">
      <c r="A59" s="2"/>
      <c r="B59" s="5"/>
      <c r="C59" s="5"/>
      <c r="D59" s="4" t="s">
        <v>110</v>
      </c>
      <c r="E59" s="5" t="s">
        <v>111</v>
      </c>
      <c r="F59" s="58" t="s">
        <v>55</v>
      </c>
      <c r="G59" s="15">
        <f t="shared" si="7"/>
        <v>1</v>
      </c>
    </row>
    <row r="60" spans="1:7" ht="32" customHeight="1" x14ac:dyDescent="0.2">
      <c r="A60" s="2">
        <v>5</v>
      </c>
      <c r="B60" s="180" t="s">
        <v>112</v>
      </c>
      <c r="C60" s="180"/>
      <c r="D60" s="180"/>
      <c r="E60" s="180"/>
      <c r="F60" s="58"/>
      <c r="G60" s="50">
        <f>SUM(G61:G82)</f>
        <v>58</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55</v>
      </c>
      <c r="G63" s="15">
        <f t="shared" ref="G63:G70" si="9">IF(AND(F63="YA"),5,IF(AND(F63="TIDAK"),1,0))</f>
        <v>1</v>
      </c>
    </row>
    <row r="64" spans="1:7" ht="32" customHeight="1" x14ac:dyDescent="0.2">
      <c r="A64" s="2"/>
      <c r="B64" s="5"/>
      <c r="C64" s="4" t="s">
        <v>119</v>
      </c>
      <c r="D64" s="176" t="s">
        <v>120</v>
      </c>
      <c r="E64" s="176"/>
      <c r="F64" s="58" t="s">
        <v>55</v>
      </c>
      <c r="G64" s="15">
        <f t="shared" si="9"/>
        <v>1</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55</v>
      </c>
      <c r="G69" s="15">
        <f t="shared" si="9"/>
        <v>1</v>
      </c>
    </row>
    <row r="70" spans="1:7" ht="32" customHeight="1" x14ac:dyDescent="0.2">
      <c r="A70" s="2"/>
      <c r="B70" s="5"/>
      <c r="C70" s="4" t="s">
        <v>131</v>
      </c>
      <c r="D70" s="176" t="s">
        <v>132</v>
      </c>
      <c r="E70" s="176"/>
      <c r="F70" s="58" t="s">
        <v>55</v>
      </c>
      <c r="G70" s="15">
        <f t="shared" si="9"/>
        <v>1</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t="s">
        <v>22</v>
      </c>
      <c r="G73" s="15">
        <f>IF(AND(F73="YA"),2,IF(AND(F73="TIDAK"),1,0))</f>
        <v>0</v>
      </c>
    </row>
    <row r="74" spans="1:7" ht="32" customHeight="1" x14ac:dyDescent="0.2">
      <c r="A74" s="2"/>
      <c r="B74" s="5"/>
      <c r="C74" s="5"/>
      <c r="D74" s="4" t="s">
        <v>138</v>
      </c>
      <c r="E74" s="5" t="s">
        <v>80</v>
      </c>
      <c r="F74" s="58" t="s">
        <v>8</v>
      </c>
      <c r="G74" s="15">
        <f>IF(AND(F74="YA"),3,IF(AND(F74="TIDAK"),1,0))</f>
        <v>3</v>
      </c>
    </row>
    <row r="75" spans="1:7" ht="32" customHeight="1" x14ac:dyDescent="0.2">
      <c r="A75" s="2"/>
      <c r="B75" s="5"/>
      <c r="C75" s="5"/>
      <c r="D75" s="4" t="s">
        <v>139</v>
      </c>
      <c r="E75" s="5" t="s">
        <v>140</v>
      </c>
      <c r="F75" s="58" t="s">
        <v>22</v>
      </c>
      <c r="G75" s="15">
        <f>IF(AND(F75="YA"),5,IF(AND(F75="TIDAK"),1,0))</f>
        <v>0</v>
      </c>
    </row>
    <row r="76" spans="1:7" ht="32" customHeight="1" x14ac:dyDescent="0.2">
      <c r="A76" s="2"/>
      <c r="B76" s="5"/>
      <c r="C76" s="4" t="s">
        <v>141</v>
      </c>
      <c r="D76" s="176" t="s">
        <v>142</v>
      </c>
      <c r="E76" s="176"/>
      <c r="F76" s="58"/>
      <c r="G76" s="15">
        <f t="shared" ref="G76:G82" si="10">IF(AND(F76="YA"),5,IF(AND(F76="TIDAK"),1,0))</f>
        <v>0</v>
      </c>
    </row>
    <row r="77" spans="1:7" ht="32" customHeight="1" x14ac:dyDescent="0.2">
      <c r="A77" s="2"/>
      <c r="B77" s="4" t="s">
        <v>143</v>
      </c>
      <c r="C77" s="176" t="s">
        <v>144</v>
      </c>
      <c r="D77" s="176"/>
      <c r="E77" s="176"/>
      <c r="F77" s="58" t="s">
        <v>55</v>
      </c>
      <c r="G77" s="15">
        <f t="shared" si="10"/>
        <v>1</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8</v>
      </c>
      <c r="G79" s="15">
        <f t="shared" si="10"/>
        <v>5</v>
      </c>
    </row>
    <row r="80" spans="1:7" ht="32" customHeight="1" x14ac:dyDescent="0.2">
      <c r="A80" s="2"/>
      <c r="B80" s="4" t="s">
        <v>149</v>
      </c>
      <c r="C80" s="176" t="s">
        <v>150</v>
      </c>
      <c r="D80" s="176"/>
      <c r="E80" s="176"/>
      <c r="F80" s="58" t="s">
        <v>8</v>
      </c>
      <c r="G80" s="15">
        <f t="shared" si="10"/>
        <v>5</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8</v>
      </c>
      <c r="G82" s="15">
        <f t="shared" si="10"/>
        <v>5</v>
      </c>
    </row>
    <row r="83" spans="1:7" ht="32" customHeight="1" x14ac:dyDescent="0.2">
      <c r="A83" s="2">
        <v>6</v>
      </c>
      <c r="B83" s="180" t="s">
        <v>155</v>
      </c>
      <c r="C83" s="180"/>
      <c r="D83" s="180"/>
      <c r="E83" s="180"/>
      <c r="F83" s="58"/>
      <c r="G83" s="50">
        <f>SUM(G84:G96)</f>
        <v>23</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c r="G85" s="15"/>
    </row>
    <row r="86" spans="1:7" ht="32" customHeight="1" x14ac:dyDescent="0.2">
      <c r="A86" s="2"/>
      <c r="B86" s="5"/>
      <c r="C86" s="4" t="s">
        <v>160</v>
      </c>
      <c r="D86" s="176" t="s">
        <v>161</v>
      </c>
      <c r="E86" s="176"/>
      <c r="F86" s="58" t="s">
        <v>8</v>
      </c>
      <c r="G86" s="15">
        <f>IF(AND(F86="YA"),3,IF(AND(F86="TIDAK"),1,0))</f>
        <v>3</v>
      </c>
    </row>
    <row r="87" spans="1:7" ht="32" customHeight="1" x14ac:dyDescent="0.2">
      <c r="A87" s="2"/>
      <c r="B87" s="5"/>
      <c r="C87" s="4" t="s">
        <v>162</v>
      </c>
      <c r="D87" s="176" t="s">
        <v>163</v>
      </c>
      <c r="E87" s="176"/>
      <c r="F87" s="58" t="s">
        <v>22</v>
      </c>
      <c r="G87" s="15">
        <f>IF(AND(F87="YA"),5,IF(AND(F87="TIDAK"),1,0))</f>
        <v>0</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t="s">
        <v>8</v>
      </c>
      <c r="G89" s="15">
        <f>IF(AND(F89="YA"),3,IF(AND(F89="TIDAK"),1,0))</f>
        <v>3</v>
      </c>
    </row>
    <row r="90" spans="1:7" ht="32" customHeight="1" x14ac:dyDescent="0.2">
      <c r="A90" s="2"/>
      <c r="B90" s="5"/>
      <c r="C90" s="4" t="s">
        <v>168</v>
      </c>
      <c r="D90" s="176" t="s">
        <v>169</v>
      </c>
      <c r="E90" s="176"/>
      <c r="F90" s="58" t="s">
        <v>22</v>
      </c>
      <c r="G90" s="15">
        <f>IF(AND(F90="YA"),5,IF(AND(F90="TIDAK"),1,0))</f>
        <v>0</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8</v>
      </c>
      <c r="G92" s="15">
        <f>IF(AND(F92="YA"),2,IF(AND(F92="TIDAK"),1,0))</f>
        <v>2</v>
      </c>
    </row>
    <row r="93" spans="1:7" ht="32" customHeight="1" x14ac:dyDescent="0.2">
      <c r="A93" s="2"/>
      <c r="B93" s="5"/>
      <c r="C93" s="4" t="s">
        <v>174</v>
      </c>
      <c r="D93" s="176" t="s">
        <v>175</v>
      </c>
      <c r="E93" s="176"/>
      <c r="F93" s="58" t="s">
        <v>22</v>
      </c>
      <c r="G93" s="15">
        <f>IF(AND(F93="YA"),3,IF(AND(F93="TIDAK"),1,0))</f>
        <v>0</v>
      </c>
    </row>
    <row r="94" spans="1:7" ht="32" customHeight="1" x14ac:dyDescent="0.2">
      <c r="A94" s="2"/>
      <c r="B94" s="5"/>
      <c r="C94" s="4" t="s">
        <v>176</v>
      </c>
      <c r="D94" s="176" t="s">
        <v>177</v>
      </c>
      <c r="E94" s="176"/>
      <c r="F94" s="58" t="s">
        <v>22</v>
      </c>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8</v>
      </c>
      <c r="G96" s="15">
        <f t="shared" si="12"/>
        <v>5</v>
      </c>
    </row>
    <row r="97" spans="1:7" ht="32" customHeight="1" x14ac:dyDescent="0.2">
      <c r="A97" s="2">
        <v>7</v>
      </c>
      <c r="B97" s="180" t="s">
        <v>182</v>
      </c>
      <c r="C97" s="180"/>
      <c r="D97" s="180"/>
      <c r="E97" s="180"/>
      <c r="F97" s="58"/>
      <c r="G97" s="50">
        <f>SUM(G98:G121)</f>
        <v>76</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8</v>
      </c>
      <c r="G106" s="15">
        <f t="shared" si="14"/>
        <v>5</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t="s">
        <v>8</v>
      </c>
      <c r="G112" s="15">
        <f>IF(AND(F112="YA"),3,IF(AND(F112="TIDAK"),1,0))</f>
        <v>3</v>
      </c>
    </row>
    <row r="113" spans="1:7" ht="32" customHeight="1" x14ac:dyDescent="0.2">
      <c r="A113" s="8"/>
      <c r="B113" s="5"/>
      <c r="C113" s="5" t="s">
        <v>213</v>
      </c>
      <c r="D113" s="176" t="s">
        <v>214</v>
      </c>
      <c r="E113" s="176"/>
      <c r="F113" s="58" t="s">
        <v>22</v>
      </c>
      <c r="G113" s="15">
        <f>IF(AND(F113="YA"),5,IF(AND(F113="TIDAK"),1,0))</f>
        <v>0</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22</v>
      </c>
      <c r="G115" s="15">
        <f>IF(AND(F115="YA"),3,IF(AND(F115="TIDAK"),1,0))</f>
        <v>0</v>
      </c>
    </row>
    <row r="116" spans="1:7" ht="32" customHeight="1" x14ac:dyDescent="0.2">
      <c r="A116" s="8"/>
      <c r="B116" s="5"/>
      <c r="C116" s="5" t="s">
        <v>219</v>
      </c>
      <c r="D116" s="176" t="s">
        <v>220</v>
      </c>
      <c r="E116" s="176"/>
      <c r="F116" s="58" t="s">
        <v>8</v>
      </c>
      <c r="G116" s="15">
        <f>IF(AND(F116="YA"),5,IF(AND(F116="TIDAK"),1,0))</f>
        <v>5</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t="s">
        <v>22</v>
      </c>
      <c r="G119" s="15">
        <f>IF(AND(F119="YA"),2,IF(AND(F119="TIDAK"),1,0))</f>
        <v>0</v>
      </c>
    </row>
    <row r="120" spans="1:7" ht="32" customHeight="1" x14ac:dyDescent="0.2">
      <c r="A120" s="2"/>
      <c r="B120" s="5"/>
      <c r="C120" s="5" t="s">
        <v>226</v>
      </c>
      <c r="D120" s="176" t="s">
        <v>80</v>
      </c>
      <c r="E120" s="176"/>
      <c r="F120" s="58" t="s">
        <v>8</v>
      </c>
      <c r="G120" s="15">
        <f>IF(AND(F120="YA"),3,IF(AND(F120="TIDAK"),1,0))</f>
        <v>3</v>
      </c>
    </row>
    <row r="121" spans="1:7" ht="32" customHeight="1" x14ac:dyDescent="0.2">
      <c r="A121" s="2"/>
      <c r="B121" s="5"/>
      <c r="C121" s="5" t="s">
        <v>227</v>
      </c>
      <c r="D121" s="176" t="s">
        <v>140</v>
      </c>
      <c r="E121" s="176"/>
      <c r="F121" s="58" t="s">
        <v>22</v>
      </c>
      <c r="G121" s="15">
        <f>IF(AND(F121="YA"),5,IF(AND(F121="TIDAK"),1,0))</f>
        <v>0</v>
      </c>
    </row>
    <row r="122" spans="1:7" ht="32" customHeight="1" x14ac:dyDescent="0.2">
      <c r="A122" s="2">
        <v>8</v>
      </c>
      <c r="B122" s="180" t="s">
        <v>228</v>
      </c>
      <c r="C122" s="180"/>
      <c r="D122" s="180"/>
      <c r="E122" s="180"/>
      <c r="F122" s="58"/>
      <c r="G122" s="50">
        <f>SUM(G123:G142)</f>
        <v>43</v>
      </c>
    </row>
    <row r="123" spans="1:7" ht="32" customHeight="1" x14ac:dyDescent="0.2">
      <c r="A123" s="2"/>
      <c r="B123" s="4" t="s">
        <v>229</v>
      </c>
      <c r="C123" s="176" t="s">
        <v>230</v>
      </c>
      <c r="D123" s="176"/>
      <c r="E123" s="176"/>
      <c r="F123" s="58" t="s">
        <v>8</v>
      </c>
      <c r="G123" s="15">
        <f t="shared" ref="G123" si="16">IF(AND(F123="YA"),5,IF(AND(F123="TIDAK"),1,0))</f>
        <v>5</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t="s">
        <v>22</v>
      </c>
      <c r="G125" s="15">
        <f>IF(AND(F125="YA"),2,IF(AND(F125="TIDAK"),1,0))</f>
        <v>0</v>
      </c>
    </row>
    <row r="126" spans="1:7" ht="32" customHeight="1" x14ac:dyDescent="0.2">
      <c r="A126" s="2"/>
      <c r="B126" s="5"/>
      <c r="C126" s="4" t="s">
        <v>235</v>
      </c>
      <c r="D126" s="176" t="s">
        <v>236</v>
      </c>
      <c r="E126" s="176"/>
      <c r="F126" s="58" t="s">
        <v>22</v>
      </c>
      <c r="G126" s="15">
        <f>IF(AND(F126="YA"),3,IF(AND(F126="TIDAK"),1,0))</f>
        <v>0</v>
      </c>
    </row>
    <row r="127" spans="1:7" ht="32" customHeight="1" x14ac:dyDescent="0.2">
      <c r="A127" s="2"/>
      <c r="B127" s="5"/>
      <c r="C127" s="4" t="s">
        <v>237</v>
      </c>
      <c r="D127" s="176" t="s">
        <v>238</v>
      </c>
      <c r="E127" s="176"/>
      <c r="F127" s="58" t="s">
        <v>8</v>
      </c>
      <c r="G127" s="15">
        <f>IF(AND(F127="YA"),5,IF(AND(F127="TIDAK"),1,0))</f>
        <v>5</v>
      </c>
    </row>
    <row r="128" spans="1:7" ht="32" customHeight="1" x14ac:dyDescent="0.2">
      <c r="A128" s="2"/>
      <c r="B128" s="4" t="s">
        <v>239</v>
      </c>
      <c r="C128" s="176" t="s">
        <v>240</v>
      </c>
      <c r="D128" s="176"/>
      <c r="E128" s="176"/>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8</v>
      </c>
      <c r="G130" s="15">
        <f>IF(AND(F130="YA"),3,IF(AND(F130="TIDAK"),1,0))</f>
        <v>3</v>
      </c>
    </row>
    <row r="131" spans="1:7" ht="32" customHeight="1" x14ac:dyDescent="0.2">
      <c r="A131" s="2"/>
      <c r="B131" s="5"/>
      <c r="C131" s="4" t="s">
        <v>245</v>
      </c>
      <c r="D131" s="214" t="s">
        <v>246</v>
      </c>
      <c r="E131" s="214"/>
      <c r="F131" s="58" t="s">
        <v>22</v>
      </c>
      <c r="G131" s="15">
        <f>IF(AND(F131="YA"),5,IF(AND(F131="TIDAK"),1,0))</f>
        <v>0</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22</v>
      </c>
      <c r="G133" s="15">
        <f>IF(AND(F133="YA"),3,IF(AND(F133="TIDAK"),1,0))</f>
        <v>0</v>
      </c>
    </row>
    <row r="134" spans="1:7" ht="32" customHeight="1" x14ac:dyDescent="0.2">
      <c r="A134" s="2"/>
      <c r="B134" s="5"/>
      <c r="C134" s="4" t="s">
        <v>251</v>
      </c>
      <c r="D134" s="176" t="s">
        <v>252</v>
      </c>
      <c r="E134" s="176"/>
      <c r="F134" s="58" t="s">
        <v>8</v>
      </c>
      <c r="G134" s="15">
        <f>IF(AND(F134="YA"),3,IF(AND(F134="TIDAK"),1,0))</f>
        <v>3</v>
      </c>
    </row>
    <row r="135" spans="1:7" ht="32" customHeight="1" x14ac:dyDescent="0.2">
      <c r="A135" s="2"/>
      <c r="B135" s="5"/>
      <c r="C135" s="4" t="s">
        <v>253</v>
      </c>
      <c r="D135" s="176" t="s">
        <v>254</v>
      </c>
      <c r="E135" s="176"/>
      <c r="F135" s="58" t="s">
        <v>22</v>
      </c>
      <c r="G135" s="15">
        <f>IF(AND(F135="YA"),5,IF(AND(F135="TIDAK"),1,0))</f>
        <v>0</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8</v>
      </c>
      <c r="G138" s="15">
        <f t="shared" ref="G138:G142" si="19">IF(AND(F138="YA"),5,IF(AND(F138="TIDAK"),1,0))</f>
        <v>5</v>
      </c>
    </row>
    <row r="139" spans="1:7" ht="32" customHeight="1" x14ac:dyDescent="0.2">
      <c r="A139" s="2"/>
      <c r="B139" s="5"/>
      <c r="C139" s="4" t="s">
        <v>261</v>
      </c>
      <c r="D139" s="176" t="s">
        <v>262</v>
      </c>
      <c r="E139" s="176"/>
      <c r="F139" s="58" t="s">
        <v>55</v>
      </c>
      <c r="G139" s="15">
        <f t="shared" si="19"/>
        <v>1</v>
      </c>
    </row>
    <row r="140" spans="1:7" ht="32" customHeight="1" x14ac:dyDescent="0.2">
      <c r="A140" s="2"/>
      <c r="B140" s="5"/>
      <c r="C140" s="4" t="s">
        <v>263</v>
      </c>
      <c r="D140" s="176" t="s">
        <v>264</v>
      </c>
      <c r="E140" s="176"/>
      <c r="F140" s="58" t="s">
        <v>55</v>
      </c>
      <c r="G140" s="15">
        <f t="shared" si="19"/>
        <v>1</v>
      </c>
    </row>
    <row r="141" spans="1:7" ht="32" customHeight="1" x14ac:dyDescent="0.2">
      <c r="A141" s="2"/>
      <c r="B141" s="4" t="s">
        <v>265</v>
      </c>
      <c r="C141" s="176" t="s">
        <v>266</v>
      </c>
      <c r="D141" s="176"/>
      <c r="E141" s="176"/>
      <c r="F141" s="58" t="s">
        <v>8</v>
      </c>
      <c r="G141" s="15">
        <f t="shared" si="19"/>
        <v>5</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42</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t="s">
        <v>8</v>
      </c>
      <c r="G145" s="15">
        <f t="shared" si="20"/>
        <v>5</v>
      </c>
    </row>
    <row r="146" spans="1:7" ht="32" customHeight="1" x14ac:dyDescent="0.2">
      <c r="A146" s="2"/>
      <c r="B146" s="4" t="s">
        <v>273</v>
      </c>
      <c r="C146" s="176" t="s">
        <v>274</v>
      </c>
      <c r="D146" s="176"/>
      <c r="E146" s="176"/>
      <c r="F146" s="58" t="s">
        <v>8</v>
      </c>
      <c r="G146" s="15">
        <f t="shared" si="20"/>
        <v>5</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22</v>
      </c>
      <c r="G148" s="15">
        <f>IF(AND(F148="YA"),3,IF(AND(F148="TIDAK"),1,0))</f>
        <v>0</v>
      </c>
    </row>
    <row r="149" spans="1:7" ht="32" customHeight="1" x14ac:dyDescent="0.2">
      <c r="A149" s="2"/>
      <c r="B149" s="5"/>
      <c r="C149" s="4" t="s">
        <v>278</v>
      </c>
      <c r="D149" s="176" t="s">
        <v>279</v>
      </c>
      <c r="E149" s="176"/>
      <c r="F149" s="58" t="s">
        <v>22</v>
      </c>
      <c r="G149" s="15">
        <f>IF(AND(F149="YA"),3,IF(AND(F149="TIDAK"),1,0))</f>
        <v>0</v>
      </c>
    </row>
    <row r="150" spans="1:7" ht="32" customHeight="1" x14ac:dyDescent="0.2">
      <c r="A150" s="2"/>
      <c r="B150" s="5"/>
      <c r="C150" s="4" t="s">
        <v>280</v>
      </c>
      <c r="D150" s="176" t="s">
        <v>281</v>
      </c>
      <c r="E150" s="176"/>
      <c r="F150" s="58" t="s">
        <v>22</v>
      </c>
      <c r="G150" s="15">
        <f>IF(AND(F150="YA"),4,IF(AND(F150="TIDAK"),1,0))</f>
        <v>0</v>
      </c>
    </row>
    <row r="151" spans="1:7" ht="32" customHeight="1" x14ac:dyDescent="0.2">
      <c r="A151" s="2"/>
      <c r="B151" s="5"/>
      <c r="C151" s="4" t="s">
        <v>282</v>
      </c>
      <c r="D151" s="176" t="s">
        <v>283</v>
      </c>
      <c r="E151" s="176"/>
      <c r="F151" s="58" t="s">
        <v>8</v>
      </c>
      <c r="G151" s="15">
        <f>IF(AND(F151="YA"),5,IF(AND(F151="TIDAK"),1,0))</f>
        <v>5</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22</v>
      </c>
      <c r="G154" s="15">
        <f>IF(AND(F154="YA"),2,IF(AND(F154="TIDAK"),1,0))</f>
        <v>0</v>
      </c>
    </row>
    <row r="155" spans="1:7" ht="32" customHeight="1" x14ac:dyDescent="0.2">
      <c r="A155" s="2"/>
      <c r="B155" s="5"/>
      <c r="C155" s="4" t="s">
        <v>290</v>
      </c>
      <c r="D155" s="176" t="s">
        <v>291</v>
      </c>
      <c r="E155" s="176"/>
      <c r="F155" s="58" t="s">
        <v>22</v>
      </c>
      <c r="G155" s="15">
        <f>IF(AND(F155="YA"),3,IF(AND(F155="TIDAK"),1,0))</f>
        <v>0</v>
      </c>
    </row>
    <row r="156" spans="1:7" ht="32" customHeight="1" x14ac:dyDescent="0.2">
      <c r="A156" s="2"/>
      <c r="B156" s="5"/>
      <c r="C156" s="4" t="s">
        <v>292</v>
      </c>
      <c r="D156" s="176" t="s">
        <v>293</v>
      </c>
      <c r="E156" s="176"/>
      <c r="F156" s="58" t="s">
        <v>8</v>
      </c>
      <c r="G156" s="15">
        <f>IF(AND(F156="YA"),5,IF(AND(F156="TIDAK"),1,0))</f>
        <v>5</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8</v>
      </c>
      <c r="G159" s="15">
        <f>IF(AND(F159="YA"),2,IF(AND(F159="TIDAK"),1,0))</f>
        <v>2</v>
      </c>
    </row>
    <row r="160" spans="1:7" ht="32" customHeight="1" x14ac:dyDescent="0.2">
      <c r="A160" s="2"/>
      <c r="B160" s="5"/>
      <c r="C160" s="4" t="s">
        <v>300</v>
      </c>
      <c r="D160" s="176" t="s">
        <v>301</v>
      </c>
      <c r="E160" s="176"/>
      <c r="F160" s="58" t="s">
        <v>22</v>
      </c>
      <c r="G160" s="15">
        <f>IF(AND(F160="YA"),3,IF(AND(F160="TIDAK"),1,0))</f>
        <v>0</v>
      </c>
    </row>
    <row r="161" spans="1:7" ht="32" customHeight="1" x14ac:dyDescent="0.2">
      <c r="A161" s="2"/>
      <c r="B161" s="5"/>
      <c r="C161" s="4" t="s">
        <v>302</v>
      </c>
      <c r="D161" s="176" t="s">
        <v>303</v>
      </c>
      <c r="E161" s="176"/>
      <c r="F161" s="58" t="s">
        <v>22</v>
      </c>
      <c r="G161" s="15">
        <f>IF(AND(F161="YA"),5,IF(AND(F161="TIDAK"),1,0))</f>
        <v>0</v>
      </c>
    </row>
    <row r="162" spans="1:7" ht="32" customHeight="1" x14ac:dyDescent="0.2">
      <c r="A162" s="2"/>
      <c r="B162" s="4" t="s">
        <v>304</v>
      </c>
      <c r="C162" s="176" t="s">
        <v>305</v>
      </c>
      <c r="D162" s="176"/>
      <c r="E162" s="176"/>
      <c r="F162" s="58" t="s">
        <v>8</v>
      </c>
      <c r="G162" s="15">
        <f t="shared" ref="G162" si="23">IF(AND(F162="YA"),5,IF(AND(F162="TIDAK"),1,0))</f>
        <v>5</v>
      </c>
    </row>
    <row r="163" spans="1:7" ht="32" customHeight="1" x14ac:dyDescent="0.2">
      <c r="A163" s="204" t="s">
        <v>306</v>
      </c>
      <c r="B163" s="205"/>
      <c r="C163" s="205"/>
      <c r="D163" s="205"/>
      <c r="E163" s="205"/>
      <c r="F163" s="205"/>
      <c r="G163" s="48">
        <f>G164</f>
        <v>100</v>
      </c>
    </row>
    <row r="164" spans="1:7" ht="32" customHeight="1" x14ac:dyDescent="0.2">
      <c r="A164" s="2">
        <v>10</v>
      </c>
      <c r="B164" s="180" t="s">
        <v>307</v>
      </c>
      <c r="C164" s="180"/>
      <c r="D164" s="180"/>
      <c r="E164" s="180"/>
      <c r="F164" s="58"/>
      <c r="G164" s="50">
        <f>SUM(G165:G243)</f>
        <v>100</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4" t="s">
        <v>310</v>
      </c>
      <c r="C166" s="176" t="s">
        <v>311</v>
      </c>
      <c r="D166" s="176"/>
      <c r="E166" s="176"/>
      <c r="F166" s="58"/>
      <c r="G166" s="15"/>
    </row>
    <row r="167" spans="1:7" ht="32" customHeight="1" x14ac:dyDescent="0.2">
      <c r="A167" s="2"/>
      <c r="B167" s="5"/>
      <c r="C167" s="4" t="s">
        <v>312</v>
      </c>
      <c r="D167" s="176" t="s">
        <v>313</v>
      </c>
      <c r="E167" s="176"/>
      <c r="F167" s="58" t="s">
        <v>22</v>
      </c>
      <c r="G167" s="15">
        <f>IF(AND(F167="YA"),2,IF(AND(F167="TIDAK"),1,0))</f>
        <v>0</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t="s">
        <v>22</v>
      </c>
      <c r="G169" s="15">
        <f>IF(AND(F169="YA"),3,IF(AND(F169="TIDAK"),0.01,0))</f>
        <v>0</v>
      </c>
    </row>
    <row r="170" spans="1:7" ht="32" customHeight="1" x14ac:dyDescent="0.2">
      <c r="A170" s="2"/>
      <c r="B170" s="5"/>
      <c r="C170" s="5"/>
      <c r="D170" s="4" t="s">
        <v>318</v>
      </c>
      <c r="E170" s="5" t="s">
        <v>319</v>
      </c>
      <c r="F170" s="58" t="s">
        <v>22</v>
      </c>
      <c r="G170" s="15">
        <f>IF(AND(F170="YA"),3,IF(AND(F170="TIDAK"),0.01,0))</f>
        <v>0</v>
      </c>
    </row>
    <row r="171" spans="1:7" ht="32" customHeight="1" x14ac:dyDescent="0.2">
      <c r="A171" s="2"/>
      <c r="B171" s="5"/>
      <c r="C171" s="5"/>
      <c r="D171" s="4" t="s">
        <v>320</v>
      </c>
      <c r="E171" s="5" t="s">
        <v>321</v>
      </c>
      <c r="F171" s="58" t="s">
        <v>22</v>
      </c>
      <c r="G171" s="15">
        <f>IF(AND(F171="YA"),3,IF(AND(F171="TIDAK"),0.01,0))</f>
        <v>0</v>
      </c>
    </row>
    <row r="172" spans="1:7" ht="32" customHeight="1" x14ac:dyDescent="0.2">
      <c r="A172" s="2"/>
      <c r="B172" s="5"/>
      <c r="C172" s="5"/>
      <c r="D172" s="4" t="s">
        <v>322</v>
      </c>
      <c r="E172" s="5" t="s">
        <v>323</v>
      </c>
      <c r="F172" s="58" t="s">
        <v>22</v>
      </c>
      <c r="G172" s="15">
        <f>IF(AND(F172="YA"),3,IF(AND(F172="TIDAK"),0.01,0))</f>
        <v>0</v>
      </c>
    </row>
    <row r="173" spans="1:7" ht="32" customHeight="1" x14ac:dyDescent="0.2">
      <c r="A173" s="2"/>
      <c r="B173" s="5"/>
      <c r="C173" s="5"/>
      <c r="D173" s="4" t="s">
        <v>324</v>
      </c>
      <c r="E173" s="5" t="s">
        <v>325</v>
      </c>
      <c r="F173" s="58" t="s">
        <v>8</v>
      </c>
      <c r="G173" s="15">
        <f>IF(AND(F173="YA"),3,IF(AND(F173="TIDAK"),0.01,0))</f>
        <v>3</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t="s">
        <v>22</v>
      </c>
      <c r="G175" s="15">
        <f>IF(AND(F175="YA"),5,IF(AND(F175="TIDAK"),1,0))</f>
        <v>0</v>
      </c>
    </row>
    <row r="176" spans="1:7" ht="32" customHeight="1" x14ac:dyDescent="0.2">
      <c r="A176" s="2"/>
      <c r="B176" s="5"/>
      <c r="C176" s="5"/>
      <c r="D176" s="4" t="s">
        <v>330</v>
      </c>
      <c r="E176" s="5" t="s">
        <v>331</v>
      </c>
      <c r="F176" s="58" t="s">
        <v>22</v>
      </c>
      <c r="G176" s="15">
        <f t="shared" ref="G176:G182" si="25">IF(AND(F176="YA"),5,IF(AND(F176="TIDAK"),1,0))</f>
        <v>0</v>
      </c>
    </row>
    <row r="177" spans="1:7" ht="32" customHeight="1" x14ac:dyDescent="0.2">
      <c r="A177" s="2"/>
      <c r="B177" s="5"/>
      <c r="C177" s="5"/>
      <c r="D177" s="4" t="s">
        <v>332</v>
      </c>
      <c r="E177" s="5" t="s">
        <v>333</v>
      </c>
      <c r="F177" s="58" t="s">
        <v>22</v>
      </c>
      <c r="G177" s="15">
        <f t="shared" si="25"/>
        <v>0</v>
      </c>
    </row>
    <row r="178" spans="1:7" ht="32" customHeight="1" x14ac:dyDescent="0.2">
      <c r="A178" s="2"/>
      <c r="B178" s="5"/>
      <c r="C178" s="5"/>
      <c r="D178" s="4" t="s">
        <v>334</v>
      </c>
      <c r="E178" s="5" t="s">
        <v>335</v>
      </c>
      <c r="F178" s="58" t="s">
        <v>22</v>
      </c>
      <c r="G178" s="15">
        <f t="shared" si="25"/>
        <v>0</v>
      </c>
    </row>
    <row r="179" spans="1:7" ht="32" customHeight="1" x14ac:dyDescent="0.2">
      <c r="A179" s="2"/>
      <c r="B179" s="5"/>
      <c r="C179" s="5"/>
      <c r="D179" s="4" t="s">
        <v>336</v>
      </c>
      <c r="E179" s="5" t="s">
        <v>321</v>
      </c>
      <c r="F179" s="58" t="s">
        <v>22</v>
      </c>
      <c r="G179" s="15">
        <f t="shared" si="25"/>
        <v>0</v>
      </c>
    </row>
    <row r="180" spans="1:7" ht="32" customHeight="1" x14ac:dyDescent="0.2">
      <c r="A180" s="2"/>
      <c r="B180" s="5"/>
      <c r="C180" s="5"/>
      <c r="D180" s="4" t="s">
        <v>337</v>
      </c>
      <c r="E180" s="5" t="s">
        <v>323</v>
      </c>
      <c r="F180" s="58" t="s">
        <v>22</v>
      </c>
      <c r="G180" s="15">
        <f t="shared" si="25"/>
        <v>0</v>
      </c>
    </row>
    <row r="181" spans="1:7" ht="32" customHeight="1" x14ac:dyDescent="0.2">
      <c r="A181" s="2"/>
      <c r="B181" s="5"/>
      <c r="C181" s="5"/>
      <c r="D181" s="4" t="s">
        <v>338</v>
      </c>
      <c r="E181" s="5" t="s">
        <v>325</v>
      </c>
      <c r="F181" s="58" t="s">
        <v>22</v>
      </c>
      <c r="G181" s="15">
        <f t="shared" si="25"/>
        <v>0</v>
      </c>
    </row>
    <row r="182" spans="1:7" ht="32" customHeight="1" x14ac:dyDescent="0.2">
      <c r="A182" s="2"/>
      <c r="B182" s="5"/>
      <c r="C182" s="5"/>
      <c r="D182" s="4" t="s">
        <v>339</v>
      </c>
      <c r="E182" s="5" t="s">
        <v>340</v>
      </c>
      <c r="F182" s="58" t="s">
        <v>22</v>
      </c>
      <c r="G182" s="15">
        <f t="shared" si="25"/>
        <v>0</v>
      </c>
    </row>
    <row r="183" spans="1:7" ht="32" customHeight="1" x14ac:dyDescent="0.2">
      <c r="A183" s="2"/>
      <c r="B183" s="4" t="s">
        <v>341</v>
      </c>
      <c r="C183" s="176" t="s">
        <v>342</v>
      </c>
      <c r="D183" s="176"/>
      <c r="E183" s="176"/>
      <c r="F183" s="58" t="s">
        <v>8</v>
      </c>
      <c r="G183" s="15">
        <f>IF(AND(F183="YA"),5,IF(AND(F183="TIDAK"),1,0))</f>
        <v>5</v>
      </c>
    </row>
    <row r="184" spans="1:7" ht="32" customHeight="1" x14ac:dyDescent="0.2">
      <c r="A184" s="2"/>
      <c r="B184" s="4" t="s">
        <v>343</v>
      </c>
      <c r="C184" s="176" t="s">
        <v>344</v>
      </c>
      <c r="D184" s="176"/>
      <c r="E184" s="176"/>
      <c r="F184" s="58"/>
      <c r="G184" s="15"/>
    </row>
    <row r="185" spans="1:7" ht="32" customHeight="1" x14ac:dyDescent="0.2">
      <c r="A185" s="2"/>
      <c r="B185" s="5"/>
      <c r="C185" s="4" t="s">
        <v>345</v>
      </c>
      <c r="D185" s="176" t="s">
        <v>346</v>
      </c>
      <c r="E185" s="176"/>
      <c r="F185" s="58" t="s">
        <v>22</v>
      </c>
      <c r="G185" s="15">
        <f>IF(AND(F185="YA"),2,IF(AND(F185="TIDAK"),1,0))</f>
        <v>0</v>
      </c>
    </row>
    <row r="186" spans="1:7" ht="32" customHeight="1" x14ac:dyDescent="0.2">
      <c r="A186" s="2"/>
      <c r="B186" s="5"/>
      <c r="C186" s="4" t="s">
        <v>347</v>
      </c>
      <c r="D186" s="176" t="s">
        <v>348</v>
      </c>
      <c r="E186" s="176"/>
      <c r="F186" s="58" t="s">
        <v>8</v>
      </c>
      <c r="G186" s="15">
        <f>IF(AND(F186="YA"),3,IF(AND(F186="TIDAK"),1,0))</f>
        <v>3</v>
      </c>
    </row>
    <row r="187" spans="1:7" ht="32" customHeight="1" x14ac:dyDescent="0.2">
      <c r="A187" s="2"/>
      <c r="B187" s="5"/>
      <c r="C187" s="4" t="s">
        <v>349</v>
      </c>
      <c r="D187" s="176" t="s">
        <v>350</v>
      </c>
      <c r="E187" s="176"/>
      <c r="F187" s="58" t="s">
        <v>22</v>
      </c>
      <c r="G187" s="15">
        <f>IF(AND(F187="YA"),5,IF(AND(F187="TIDAK"),1,0))</f>
        <v>0</v>
      </c>
    </row>
    <row r="188" spans="1:7" ht="32" customHeight="1" x14ac:dyDescent="0.2">
      <c r="A188" s="2"/>
      <c r="B188" s="4" t="s">
        <v>351</v>
      </c>
      <c r="C188" s="176" t="s">
        <v>352</v>
      </c>
      <c r="D188" s="176"/>
      <c r="E188" s="176"/>
      <c r="F188" s="58"/>
      <c r="G188" s="15"/>
    </row>
    <row r="189" spans="1:7" ht="32" customHeight="1" x14ac:dyDescent="0.2">
      <c r="A189" s="2"/>
      <c r="B189" s="5"/>
      <c r="C189" s="4" t="s">
        <v>353</v>
      </c>
      <c r="D189" s="176" t="s">
        <v>346</v>
      </c>
      <c r="E189" s="176"/>
      <c r="F189" s="58" t="s">
        <v>22</v>
      </c>
      <c r="G189" s="15">
        <f>IF(AND(F189="YA"),2,IF(AND(F189="TIDAK"),1,0))</f>
        <v>0</v>
      </c>
    </row>
    <row r="190" spans="1:7" ht="32" customHeight="1" x14ac:dyDescent="0.2">
      <c r="A190" s="2"/>
      <c r="B190" s="5"/>
      <c r="C190" s="4" t="s">
        <v>354</v>
      </c>
      <c r="D190" s="176" t="s">
        <v>348</v>
      </c>
      <c r="E190" s="176"/>
      <c r="F190" s="58" t="s">
        <v>8</v>
      </c>
      <c r="G190" s="15">
        <f>IF(AND(F190="YA"),3,IF(AND(F190="TIDAK"),1,0))</f>
        <v>3</v>
      </c>
    </row>
    <row r="191" spans="1:7" ht="32" customHeight="1" x14ac:dyDescent="0.2">
      <c r="A191" s="2"/>
      <c r="B191" s="5"/>
      <c r="C191" s="4" t="s">
        <v>355</v>
      </c>
      <c r="D191" s="176" t="s">
        <v>350</v>
      </c>
      <c r="E191" s="176"/>
      <c r="F191" s="58" t="s">
        <v>22</v>
      </c>
      <c r="G191" s="15">
        <f>IF(AND(F191="YA"),5,IF(AND(F191="TIDAK"),1,0))</f>
        <v>0</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t="s">
        <v>22</v>
      </c>
      <c r="G194" s="15">
        <f>IF(AND(F194="YA"),2,IF(AND(F194="TIDAK"),1,0))</f>
        <v>0</v>
      </c>
    </row>
    <row r="195" spans="1:7" ht="32" customHeight="1" x14ac:dyDescent="0.2">
      <c r="A195" s="2"/>
      <c r="B195" s="5"/>
      <c r="C195" s="4" t="s">
        <v>362</v>
      </c>
      <c r="D195" s="176" t="s">
        <v>301</v>
      </c>
      <c r="E195" s="176"/>
      <c r="F195" s="58" t="s">
        <v>22</v>
      </c>
      <c r="G195" s="15">
        <f>IF(AND(F195="YA"),3,IF(AND(F195="TIDAK"),1,0))</f>
        <v>0</v>
      </c>
    </row>
    <row r="196" spans="1:7" ht="32" customHeight="1" x14ac:dyDescent="0.2">
      <c r="A196" s="2"/>
      <c r="B196" s="5"/>
      <c r="C196" s="4" t="s">
        <v>363</v>
      </c>
      <c r="D196" s="176" t="s">
        <v>303</v>
      </c>
      <c r="E196" s="176"/>
      <c r="F196" s="58" t="s">
        <v>22</v>
      </c>
      <c r="G196" s="15">
        <f>IF(AND(F196="YA"),4,IF(AND(F196="TIDAK"),1,0))</f>
        <v>0</v>
      </c>
    </row>
    <row r="197" spans="1:7" ht="32" customHeight="1" x14ac:dyDescent="0.2">
      <c r="A197" s="2"/>
      <c r="B197" s="5"/>
      <c r="C197" s="4" t="s">
        <v>364</v>
      </c>
      <c r="D197" s="176" t="s">
        <v>365</v>
      </c>
      <c r="E197" s="176"/>
      <c r="F197" s="58" t="s">
        <v>8</v>
      </c>
      <c r="G197" s="15">
        <f>IF(AND(F197="YA"),5,IF(AND(F197="TIDAK"),1,0))</f>
        <v>5</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55</v>
      </c>
      <c r="G199" s="15">
        <f>IF(AND(F199="YA"),5,IF(AND(F199="TIDAK"),1,0))</f>
        <v>1</v>
      </c>
    </row>
    <row r="200" spans="1:7" ht="32" customHeight="1" x14ac:dyDescent="0.2">
      <c r="A200" s="2"/>
      <c r="B200" s="5"/>
      <c r="C200" s="4" t="s">
        <v>370</v>
      </c>
      <c r="D200" s="176" t="s">
        <v>371</v>
      </c>
      <c r="E200" s="176"/>
      <c r="F200" s="58" t="s">
        <v>55</v>
      </c>
      <c r="G200" s="15">
        <f>IF(AND(F200="YA"),5,IF(AND(F200="TIDAK"),1,0))</f>
        <v>1</v>
      </c>
    </row>
    <row r="201" spans="1:7" ht="32" customHeight="1" x14ac:dyDescent="0.2">
      <c r="A201" s="2"/>
      <c r="B201" s="5"/>
      <c r="C201" s="4" t="s">
        <v>372</v>
      </c>
      <c r="D201" s="176" t="s">
        <v>373</v>
      </c>
      <c r="E201" s="176"/>
      <c r="F201" s="58" t="s">
        <v>55</v>
      </c>
      <c r="G201" s="15">
        <f>IF(AND(F201="YA"),5,IF(AND(F201="TIDAK"),1,0))</f>
        <v>1</v>
      </c>
    </row>
    <row r="202" spans="1:7" ht="32" customHeight="1" x14ac:dyDescent="0.2">
      <c r="A202" s="2"/>
      <c r="B202" s="5"/>
      <c r="C202" s="4" t="s">
        <v>374</v>
      </c>
      <c r="D202" s="176" t="s">
        <v>375</v>
      </c>
      <c r="E202" s="176"/>
      <c r="F202" s="58" t="s">
        <v>55</v>
      </c>
      <c r="G202" s="15">
        <f>IF(AND(F202="YA"),5,IF(AND(F202="TIDAK"),1,0))</f>
        <v>1</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22</v>
      </c>
      <c r="G204" s="15">
        <f>IF(AND(F204="YA"),2,IF(AND(F204="TIDAK"),1,0))</f>
        <v>0</v>
      </c>
    </row>
    <row r="205" spans="1:7" ht="32" customHeight="1" x14ac:dyDescent="0.2">
      <c r="A205" s="2"/>
      <c r="B205" s="5"/>
      <c r="C205" s="4" t="s">
        <v>380</v>
      </c>
      <c r="D205" s="176" t="s">
        <v>381</v>
      </c>
      <c r="E205" s="176"/>
      <c r="F205" s="58" t="s">
        <v>22</v>
      </c>
      <c r="G205" s="15">
        <f>IF(AND(F205="YA"),2,IF(AND(F205="TIDAK"),1,0))</f>
        <v>0</v>
      </c>
    </row>
    <row r="206" spans="1:7" ht="32" customHeight="1" x14ac:dyDescent="0.2">
      <c r="A206" s="2"/>
      <c r="B206" s="5"/>
      <c r="C206" s="4" t="s">
        <v>382</v>
      </c>
      <c r="D206" s="176" t="s">
        <v>383</v>
      </c>
      <c r="E206" s="176"/>
      <c r="F206" s="58" t="s">
        <v>55</v>
      </c>
      <c r="G206" s="15">
        <f>IF(AND(F206="YA"),5,IF(AND(F206="TIDAK"),1,0))</f>
        <v>1</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22</v>
      </c>
      <c r="G208" s="15">
        <f>IF(AND(F208="YA"),2,IF(AND(F208="TIDAK"),1,0))</f>
        <v>0</v>
      </c>
    </row>
    <row r="209" spans="1:7" ht="32" customHeight="1" x14ac:dyDescent="0.2">
      <c r="A209" s="2"/>
      <c r="B209" s="5"/>
      <c r="C209" s="4" t="s">
        <v>388</v>
      </c>
      <c r="D209" s="176" t="s">
        <v>389</v>
      </c>
      <c r="E209" s="176"/>
      <c r="F209" s="58" t="s">
        <v>22</v>
      </c>
      <c r="G209" s="15">
        <f>IF(AND(F209="YA"),2,IF(AND(F209="TIDAK"),1,0))</f>
        <v>0</v>
      </c>
    </row>
    <row r="210" spans="1:7" ht="32" customHeight="1" x14ac:dyDescent="0.2">
      <c r="A210" s="2"/>
      <c r="B210" s="5"/>
      <c r="C210" s="4" t="s">
        <v>390</v>
      </c>
      <c r="D210" s="176" t="s">
        <v>391</v>
      </c>
      <c r="E210" s="176"/>
      <c r="F210" s="58" t="s">
        <v>22</v>
      </c>
      <c r="G210" s="15">
        <f>IF(AND(F210="YA"),2,IF(AND(F210="TIDAK"),1,0))</f>
        <v>0</v>
      </c>
    </row>
    <row r="211" spans="1:7" ht="32" customHeight="1" x14ac:dyDescent="0.2">
      <c r="A211" s="2"/>
      <c r="B211" s="5"/>
      <c r="C211" s="4" t="s">
        <v>392</v>
      </c>
      <c r="D211" s="176" t="s">
        <v>383</v>
      </c>
      <c r="E211" s="176"/>
      <c r="F211" s="58" t="s">
        <v>55</v>
      </c>
      <c r="G211" s="15">
        <f>IF(AND(F211="YA"),5,IF(AND(F211="TIDAK"),1,0))</f>
        <v>1</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22</v>
      </c>
      <c r="G213" s="15">
        <f>IF(AND(F213="YA"),2,IF(AND(F213="TIDAK"),1,0))</f>
        <v>0</v>
      </c>
    </row>
    <row r="214" spans="1:7" ht="32" customHeight="1" x14ac:dyDescent="0.2">
      <c r="A214" s="2"/>
      <c r="B214" s="5"/>
      <c r="C214" s="4" t="s">
        <v>396</v>
      </c>
      <c r="D214" s="176" t="s">
        <v>389</v>
      </c>
      <c r="E214" s="176"/>
      <c r="F214" s="58" t="s">
        <v>22</v>
      </c>
      <c r="G214" s="15">
        <f>IF(AND(F214="YA"),2,IF(AND(F214="TIDAK"),1,0))</f>
        <v>0</v>
      </c>
    </row>
    <row r="215" spans="1:7" ht="32" customHeight="1" x14ac:dyDescent="0.2">
      <c r="A215" s="2"/>
      <c r="B215" s="5"/>
      <c r="C215" s="4" t="s">
        <v>397</v>
      </c>
      <c r="D215" s="176" t="s">
        <v>387</v>
      </c>
      <c r="E215" s="176"/>
      <c r="F215" s="58" t="s">
        <v>22</v>
      </c>
      <c r="G215" s="15">
        <f>IF(AND(F215="YA"),2,IF(AND(F215="TIDAK"),1,0))</f>
        <v>0</v>
      </c>
    </row>
    <row r="216" spans="1:7" ht="32" customHeight="1" x14ac:dyDescent="0.2">
      <c r="A216" s="2"/>
      <c r="B216" s="5"/>
      <c r="C216" s="4" t="s">
        <v>398</v>
      </c>
      <c r="D216" s="176" t="s">
        <v>399</v>
      </c>
      <c r="E216" s="176"/>
      <c r="F216" s="58" t="s">
        <v>55</v>
      </c>
      <c r="G216" s="15">
        <f>IF(AND(F216="YA"),5,IF(AND(F216="TIDAK"),1,0))</f>
        <v>1</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22</v>
      </c>
      <c r="G218" s="15">
        <f>IF(AND(F218="YA"),2,IF(AND(F218="TIDAK"),1,0))</f>
        <v>0</v>
      </c>
    </row>
    <row r="219" spans="1:7" ht="32" customHeight="1" x14ac:dyDescent="0.2">
      <c r="A219" s="2"/>
      <c r="B219" s="5"/>
      <c r="C219" s="4" t="s">
        <v>403</v>
      </c>
      <c r="D219" s="176" t="s">
        <v>381</v>
      </c>
      <c r="E219" s="176"/>
      <c r="F219" s="58" t="s">
        <v>22</v>
      </c>
      <c r="G219" s="15">
        <f>IF(AND(F219="YA"),2,IF(AND(F219="TIDAK"),1,0))</f>
        <v>0</v>
      </c>
    </row>
    <row r="220" spans="1:7" ht="32" customHeight="1" x14ac:dyDescent="0.2">
      <c r="A220" s="2"/>
      <c r="B220" s="5"/>
      <c r="C220" s="4" t="s">
        <v>404</v>
      </c>
      <c r="D220" s="176" t="s">
        <v>383</v>
      </c>
      <c r="E220" s="176"/>
      <c r="F220" s="58" t="s">
        <v>55</v>
      </c>
      <c r="G220" s="15">
        <f>IF(AND(F220="YA"),5,IF(AND(F220="TIDAK"),1,0))</f>
        <v>1</v>
      </c>
    </row>
    <row r="221" spans="1:7" ht="32" customHeight="1" x14ac:dyDescent="0.2">
      <c r="A221" s="2"/>
      <c r="B221" s="12" t="s">
        <v>405</v>
      </c>
      <c r="C221" s="176" t="s">
        <v>406</v>
      </c>
      <c r="D221" s="176"/>
      <c r="E221" s="176"/>
      <c r="F221" s="58" t="s">
        <v>8</v>
      </c>
      <c r="G221" s="15">
        <f>IF(AND(F221="YA"),5,IF(AND(F221="TIDAK"),1,0))</f>
        <v>5</v>
      </c>
    </row>
    <row r="222" spans="1:7" ht="32" customHeight="1" x14ac:dyDescent="0.2">
      <c r="A222" s="2"/>
      <c r="B222" s="4" t="s">
        <v>407</v>
      </c>
      <c r="C222" s="176" t="s">
        <v>408</v>
      </c>
      <c r="D222" s="176"/>
      <c r="E222" s="176"/>
      <c r="F222" s="58" t="s">
        <v>8</v>
      </c>
      <c r="G222" s="15">
        <f>IF(AND(F222="YA"),5,IF(AND(F222="TIDAK"),1,0))</f>
        <v>5</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8</v>
      </c>
      <c r="G225" s="15">
        <f t="shared" si="26"/>
        <v>5</v>
      </c>
    </row>
    <row r="226" spans="1:7" ht="32" customHeight="1" x14ac:dyDescent="0.2">
      <c r="A226" s="2"/>
      <c r="B226" s="5"/>
      <c r="C226" s="4" t="s">
        <v>415</v>
      </c>
      <c r="D226" s="176" t="s">
        <v>416</v>
      </c>
      <c r="E226" s="176"/>
      <c r="F226" s="58" t="s">
        <v>8</v>
      </c>
      <c r="G226" s="15">
        <f t="shared" si="26"/>
        <v>5</v>
      </c>
    </row>
    <row r="227" spans="1:7" ht="32" customHeight="1" x14ac:dyDescent="0.2">
      <c r="A227" s="2"/>
      <c r="B227" s="5"/>
      <c r="C227" s="4" t="s">
        <v>417</v>
      </c>
      <c r="D227" s="176" t="s">
        <v>418</v>
      </c>
      <c r="E227" s="176"/>
      <c r="F227" s="58" t="s">
        <v>8</v>
      </c>
      <c r="G227" s="15">
        <f t="shared" si="26"/>
        <v>5</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8</v>
      </c>
      <c r="G229" s="15">
        <f t="shared" si="26"/>
        <v>5</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8</v>
      </c>
      <c r="G231" s="15">
        <f t="shared" si="26"/>
        <v>5</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55</v>
      </c>
      <c r="G233" s="15">
        <f>IF(AND(F233="YA"),5,IF(AND(F233="TIDAK"),1,0))</f>
        <v>1</v>
      </c>
    </row>
    <row r="234" spans="1:7" ht="32" customHeight="1" x14ac:dyDescent="0.2">
      <c r="A234" s="2"/>
      <c r="B234" s="5"/>
      <c r="C234" s="4" t="s">
        <v>431</v>
      </c>
      <c r="D234" s="176" t="s">
        <v>432</v>
      </c>
      <c r="E234" s="176"/>
      <c r="F234" s="58" t="s">
        <v>55</v>
      </c>
      <c r="G234" s="15">
        <f>IF(AND(F234="YA"),5,IF(AND(F234="TIDAK"),1,0))</f>
        <v>1</v>
      </c>
    </row>
    <row r="235" spans="1:7" ht="32" customHeight="1" x14ac:dyDescent="0.2">
      <c r="A235" s="2"/>
      <c r="B235" s="4" t="s">
        <v>433</v>
      </c>
      <c r="C235" s="176" t="s">
        <v>434</v>
      </c>
      <c r="D235" s="176"/>
      <c r="E235" s="176"/>
      <c r="F235" s="58" t="s">
        <v>55</v>
      </c>
      <c r="G235" s="15">
        <f>IF(AND(F235="YA"),5,IF(AND(F235="TIDAK"),1,0))</f>
        <v>1</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22</v>
      </c>
      <c r="G237" s="15">
        <f>IF(AND(F237="YA"),5,IF(AND(F237="TIDAK"),1,0))</f>
        <v>0</v>
      </c>
    </row>
    <row r="238" spans="1:7" ht="32" customHeight="1" x14ac:dyDescent="0.2">
      <c r="A238" s="2"/>
      <c r="B238" s="5"/>
      <c r="C238" s="4" t="s">
        <v>439</v>
      </c>
      <c r="D238" s="176" t="s">
        <v>440</v>
      </c>
      <c r="E238" s="176"/>
      <c r="F238" s="58" t="s">
        <v>22</v>
      </c>
      <c r="G238" s="15">
        <f t="shared" ref="G238:G240" si="27">IF(AND(F238="YA"),5,IF(AND(F238="TIDAK"),1,0))</f>
        <v>0</v>
      </c>
    </row>
    <row r="239" spans="1:7" ht="32" customHeight="1" x14ac:dyDescent="0.2">
      <c r="A239" s="2"/>
      <c r="B239" s="5"/>
      <c r="C239" s="4" t="s">
        <v>441</v>
      </c>
      <c r="D239" s="176" t="s">
        <v>442</v>
      </c>
      <c r="E239" s="176"/>
      <c r="F239" s="58" t="s">
        <v>22</v>
      </c>
      <c r="G239" s="15">
        <f t="shared" si="27"/>
        <v>0</v>
      </c>
    </row>
    <row r="240" spans="1:7" ht="32" customHeight="1" x14ac:dyDescent="0.2">
      <c r="A240" s="2"/>
      <c r="B240" s="5"/>
      <c r="C240" s="4" t="s">
        <v>443</v>
      </c>
      <c r="D240" s="176" t="s">
        <v>444</v>
      </c>
      <c r="E240" s="176"/>
      <c r="F240" s="58" t="s">
        <v>22</v>
      </c>
      <c r="G240" s="15">
        <f t="shared" si="27"/>
        <v>0</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t="s">
        <v>22</v>
      </c>
      <c r="G242" s="15">
        <f>IF(AND(F242="YA"),5,IF(AND(F242="TIDAK"),1,0))</f>
        <v>0</v>
      </c>
    </row>
    <row r="243" spans="1:7" ht="32" customHeight="1" x14ac:dyDescent="0.2">
      <c r="A243" s="2"/>
      <c r="B243" s="5"/>
      <c r="C243" s="4" t="s">
        <v>448</v>
      </c>
      <c r="D243" s="181" t="s">
        <v>449</v>
      </c>
      <c r="E243" s="182"/>
      <c r="F243" s="58" t="s">
        <v>22</v>
      </c>
      <c r="G243" s="15">
        <f>IF(AND(F243="YA"),5,IF(AND(F243="TIDAK"),1,0))</f>
        <v>0</v>
      </c>
    </row>
    <row r="244" spans="1:7" ht="32" customHeight="1" x14ac:dyDescent="0.2">
      <c r="A244" s="204" t="s">
        <v>450</v>
      </c>
      <c r="B244" s="205"/>
      <c r="C244" s="205"/>
      <c r="D244" s="205"/>
      <c r="E244" s="205"/>
      <c r="F244" s="205"/>
      <c r="G244" s="48">
        <f>G245</f>
        <v>125</v>
      </c>
    </row>
    <row r="245" spans="1:7" ht="32" customHeight="1" x14ac:dyDescent="0.2">
      <c r="A245" s="2">
        <v>11</v>
      </c>
      <c r="B245" s="180" t="s">
        <v>451</v>
      </c>
      <c r="C245" s="180"/>
      <c r="D245" s="180"/>
      <c r="E245" s="180"/>
      <c r="F245" s="58"/>
      <c r="G245" s="50">
        <f>SUM(G246:G280)</f>
        <v>125</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55</v>
      </c>
      <c r="G256" s="15">
        <f>IF(AND(F256="YA"),0,IF(AND(F256="TIDAK"),0,0))</f>
        <v>0</v>
      </c>
    </row>
    <row r="257" spans="1:7" ht="32" customHeight="1" x14ac:dyDescent="0.2">
      <c r="A257" s="2"/>
      <c r="B257" s="5"/>
      <c r="C257" s="4" t="s">
        <v>474</v>
      </c>
      <c r="D257" s="181" t="s">
        <v>475</v>
      </c>
      <c r="E257" s="182"/>
      <c r="F257" s="58" t="s">
        <v>55</v>
      </c>
      <c r="G257" s="15">
        <f t="shared" ref="G257:G258" si="29">IF(AND(F257="YA"),0,IF(AND(F257="TIDAK"),0,0))</f>
        <v>0</v>
      </c>
    </row>
    <row r="258" spans="1:7" ht="32" customHeight="1" x14ac:dyDescent="0.2">
      <c r="A258" s="2"/>
      <c r="B258" s="5"/>
      <c r="C258" s="4" t="s">
        <v>476</v>
      </c>
      <c r="D258" s="181" t="s">
        <v>477</v>
      </c>
      <c r="E258" s="182"/>
      <c r="F258" s="58" t="s">
        <v>55</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22</v>
      </c>
      <c r="G263" s="15">
        <f>IF(AND(F263="YA"),2,IF(AND(F263="TIDAK"),1,0))</f>
        <v>0</v>
      </c>
    </row>
    <row r="264" spans="1:7" ht="32" customHeight="1" x14ac:dyDescent="0.2">
      <c r="A264" s="2"/>
      <c r="B264" s="5"/>
      <c r="C264" s="4" t="s">
        <v>488</v>
      </c>
      <c r="D264" s="176" t="s">
        <v>489</v>
      </c>
      <c r="E264" s="176"/>
      <c r="F264" s="58" t="s">
        <v>22</v>
      </c>
      <c r="G264" s="15">
        <f>IF(AND(F264="YA"),2,IF(AND(F264="TIDAK"),1,0))</f>
        <v>0</v>
      </c>
    </row>
    <row r="265" spans="1:7" ht="32" customHeight="1" x14ac:dyDescent="0.2">
      <c r="A265" s="2"/>
      <c r="B265" s="5"/>
      <c r="C265" s="4" t="s">
        <v>490</v>
      </c>
      <c r="D265" s="176" t="s">
        <v>491</v>
      </c>
      <c r="E265" s="176"/>
      <c r="F265" s="58" t="s">
        <v>8</v>
      </c>
      <c r="G265" s="15">
        <f t="shared" ref="G265:G270" si="30">IF(AND(F265="YA"),5,IF(AND(F265="TIDAK"),1,0))</f>
        <v>5</v>
      </c>
    </row>
    <row r="266" spans="1:7" ht="28.5"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8</v>
      </c>
      <c r="G268" s="15">
        <f t="shared" si="30"/>
        <v>5</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8</v>
      </c>
      <c r="G270" s="15">
        <f t="shared" si="30"/>
        <v>5</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8</v>
      </c>
      <c r="G272" s="15">
        <f>IF(AND(F272="YA"),5,IF(AND(F272="TIDAK"),1,0))</f>
        <v>5</v>
      </c>
    </row>
    <row r="273" spans="1:7" ht="32" customHeight="1" x14ac:dyDescent="0.2">
      <c r="A273" s="2"/>
      <c r="B273" s="5"/>
      <c r="C273" s="4" t="s">
        <v>506</v>
      </c>
      <c r="D273" s="176" t="s">
        <v>507</v>
      </c>
      <c r="E273" s="176"/>
      <c r="F273" s="58" t="s">
        <v>8</v>
      </c>
      <c r="G273" s="15">
        <f>IF(AND(F273="YA"),5,IF(AND(F273="TIDAK"),1,0))</f>
        <v>5</v>
      </c>
    </row>
    <row r="274" spans="1:7" ht="32" customHeight="1" x14ac:dyDescent="0.2">
      <c r="A274" s="2"/>
      <c r="B274" s="5"/>
      <c r="C274" s="4" t="s">
        <v>508</v>
      </c>
      <c r="D274" s="176" t="s">
        <v>509</v>
      </c>
      <c r="E274" s="176"/>
      <c r="F274" s="58" t="s">
        <v>8</v>
      </c>
      <c r="G274" s="15">
        <f>IF(AND(F274="YA"),5,IF(AND(F274="TIDAK"),1,0))</f>
        <v>5</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8</v>
      </c>
      <c r="G279" s="15">
        <f>IF(AND(F279="YA"),5,IF(AND(F279="TIDAK"),1,0))</f>
        <v>5</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106</v>
      </c>
    </row>
    <row r="282" spans="1:7" ht="32" customHeight="1" x14ac:dyDescent="0.2">
      <c r="A282" s="2">
        <v>12</v>
      </c>
      <c r="B282" s="180" t="s">
        <v>522</v>
      </c>
      <c r="C282" s="180"/>
      <c r="D282" s="180"/>
      <c r="E282" s="180"/>
      <c r="F282" s="58"/>
      <c r="G282" s="50">
        <f>SUM(G283:G325)</f>
        <v>106</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t="s">
        <v>22</v>
      </c>
      <c r="G285" s="15">
        <f>IF(AND(F285="YA"),2,IF(AND(F285="TIDAK"),1,0))</f>
        <v>0</v>
      </c>
    </row>
    <row r="286" spans="1:7" ht="32" customHeight="1" x14ac:dyDescent="0.2">
      <c r="A286" s="2"/>
      <c r="B286" s="5"/>
      <c r="C286" s="4" t="s">
        <v>527</v>
      </c>
      <c r="D286" s="176" t="s">
        <v>489</v>
      </c>
      <c r="E286" s="176"/>
      <c r="F286" s="58" t="s">
        <v>22</v>
      </c>
      <c r="G286" s="15">
        <f>IF(AND(F286="YA"),2,IF(AND(F286="TIDAK"),1,0))</f>
        <v>0</v>
      </c>
    </row>
    <row r="287" spans="1:7" ht="32" customHeight="1" x14ac:dyDescent="0.2">
      <c r="A287" s="2"/>
      <c r="B287" s="5"/>
      <c r="C287" s="4" t="s">
        <v>528</v>
      </c>
      <c r="D287" s="176" t="s">
        <v>491</v>
      </c>
      <c r="E287" s="176"/>
      <c r="F287" s="58" t="s">
        <v>8</v>
      </c>
      <c r="G287" s="15">
        <f>IF(AND(F287="YA"),5,IF(AND(F287="TIDAK"),1,0))</f>
        <v>5</v>
      </c>
    </row>
    <row r="288" spans="1:7" ht="32" customHeight="1" x14ac:dyDescent="0.2">
      <c r="A288" s="2"/>
      <c r="B288" s="4" t="s">
        <v>529</v>
      </c>
      <c r="C288" s="176" t="s">
        <v>530</v>
      </c>
      <c r="D288" s="176"/>
      <c r="E288" s="176"/>
      <c r="F288" s="58" t="s">
        <v>8</v>
      </c>
      <c r="G288" s="15">
        <f>IF(AND(F288="YA"),5,IF(AND(F288="TIDAK"),1,0))</f>
        <v>5</v>
      </c>
    </row>
    <row r="289" spans="1:7" ht="32" customHeight="1" x14ac:dyDescent="0.2">
      <c r="A289" s="2"/>
      <c r="B289" s="4" t="s">
        <v>531</v>
      </c>
      <c r="C289" s="176" t="s">
        <v>497</v>
      </c>
      <c r="D289" s="176"/>
      <c r="E289" s="176"/>
      <c r="F289" s="58" t="s">
        <v>8</v>
      </c>
      <c r="G289" s="15">
        <f>IF(AND(F289="YA"),5,IF(AND(F289="TIDAK"),1,0))</f>
        <v>5</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t="s">
        <v>22</v>
      </c>
      <c r="G291" s="15">
        <f>IF(AND(F291="YA"),3,IF(AND(F291="TIDAK"),1,0))</f>
        <v>0</v>
      </c>
    </row>
    <row r="292" spans="1:7" ht="32" customHeight="1" x14ac:dyDescent="0.2">
      <c r="A292" s="2"/>
      <c r="B292" s="5"/>
      <c r="C292" s="4" t="s">
        <v>536</v>
      </c>
      <c r="D292" s="176" t="s">
        <v>537</v>
      </c>
      <c r="E292" s="176"/>
      <c r="F292" s="58" t="s">
        <v>8</v>
      </c>
      <c r="G292" s="15">
        <f>IF(AND(F292="YA"),5,IF(AND(F292="TIDAK"),1,0))</f>
        <v>5</v>
      </c>
    </row>
    <row r="293" spans="1:7" ht="32" customHeight="1" x14ac:dyDescent="0.2">
      <c r="A293" s="2"/>
      <c r="B293" s="4" t="s">
        <v>538</v>
      </c>
      <c r="C293" s="176" t="s">
        <v>501</v>
      </c>
      <c r="D293" s="176"/>
      <c r="E293" s="176"/>
      <c r="F293" s="58" t="s">
        <v>8</v>
      </c>
      <c r="G293" s="15">
        <f>IF(AND(F293="YA"),5,IF(AND(F293="TIDAK"),1,0))</f>
        <v>5</v>
      </c>
    </row>
    <row r="294" spans="1:7" ht="32" customHeight="1" x14ac:dyDescent="0.2">
      <c r="A294" s="2"/>
      <c r="B294" s="4" t="s">
        <v>539</v>
      </c>
      <c r="C294" s="176" t="s">
        <v>540</v>
      </c>
      <c r="D294" s="176"/>
      <c r="E294" s="176"/>
      <c r="F294" s="58" t="s">
        <v>8</v>
      </c>
      <c r="G294" s="15">
        <f>IF(AND(F294="YA"),5,IF(AND(F294="TIDAK"),1,0))</f>
        <v>5</v>
      </c>
    </row>
    <row r="295" spans="1:7" ht="32" customHeight="1" x14ac:dyDescent="0.2">
      <c r="A295" s="2"/>
      <c r="B295" s="4" t="s">
        <v>541</v>
      </c>
      <c r="C295" s="176" t="s">
        <v>542</v>
      </c>
      <c r="D295" s="176"/>
      <c r="E295" s="176"/>
      <c r="F295" s="58" t="s">
        <v>8</v>
      </c>
      <c r="G295" s="15">
        <f>IF(AND(F295="YA"),5,IF(AND(F295="TIDAK"),1,0))</f>
        <v>5</v>
      </c>
    </row>
    <row r="296" spans="1:7" ht="32" customHeight="1" x14ac:dyDescent="0.2">
      <c r="A296" s="2"/>
      <c r="B296" s="4" t="s">
        <v>543</v>
      </c>
      <c r="C296" s="214" t="s">
        <v>544</v>
      </c>
      <c r="D296" s="214"/>
      <c r="E296" s="214"/>
      <c r="F296" s="58"/>
      <c r="G296" s="15"/>
    </row>
    <row r="297" spans="1:7" ht="32" customHeight="1" x14ac:dyDescent="0.2">
      <c r="A297" s="2"/>
      <c r="B297" s="5"/>
      <c r="C297" s="4" t="s">
        <v>545</v>
      </c>
      <c r="D297" s="176" t="s">
        <v>546</v>
      </c>
      <c r="E297" s="176"/>
      <c r="F297" s="58" t="s">
        <v>55</v>
      </c>
      <c r="G297" s="15">
        <f>IF(AND(F297="YA"),5,IF(AND(F297="TIDAK"),1,0))</f>
        <v>1</v>
      </c>
    </row>
    <row r="298" spans="1:7" ht="32" customHeight="1" x14ac:dyDescent="0.2">
      <c r="A298" s="2"/>
      <c r="B298" s="5"/>
      <c r="C298" s="4" t="s">
        <v>547</v>
      </c>
      <c r="D298" s="176" t="s">
        <v>548</v>
      </c>
      <c r="E298" s="176"/>
      <c r="F298" s="58" t="s">
        <v>55</v>
      </c>
      <c r="G298" s="15">
        <f>IF(AND(F298="YA"),5,IF(AND(F298="TIDAK"),1,0))</f>
        <v>1</v>
      </c>
    </row>
    <row r="299" spans="1:7" ht="32" customHeight="1" x14ac:dyDescent="0.2">
      <c r="A299" s="2"/>
      <c r="B299" s="5"/>
      <c r="C299" s="4" t="s">
        <v>549</v>
      </c>
      <c r="D299" s="176" t="s">
        <v>550</v>
      </c>
      <c r="E299" s="176"/>
      <c r="F299" s="58" t="s">
        <v>8</v>
      </c>
      <c r="G299" s="15">
        <f>IF(AND(F299="YA"),5,IF(AND(F299="TIDAK"),1,0))</f>
        <v>5</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4" t="s">
        <v>563</v>
      </c>
      <c r="E306" s="5" t="s">
        <v>564</v>
      </c>
      <c r="F306" s="58" t="s">
        <v>55</v>
      </c>
      <c r="G306" s="15">
        <f t="shared" si="31"/>
        <v>1</v>
      </c>
    </row>
    <row r="307" spans="1:7" ht="32" customHeight="1" x14ac:dyDescent="0.2">
      <c r="A307" s="2"/>
      <c r="B307" s="5"/>
      <c r="C307" s="5"/>
      <c r="D307" s="4" t="s">
        <v>565</v>
      </c>
      <c r="E307" s="5" t="s">
        <v>566</v>
      </c>
      <c r="F307" s="58" t="s">
        <v>55</v>
      </c>
      <c r="G307" s="15">
        <f t="shared" si="31"/>
        <v>1</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55</v>
      </c>
      <c r="G310" s="15">
        <f t="shared" si="31"/>
        <v>1</v>
      </c>
    </row>
    <row r="311" spans="1:7" ht="36.75"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8</v>
      </c>
      <c r="G312" s="15">
        <f t="shared" si="31"/>
        <v>5</v>
      </c>
    </row>
    <row r="313" spans="1:7" ht="32" customHeight="1" x14ac:dyDescent="0.2">
      <c r="A313" s="2"/>
      <c r="B313" s="4" t="s">
        <v>577</v>
      </c>
      <c r="C313" s="181" t="s">
        <v>578</v>
      </c>
      <c r="D313" s="183"/>
      <c r="E313" s="182"/>
      <c r="F313" s="58"/>
      <c r="G313" s="15"/>
    </row>
    <row r="314" spans="1:7" ht="32" customHeight="1" x14ac:dyDescent="0.2">
      <c r="A314" s="2"/>
      <c r="B314" s="5"/>
      <c r="C314" s="4" t="s">
        <v>579</v>
      </c>
      <c r="D314" s="181" t="s">
        <v>580</v>
      </c>
      <c r="E314" s="182"/>
      <c r="F314" s="58" t="s">
        <v>55</v>
      </c>
      <c r="G314" s="15">
        <f>IF(AND(F314="YA"),5,IF(AND(F314="TIDAK"),1,0))</f>
        <v>1</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8</v>
      </c>
      <c r="G316" s="15">
        <f>IF(AND(F316="YA"),1,IF(AND(F316="TIDAK"),0,0))</f>
        <v>1</v>
      </c>
    </row>
    <row r="317" spans="1:7" ht="32" customHeight="1" x14ac:dyDescent="0.2">
      <c r="A317" s="2"/>
      <c r="B317" s="5"/>
      <c r="C317" s="5"/>
      <c r="D317" s="4" t="s">
        <v>585</v>
      </c>
      <c r="E317" s="5" t="s">
        <v>586</v>
      </c>
      <c r="F317" s="58" t="s">
        <v>22</v>
      </c>
      <c r="G317" s="15">
        <f>IF(AND(F317="YA"),3,IF(AND(F317="TIDAK"),0,0))</f>
        <v>0</v>
      </c>
    </row>
    <row r="318" spans="1:7" ht="32" customHeight="1" x14ac:dyDescent="0.2">
      <c r="A318" s="2"/>
      <c r="B318" s="5"/>
      <c r="C318" s="5"/>
      <c r="D318" s="4" t="s">
        <v>587</v>
      </c>
      <c r="E318" s="5" t="s">
        <v>588</v>
      </c>
      <c r="F318" s="58" t="s">
        <v>22</v>
      </c>
      <c r="G318" s="15">
        <f>IF(AND(F318="YA"),5,IF(AND(F318="TIDAK"),1,0))</f>
        <v>0</v>
      </c>
    </row>
    <row r="319" spans="1:7" ht="32" customHeight="1" x14ac:dyDescent="0.2">
      <c r="A319" s="2"/>
      <c r="B319" s="5"/>
      <c r="C319" s="4" t="s">
        <v>589</v>
      </c>
      <c r="D319" s="181" t="s">
        <v>590</v>
      </c>
      <c r="E319" s="182"/>
      <c r="F319" s="58" t="s">
        <v>55</v>
      </c>
      <c r="G319" s="15">
        <f>IF(AND(F319="YA"),5,IF(AND(F319="TIDAK"),1,0))</f>
        <v>1</v>
      </c>
    </row>
    <row r="320" spans="1:7" ht="60" customHeight="1" x14ac:dyDescent="0.2">
      <c r="A320" s="2"/>
      <c r="B320" s="5"/>
      <c r="C320" s="4" t="s">
        <v>591</v>
      </c>
      <c r="D320" s="181" t="s">
        <v>592</v>
      </c>
      <c r="E320" s="182"/>
      <c r="F320" s="58" t="s">
        <v>55</v>
      </c>
      <c r="G320" s="15">
        <f>IF(AND(F320="YA"),5,IF(AND(F320="TIDAK"),1,0))</f>
        <v>1</v>
      </c>
    </row>
    <row r="321" spans="1:7" ht="32" customHeight="1" x14ac:dyDescent="0.2">
      <c r="A321" s="2"/>
      <c r="B321" s="5"/>
      <c r="C321" s="4" t="s">
        <v>593</v>
      </c>
      <c r="D321" s="181" t="s">
        <v>594</v>
      </c>
      <c r="E321" s="182"/>
      <c r="F321" s="58" t="s">
        <v>8</v>
      </c>
      <c r="G321" s="15">
        <f>IF(AND(F321="YA"),5,IF(AND(F321="TIDAK"),1,0))</f>
        <v>5</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55</v>
      </c>
      <c r="G323" s="15">
        <f>IF(AND(F323="YA"),5,IF(AND(F323="TIDAK"),1,0))</f>
        <v>1</v>
      </c>
    </row>
    <row r="324" spans="1:7" ht="32" customHeight="1" x14ac:dyDescent="0.2">
      <c r="A324" s="2"/>
      <c r="B324" s="5"/>
      <c r="C324" s="4" t="s">
        <v>597</v>
      </c>
      <c r="D324" s="176" t="s">
        <v>507</v>
      </c>
      <c r="E324" s="176"/>
      <c r="F324" s="58" t="s">
        <v>55</v>
      </c>
      <c r="G324" s="15">
        <f>IF(AND(F324="YA"),5,IF(AND(F324="TIDAK"),1,0))</f>
        <v>1</v>
      </c>
    </row>
    <row r="325" spans="1:7" ht="32" customHeight="1" x14ac:dyDescent="0.2">
      <c r="A325" s="2"/>
      <c r="B325" s="5"/>
      <c r="C325" s="4" t="s">
        <v>598</v>
      </c>
      <c r="D325" s="176" t="s">
        <v>509</v>
      </c>
      <c r="E325" s="176"/>
      <c r="F325" s="58" t="s">
        <v>8</v>
      </c>
      <c r="G325" s="15">
        <f>IF(AND(F325="YA"),5,IF(AND(F325="TIDAK"),1,0))</f>
        <v>5</v>
      </c>
    </row>
    <row r="326" spans="1:7" ht="32" customHeight="1" x14ac:dyDescent="0.2">
      <c r="A326" s="204" t="s">
        <v>599</v>
      </c>
      <c r="B326" s="205"/>
      <c r="C326" s="205"/>
      <c r="D326" s="205"/>
      <c r="E326" s="205"/>
      <c r="F326" s="205"/>
      <c r="G326" s="48">
        <f>G327</f>
        <v>66</v>
      </c>
    </row>
    <row r="327" spans="1:7" ht="32" customHeight="1" x14ac:dyDescent="0.2">
      <c r="A327" s="2">
        <v>13</v>
      </c>
      <c r="B327" s="180" t="s">
        <v>600</v>
      </c>
      <c r="C327" s="180"/>
      <c r="D327" s="180"/>
      <c r="E327" s="180"/>
      <c r="F327" s="58"/>
      <c r="G327" s="50">
        <f>SUM(G328:G364)</f>
        <v>66</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8</v>
      </c>
      <c r="G338" s="15">
        <f>IF(AND(F338="YA"),2,IF(AND(F338="TIDAK"),1,0))</f>
        <v>2</v>
      </c>
    </row>
    <row r="339" spans="1:7" ht="32" customHeight="1" x14ac:dyDescent="0.2">
      <c r="A339" s="2"/>
      <c r="B339" s="5"/>
      <c r="C339" s="5"/>
      <c r="D339" s="4" t="s">
        <v>623</v>
      </c>
      <c r="E339" s="5" t="s">
        <v>624</v>
      </c>
      <c r="F339" s="58" t="s">
        <v>22</v>
      </c>
      <c r="G339" s="15">
        <f>IF(AND(F339="YA"),3,IF(AND(F339="TIDAK"),1,0))</f>
        <v>0</v>
      </c>
    </row>
    <row r="340" spans="1:7" ht="32" customHeight="1" x14ac:dyDescent="0.2">
      <c r="A340" s="2"/>
      <c r="B340" s="5"/>
      <c r="C340" s="5"/>
      <c r="D340" s="4" t="s">
        <v>625</v>
      </c>
      <c r="E340" s="5" t="s">
        <v>626</v>
      </c>
      <c r="F340" s="58" t="s">
        <v>22</v>
      </c>
      <c r="G340" s="15">
        <f>IF(AND(F340="YA"),5,IF(AND(F340="TIDAK"),1,0))</f>
        <v>0</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t="s">
        <v>22</v>
      </c>
      <c r="G343" s="15">
        <f>IF(AND(F343="YA"),2,IF(AND(F343="TIDAK"),1,0))</f>
        <v>0</v>
      </c>
    </row>
    <row r="344" spans="1:7" ht="32" customHeight="1" x14ac:dyDescent="0.2">
      <c r="A344" s="2"/>
      <c r="B344" s="5"/>
      <c r="C344" s="5"/>
      <c r="D344" s="4" t="s">
        <v>631</v>
      </c>
      <c r="E344" s="5" t="s">
        <v>632</v>
      </c>
      <c r="F344" s="58" t="s">
        <v>22</v>
      </c>
      <c r="G344" s="15">
        <f>IF(AND(F344="YA"),3,IF(AND(F344="TIDAK"),1,0))</f>
        <v>0</v>
      </c>
    </row>
    <row r="345" spans="1:7" ht="32" customHeight="1" x14ac:dyDescent="0.2">
      <c r="A345" s="2"/>
      <c r="B345" s="5"/>
      <c r="C345" s="5"/>
      <c r="D345" s="4" t="s">
        <v>633</v>
      </c>
      <c r="E345" s="5" t="s">
        <v>634</v>
      </c>
      <c r="F345" s="58" t="s">
        <v>8</v>
      </c>
      <c r="G345" s="15">
        <f>IF(AND(F345="YA"),5,IF(AND(F345="TIDAK"),1,0))</f>
        <v>5</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t="s">
        <v>8</v>
      </c>
      <c r="G348" s="15">
        <f>IF(AND(F348="YA"),5,IF(AND(F348="TIDAK"),1,0))</f>
        <v>5</v>
      </c>
    </row>
    <row r="349" spans="1:7" ht="32" customHeight="1" x14ac:dyDescent="0.2">
      <c r="A349" s="2"/>
      <c r="B349" s="5"/>
      <c r="C349" s="5"/>
      <c r="D349" s="5" t="s">
        <v>641</v>
      </c>
      <c r="E349" s="5" t="s">
        <v>642</v>
      </c>
      <c r="F349" s="58" t="s">
        <v>55</v>
      </c>
      <c r="G349" s="15">
        <f>IF(AND(F349="YA"),3,IF(AND(F349="TIDAK"),1,0))</f>
        <v>1</v>
      </c>
    </row>
    <row r="350" spans="1:7" ht="32" customHeight="1" x14ac:dyDescent="0.2">
      <c r="A350" s="2"/>
      <c r="B350" s="5"/>
      <c r="C350" s="5"/>
      <c r="D350" s="5" t="s">
        <v>643</v>
      </c>
      <c r="E350" s="5" t="s">
        <v>644</v>
      </c>
      <c r="F350" s="58" t="s">
        <v>55</v>
      </c>
      <c r="G350" s="15">
        <f>IF(AND(F350="YA"),2,IF(AND(F350="TIDAK"),1,0))</f>
        <v>1</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t="s">
        <v>22</v>
      </c>
      <c r="G352" s="15">
        <f>IF(AND(F352="YA"),2,IF(AND(F352="TIDAK"),1,0))</f>
        <v>0</v>
      </c>
    </row>
    <row r="353" spans="1:7" ht="32" customHeight="1" x14ac:dyDescent="0.2">
      <c r="A353" s="2"/>
      <c r="B353" s="5"/>
      <c r="C353" s="5"/>
      <c r="D353" s="4" t="s">
        <v>649</v>
      </c>
      <c r="E353" s="5" t="s">
        <v>650</v>
      </c>
      <c r="F353" s="58" t="s">
        <v>22</v>
      </c>
      <c r="G353" s="15">
        <f>IF(AND(F353="YA"),3,IF(AND(F353="TIDAK"),1,0))</f>
        <v>0</v>
      </c>
    </row>
    <row r="354" spans="1:7" ht="32" customHeight="1" x14ac:dyDescent="0.2">
      <c r="A354" s="2"/>
      <c r="B354" s="5"/>
      <c r="C354" s="5"/>
      <c r="D354" s="4" t="s">
        <v>651</v>
      </c>
      <c r="E354" s="5" t="s">
        <v>652</v>
      </c>
      <c r="F354" s="58" t="s">
        <v>8</v>
      </c>
      <c r="G354" s="15">
        <f>IF(AND(F354="YA"),5,IF(AND(F354="TIDAK"),1,0))</f>
        <v>5</v>
      </c>
    </row>
    <row r="355" spans="1:7" ht="32" customHeight="1" x14ac:dyDescent="0.2">
      <c r="A355" s="2"/>
      <c r="B355" s="5"/>
      <c r="C355" s="4" t="s">
        <v>653</v>
      </c>
      <c r="D355" s="176" t="s">
        <v>654</v>
      </c>
      <c r="E355" s="176"/>
      <c r="F355" s="58" t="s">
        <v>55</v>
      </c>
      <c r="G355" s="15">
        <f>IF(AND(F355="YA"),5,IF(AND(F355="TIDAK"),1,0))</f>
        <v>1</v>
      </c>
    </row>
    <row r="356" spans="1:7" ht="32" customHeight="1" x14ac:dyDescent="0.2">
      <c r="A356" s="2"/>
      <c r="B356" s="5"/>
      <c r="C356" s="4" t="s">
        <v>655</v>
      </c>
      <c r="D356" s="176" t="s">
        <v>656</v>
      </c>
      <c r="E356" s="176"/>
      <c r="F356" s="58"/>
      <c r="G356" s="15"/>
    </row>
    <row r="357" spans="1:7" ht="32" customHeight="1" x14ac:dyDescent="0.2">
      <c r="A357" s="2"/>
      <c r="B357" s="5"/>
      <c r="C357" s="5"/>
      <c r="D357" s="4" t="s">
        <v>657</v>
      </c>
      <c r="E357" s="5" t="s">
        <v>658</v>
      </c>
      <c r="F357" s="58" t="s">
        <v>22</v>
      </c>
      <c r="G357" s="15">
        <f>IF(AND(F357="YA"),3,IF(AND(F357="TIDAK"),1,0))</f>
        <v>0</v>
      </c>
    </row>
    <row r="358" spans="1:7" ht="32" customHeight="1" x14ac:dyDescent="0.2">
      <c r="A358" s="2"/>
      <c r="B358" s="5"/>
      <c r="C358" s="5"/>
      <c r="D358" s="4" t="s">
        <v>659</v>
      </c>
      <c r="E358" s="5" t="s">
        <v>660</v>
      </c>
      <c r="F358" s="58" t="s">
        <v>22</v>
      </c>
      <c r="G358" s="15">
        <f>IF(AND(F358="YA"),5,IF(AND(F358="TIDAK"),1,0))</f>
        <v>0</v>
      </c>
    </row>
    <row r="359" spans="1:7" ht="32" customHeight="1" x14ac:dyDescent="0.2">
      <c r="A359" s="2"/>
      <c r="B359" s="5"/>
      <c r="C359" s="4" t="s">
        <v>661</v>
      </c>
      <c r="D359" s="176" t="s">
        <v>662</v>
      </c>
      <c r="E359" s="176"/>
      <c r="F359" s="58" t="s">
        <v>8</v>
      </c>
      <c r="G359" s="15">
        <f>IF(AND(F359="YA"),5,IF(AND(F359="TIDAK"),1,0))</f>
        <v>5</v>
      </c>
    </row>
    <row r="360" spans="1:7" ht="32" customHeight="1" x14ac:dyDescent="0.2">
      <c r="A360" s="2"/>
      <c r="B360" s="5"/>
      <c r="C360" s="4" t="s">
        <v>663</v>
      </c>
      <c r="D360" s="176" t="s">
        <v>664</v>
      </c>
      <c r="E360" s="176"/>
      <c r="F360" s="58" t="s">
        <v>55</v>
      </c>
      <c r="G360" s="15">
        <f>IF(AND(F360="YA"),5,IF(AND(F360="TIDAK"),1,0))</f>
        <v>1</v>
      </c>
    </row>
    <row r="361" spans="1:7" ht="32" customHeight="1" x14ac:dyDescent="0.2">
      <c r="A361" s="2"/>
      <c r="B361" s="5"/>
      <c r="C361" s="4" t="s">
        <v>665</v>
      </c>
      <c r="D361" s="176" t="s">
        <v>666</v>
      </c>
      <c r="E361" s="176"/>
      <c r="F361" s="58"/>
      <c r="G361" s="15"/>
    </row>
    <row r="362" spans="1:7" ht="32" customHeight="1" x14ac:dyDescent="0.2">
      <c r="A362" s="2"/>
      <c r="B362" s="5"/>
      <c r="C362" s="5"/>
      <c r="D362" s="4" t="s">
        <v>667</v>
      </c>
      <c r="E362" s="5" t="s">
        <v>668</v>
      </c>
      <c r="F362" s="58" t="s">
        <v>22</v>
      </c>
      <c r="G362" s="15">
        <f>IF(AND(F362="YA"),2,IF(AND(F362="TIDAK"),1,0))</f>
        <v>0</v>
      </c>
    </row>
    <row r="363" spans="1:7" ht="32" customHeight="1" x14ac:dyDescent="0.2">
      <c r="A363" s="2"/>
      <c r="B363" s="5"/>
      <c r="C363" s="5"/>
      <c r="D363" s="4" t="s">
        <v>669</v>
      </c>
      <c r="E363" s="5" t="s">
        <v>670</v>
      </c>
      <c r="F363" s="58" t="s">
        <v>22</v>
      </c>
      <c r="G363" s="15">
        <f>IF(AND(F363="YA"),3,IF(AND(F363="TIDAK"),1,0))</f>
        <v>0</v>
      </c>
    </row>
    <row r="364" spans="1:7" ht="32" customHeight="1" x14ac:dyDescent="0.2">
      <c r="A364" s="2"/>
      <c r="B364" s="5"/>
      <c r="C364" s="5"/>
      <c r="D364" s="4" t="s">
        <v>671</v>
      </c>
      <c r="E364" s="5" t="s">
        <v>672</v>
      </c>
      <c r="F364" s="58" t="s">
        <v>8</v>
      </c>
      <c r="G364" s="15">
        <f>IF(AND(F364="YA"),5,IF(AND(F364="TIDAK"),1,0))</f>
        <v>5</v>
      </c>
    </row>
    <row r="365" spans="1:7" ht="32" customHeight="1" x14ac:dyDescent="0.2">
      <c r="A365" s="204" t="s">
        <v>673</v>
      </c>
      <c r="B365" s="205"/>
      <c r="C365" s="205"/>
      <c r="D365" s="205"/>
      <c r="E365" s="205"/>
      <c r="F365" s="205"/>
      <c r="G365" s="48">
        <f>G366</f>
        <v>92</v>
      </c>
    </row>
    <row r="366" spans="1:7" ht="32" customHeight="1" x14ac:dyDescent="0.2">
      <c r="A366" s="15">
        <v>14</v>
      </c>
      <c r="B366" s="207" t="s">
        <v>674</v>
      </c>
      <c r="C366" s="208"/>
      <c r="D366" s="208"/>
      <c r="E366" s="209"/>
      <c r="F366" s="58"/>
      <c r="G366" s="50">
        <f>SUM(G367:G399)</f>
        <v>92</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55</v>
      </c>
      <c r="G371" s="15">
        <f>IF(AND(F371="YA"),5,IF(AND(F371="TIDAK"),1,0))</f>
        <v>1</v>
      </c>
    </row>
    <row r="372" spans="1:7" ht="44" customHeight="1" x14ac:dyDescent="0.2">
      <c r="A372" s="15"/>
      <c r="B372" s="16" t="s">
        <v>685</v>
      </c>
      <c r="C372" s="176" t="s">
        <v>686</v>
      </c>
      <c r="D372" s="176"/>
      <c r="E372" s="176"/>
      <c r="F372" s="58"/>
      <c r="G372" s="15"/>
    </row>
    <row r="373" spans="1:7" ht="35" customHeight="1" x14ac:dyDescent="0.2">
      <c r="A373" s="15"/>
      <c r="B373" s="5"/>
      <c r="C373" s="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55</v>
      </c>
      <c r="G375" s="15">
        <f>IF(AND(F375="YA"),5,IF(AND(F375="TIDAK"),1,0))</f>
        <v>1</v>
      </c>
    </row>
    <row r="376" spans="1:7" ht="37" customHeight="1" x14ac:dyDescent="0.2">
      <c r="A376" s="15"/>
      <c r="B376" s="5"/>
      <c r="C376" s="4" t="s">
        <v>693</v>
      </c>
      <c r="D376" s="176" t="s">
        <v>694</v>
      </c>
      <c r="E376" s="176"/>
      <c r="F376" s="58"/>
      <c r="G376" s="15"/>
    </row>
    <row r="377" spans="1:7" ht="37" customHeight="1" x14ac:dyDescent="0.2">
      <c r="A377" s="15"/>
      <c r="B377" s="5"/>
      <c r="C377" s="4"/>
      <c r="D377" s="4" t="s">
        <v>689</v>
      </c>
      <c r="E377" s="5" t="s">
        <v>695</v>
      </c>
      <c r="F377" s="58" t="s">
        <v>8</v>
      </c>
      <c r="G377" s="15">
        <f>IF(AND(F377="YA"),5,IF(AND(F377="TIDAK"),1,0))</f>
        <v>5</v>
      </c>
    </row>
    <row r="378" spans="1:7" ht="37" customHeight="1" x14ac:dyDescent="0.2">
      <c r="A378" s="15"/>
      <c r="B378" s="5"/>
      <c r="C378" s="4"/>
      <c r="D378" s="4" t="s">
        <v>691</v>
      </c>
      <c r="E378" s="5" t="s">
        <v>696</v>
      </c>
      <c r="F378" s="58" t="s">
        <v>55</v>
      </c>
      <c r="G378" s="15">
        <f>IF(AND(F378="YA"),5,IF(AND(F378="TIDAK"),1,0))</f>
        <v>1</v>
      </c>
    </row>
    <row r="379" spans="1:7" ht="37" customHeight="1" x14ac:dyDescent="0.2">
      <c r="A379" s="15"/>
      <c r="B379" s="5"/>
      <c r="C379" s="4"/>
      <c r="D379" s="4" t="s">
        <v>697</v>
      </c>
      <c r="E379" s="5" t="s">
        <v>698</v>
      </c>
      <c r="F379" s="58" t="s">
        <v>55</v>
      </c>
      <c r="G379" s="15">
        <f>IF(AND(F379="YA"),5,IF(AND(F379="TIDAK"),1,0))</f>
        <v>1</v>
      </c>
    </row>
    <row r="380" spans="1:7" ht="37" customHeight="1" x14ac:dyDescent="0.2">
      <c r="A380" s="15"/>
      <c r="B380" s="5"/>
      <c r="C380" s="4"/>
      <c r="D380" s="4" t="s">
        <v>699</v>
      </c>
      <c r="E380" s="5" t="s">
        <v>700</v>
      </c>
      <c r="F380" s="58" t="s">
        <v>55</v>
      </c>
      <c r="G380" s="15">
        <f>IF(AND(F380="YA"),5,IF(AND(F380="TIDAK"),1,0))</f>
        <v>1</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4" t="s">
        <v>705</v>
      </c>
      <c r="D383" s="176" t="s">
        <v>706</v>
      </c>
      <c r="E383" s="176"/>
      <c r="F383" s="58" t="s">
        <v>8</v>
      </c>
      <c r="G383" s="15">
        <f>IF(AND(F383="YA"),5,IF(AND(F383="TIDAK"),1,0))</f>
        <v>5</v>
      </c>
    </row>
    <row r="384" spans="1:7" ht="44" customHeight="1" x14ac:dyDescent="0.2">
      <c r="A384" s="15"/>
      <c r="B384" s="5"/>
      <c r="C384" s="4" t="s">
        <v>707</v>
      </c>
      <c r="D384" s="203" t="s">
        <v>708</v>
      </c>
      <c r="E384" s="203"/>
      <c r="F384" s="58" t="s">
        <v>8</v>
      </c>
      <c r="G384" s="15">
        <f>IF(AND(F384="YA"),5,IF(AND(F384="TIDAK"),1,0))</f>
        <v>5</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8</v>
      </c>
      <c r="G386" s="15">
        <f>IF(AND(F386="YA"),5,IF(AND(F386="TIDAK"),1,0))</f>
        <v>5</v>
      </c>
    </row>
    <row r="387" spans="1:7" ht="39" customHeight="1" x14ac:dyDescent="0.2">
      <c r="A387" s="15"/>
      <c r="B387" s="5"/>
      <c r="C387" s="5"/>
      <c r="D387" s="4" t="s">
        <v>713</v>
      </c>
      <c r="E387" s="5" t="s">
        <v>714</v>
      </c>
      <c r="F387" s="58" t="s">
        <v>22</v>
      </c>
      <c r="G387" s="15">
        <f>IF(AND(F387="YA"),5,IF(AND(F387="TIDAK"),1,0))</f>
        <v>0</v>
      </c>
    </row>
    <row r="388" spans="1:7" ht="39" customHeight="1" x14ac:dyDescent="0.2">
      <c r="A388" s="15"/>
      <c r="B388" s="5"/>
      <c r="C388" s="4" t="s">
        <v>715</v>
      </c>
      <c r="D388" s="176" t="s">
        <v>716</v>
      </c>
      <c r="E388" s="176"/>
      <c r="F388" s="58" t="s">
        <v>8</v>
      </c>
      <c r="G388" s="15">
        <f>IF(AND(F388="YA"),5,IF(AND(F388="TIDAK"),1,0))</f>
        <v>5</v>
      </c>
    </row>
    <row r="389" spans="1:7" ht="39" customHeight="1" x14ac:dyDescent="0.2">
      <c r="A389" s="15"/>
      <c r="B389" s="5"/>
      <c r="C389" s="4" t="s">
        <v>717</v>
      </c>
      <c r="D389" s="176" t="s">
        <v>718</v>
      </c>
      <c r="E389" s="176"/>
      <c r="F389" s="58" t="s">
        <v>8</v>
      </c>
      <c r="G389" s="15">
        <f>IF(AND(F389="YA"),5,IF(AND(F389="TIDAK"),1,0))</f>
        <v>5</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c r="G391" s="15"/>
    </row>
    <row r="392" spans="1:7" ht="39" customHeight="1" x14ac:dyDescent="0.2">
      <c r="A392" s="15"/>
      <c r="B392" s="5"/>
      <c r="C392" s="5"/>
      <c r="D392" s="4" t="s">
        <v>723</v>
      </c>
      <c r="E392" s="5" t="s">
        <v>724</v>
      </c>
      <c r="F392" s="58" t="s">
        <v>8</v>
      </c>
      <c r="G392" s="15">
        <f>IF(AND(F392="YA"),5,IF(AND(F392="TIDAK"),1,0))</f>
        <v>5</v>
      </c>
    </row>
    <row r="393" spans="1:7" ht="39" customHeight="1" x14ac:dyDescent="0.2">
      <c r="A393" s="15"/>
      <c r="B393" s="5"/>
      <c r="C393" s="5"/>
      <c r="D393" s="4" t="s">
        <v>725</v>
      </c>
      <c r="E393" s="5" t="s">
        <v>722</v>
      </c>
      <c r="F393" s="58" t="s">
        <v>55</v>
      </c>
      <c r="G393" s="15">
        <f>IF(AND(F393="YA"),5,IF(AND(F393="TIDAK"),1,0))</f>
        <v>1</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8</v>
      </c>
      <c r="G397" s="15">
        <f>IF(AND(F397="YA"),5,IF(AND(F397="TIDAK"),1,0))</f>
        <v>5</v>
      </c>
    </row>
    <row r="398" spans="1:7" ht="39" customHeight="1" x14ac:dyDescent="0.2">
      <c r="A398" s="15"/>
      <c r="B398" s="5"/>
      <c r="C398" s="16" t="s">
        <v>734</v>
      </c>
      <c r="D398" s="176" t="s">
        <v>735</v>
      </c>
      <c r="E398" s="176"/>
      <c r="F398" s="58" t="s">
        <v>8</v>
      </c>
      <c r="G398" s="15">
        <f>IF(AND(F398="YA"),5,IF(AND(F398="TIDAK"),1,0))</f>
        <v>5</v>
      </c>
    </row>
    <row r="399" spans="1:7" ht="39" customHeight="1" x14ac:dyDescent="0.2">
      <c r="A399" s="15"/>
      <c r="B399" s="5"/>
      <c r="C399" s="16" t="s">
        <v>736</v>
      </c>
      <c r="D399" s="176" t="s">
        <v>737</v>
      </c>
      <c r="E399" s="176"/>
      <c r="F399" s="58" t="s">
        <v>55</v>
      </c>
      <c r="G399" s="15">
        <f>IF(AND(F399="YA"),5,IF(AND(F399="TIDAK"),1,0))</f>
        <v>1</v>
      </c>
    </row>
    <row r="400" spans="1:7" ht="32" customHeight="1" x14ac:dyDescent="0.2">
      <c r="A400" s="204" t="s">
        <v>738</v>
      </c>
      <c r="B400" s="205"/>
      <c r="C400" s="205"/>
      <c r="D400" s="205"/>
      <c r="E400" s="205"/>
      <c r="F400" s="205"/>
      <c r="G400" s="48">
        <f>G401</f>
        <v>98</v>
      </c>
    </row>
    <row r="401" spans="1:7" ht="32" customHeight="1" x14ac:dyDescent="0.2">
      <c r="A401" s="2">
        <v>15</v>
      </c>
      <c r="B401" s="180" t="s">
        <v>438</v>
      </c>
      <c r="C401" s="180"/>
      <c r="D401" s="180"/>
      <c r="E401" s="180"/>
      <c r="F401" s="58"/>
      <c r="G401" s="50">
        <f>SUM(G402:G429)</f>
        <v>98</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t="s">
        <v>8</v>
      </c>
      <c r="G406" s="15">
        <f t="shared" ref="G406:G421" si="32">IF(AND(F406="YA"),5,IF(AND(F406="TIDAK"),1,0))</f>
        <v>5</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8</v>
      </c>
      <c r="G408" s="15">
        <f t="shared" si="32"/>
        <v>5</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55</v>
      </c>
      <c r="G411" s="15">
        <f t="shared" ref="G411" si="33">IF(AND(F411="YA"),0,IF(AND(F411="TIDAK"),0,0))</f>
        <v>0</v>
      </c>
    </row>
    <row r="412" spans="1:7" ht="32" customHeight="1" x14ac:dyDescent="0.2">
      <c r="A412" s="2"/>
      <c r="B412" s="5"/>
      <c r="C412" s="4" t="s">
        <v>758</v>
      </c>
      <c r="D412" s="176" t="s">
        <v>759</v>
      </c>
      <c r="E412" s="176"/>
      <c r="F412" s="58" t="s">
        <v>8</v>
      </c>
      <c r="G412" s="15">
        <f t="shared" si="32"/>
        <v>5</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55</v>
      </c>
      <c r="G417" s="15">
        <f t="shared" si="32"/>
        <v>1</v>
      </c>
    </row>
    <row r="418" spans="1:7" ht="32" customHeight="1" x14ac:dyDescent="0.2">
      <c r="A418" s="2"/>
      <c r="B418" s="4" t="s">
        <v>770</v>
      </c>
      <c r="C418" s="176" t="s">
        <v>771</v>
      </c>
      <c r="D418" s="176"/>
      <c r="E418" s="176"/>
      <c r="F418" s="58" t="s">
        <v>8</v>
      </c>
      <c r="G418" s="15">
        <f t="shared" si="32"/>
        <v>5</v>
      </c>
    </row>
    <row r="419" spans="1:7" ht="32" customHeight="1" x14ac:dyDescent="0.2">
      <c r="A419" s="2"/>
      <c r="B419" s="5"/>
      <c r="C419" s="4" t="s">
        <v>772</v>
      </c>
      <c r="D419" s="176" t="s">
        <v>773</v>
      </c>
      <c r="E419" s="176"/>
      <c r="F419" s="58" t="s">
        <v>8</v>
      </c>
      <c r="G419" s="15">
        <f t="shared" si="32"/>
        <v>5</v>
      </c>
    </row>
    <row r="420" spans="1:7" ht="32" customHeight="1" x14ac:dyDescent="0.2">
      <c r="A420" s="2"/>
      <c r="B420" s="5"/>
      <c r="C420" s="4" t="s">
        <v>774</v>
      </c>
      <c r="D420" s="176" t="s">
        <v>775</v>
      </c>
      <c r="E420" s="176"/>
      <c r="F420" s="58" t="s">
        <v>8</v>
      </c>
      <c r="G420" s="15">
        <f t="shared" si="32"/>
        <v>5</v>
      </c>
    </row>
    <row r="421" spans="1:7" ht="32" customHeight="1" x14ac:dyDescent="0.2">
      <c r="A421" s="2"/>
      <c r="B421" s="5"/>
      <c r="C421" s="4" t="s">
        <v>776</v>
      </c>
      <c r="D421" s="176" t="s">
        <v>777</v>
      </c>
      <c r="E421" s="176"/>
      <c r="F421" s="58"/>
      <c r="G421" s="15">
        <f t="shared" si="32"/>
        <v>0</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8</v>
      </c>
      <c r="G423" s="15">
        <f>IF(AND(F423="YA"),5,IF(AND(F423="TIDAK"),1,0))</f>
        <v>5</v>
      </c>
    </row>
    <row r="424" spans="1:7" ht="32" customHeight="1" x14ac:dyDescent="0.2">
      <c r="A424" s="2"/>
      <c r="B424" s="5"/>
      <c r="C424" s="5"/>
      <c r="D424" s="5" t="s">
        <v>781</v>
      </c>
      <c r="E424" s="5" t="s">
        <v>782</v>
      </c>
      <c r="F424" s="58" t="s">
        <v>8</v>
      </c>
      <c r="G424" s="15">
        <f>IF(AND(F424="YA"),5,IF(AND(F424="TIDAK"),1,0))</f>
        <v>5</v>
      </c>
    </row>
    <row r="425" spans="1:7" ht="32" customHeight="1" x14ac:dyDescent="0.2">
      <c r="A425" s="2"/>
      <c r="B425" s="5"/>
      <c r="C425" s="5"/>
      <c r="D425" s="5" t="s">
        <v>783</v>
      </c>
      <c r="E425" s="5" t="s">
        <v>784</v>
      </c>
      <c r="F425" s="58" t="s">
        <v>55</v>
      </c>
      <c r="G425" s="15">
        <f>IF(AND(F425="YA"),5,IF(AND(F425="TIDAK"),1,0))</f>
        <v>1</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t="s">
        <v>22</v>
      </c>
      <c r="G427" s="15">
        <f>IF(AND(F427="YA"),3,IF(AND(F427="TIDAK"),1,0))</f>
        <v>0</v>
      </c>
    </row>
    <row r="428" spans="1:7" ht="32" customHeight="1" x14ac:dyDescent="0.2">
      <c r="A428" s="2"/>
      <c r="B428" s="5"/>
      <c r="C428" s="5"/>
      <c r="D428" s="4" t="s">
        <v>789</v>
      </c>
      <c r="E428" s="5" t="s">
        <v>381</v>
      </c>
      <c r="F428" s="58" t="s">
        <v>8</v>
      </c>
      <c r="G428" s="15">
        <f>IF(AND(F428="YA"),5,IF(AND(F428="TIDAK"),1,0))</f>
        <v>5</v>
      </c>
    </row>
    <row r="429" spans="1:7" ht="32" customHeight="1" x14ac:dyDescent="0.2">
      <c r="A429" s="2"/>
      <c r="B429" s="5"/>
      <c r="C429" s="4" t="s">
        <v>790</v>
      </c>
      <c r="D429" s="176" t="s">
        <v>791</v>
      </c>
      <c r="E429" s="176"/>
      <c r="F429" s="58" t="s">
        <v>55</v>
      </c>
      <c r="G429" s="15">
        <f>IF(AND(F429="YA"),5,IF(AND(F429="TIDAK"),1,0))</f>
        <v>1</v>
      </c>
    </row>
    <row r="430" spans="1:7" ht="32" customHeight="1" x14ac:dyDescent="0.2">
      <c r="A430" s="204" t="s">
        <v>792</v>
      </c>
      <c r="B430" s="205"/>
      <c r="C430" s="205"/>
      <c r="D430" s="205"/>
      <c r="E430" s="205"/>
      <c r="F430" s="205"/>
      <c r="G430" s="48">
        <f>G431</f>
        <v>33</v>
      </c>
    </row>
    <row r="431" spans="1:7" ht="32" customHeight="1" x14ac:dyDescent="0.2">
      <c r="A431" s="15">
        <v>16</v>
      </c>
      <c r="B431" s="207" t="s">
        <v>793</v>
      </c>
      <c r="C431" s="208"/>
      <c r="D431" s="208"/>
      <c r="E431" s="209"/>
      <c r="F431" s="58"/>
      <c r="G431" s="50">
        <f>SUM(G432:G442)</f>
        <v>33</v>
      </c>
    </row>
    <row r="432" spans="1:7" ht="49" customHeight="1" x14ac:dyDescent="0.2">
      <c r="A432" s="15"/>
      <c r="B432" s="18" t="s">
        <v>794</v>
      </c>
      <c r="C432" s="200" t="s">
        <v>795</v>
      </c>
      <c r="D432" s="210"/>
      <c r="E432" s="201"/>
      <c r="F432" s="58" t="s">
        <v>8</v>
      </c>
      <c r="G432" s="15">
        <f>IF(AND(F432="YA"),5,IF(AND(F432="TIDAK"),1,0))</f>
        <v>5</v>
      </c>
    </row>
    <row r="433" spans="1:7" ht="32" customHeight="1" x14ac:dyDescent="0.2">
      <c r="A433" s="15"/>
      <c r="B433" s="18" t="s">
        <v>796</v>
      </c>
      <c r="C433" s="200" t="s">
        <v>797</v>
      </c>
      <c r="D433" s="210"/>
      <c r="E433" s="201"/>
      <c r="F433" s="58" t="s">
        <v>8</v>
      </c>
      <c r="G433" s="15">
        <f>IF(AND(F433="YA"),5,IF(AND(F433="TIDAK"),1,0))</f>
        <v>5</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55</v>
      </c>
      <c r="G435" s="15">
        <f>IF(AND(F435="YA"),5,IF(AND(F435="TIDAK"),1,0))</f>
        <v>1</v>
      </c>
    </row>
    <row r="436" spans="1:7" ht="58" customHeight="1" x14ac:dyDescent="0.2">
      <c r="A436" s="15"/>
      <c r="B436" s="19"/>
      <c r="C436" s="18" t="s">
        <v>802</v>
      </c>
      <c r="D436" s="200" t="s">
        <v>803</v>
      </c>
      <c r="E436" s="201"/>
      <c r="F436" s="58" t="s">
        <v>55</v>
      </c>
      <c r="G436" s="15">
        <f>IF(AND(F436="YA"),5,IF(AND(F436="TIDAK"),1,0))</f>
        <v>1</v>
      </c>
    </row>
    <row r="437" spans="1:7" ht="32" customHeight="1" x14ac:dyDescent="0.2">
      <c r="A437" s="15"/>
      <c r="B437" s="19"/>
      <c r="C437" s="18" t="s">
        <v>804</v>
      </c>
      <c r="D437" s="200" t="s">
        <v>805</v>
      </c>
      <c r="E437" s="201"/>
      <c r="F437" s="58" t="s">
        <v>55</v>
      </c>
      <c r="G437" s="15">
        <f>IF(AND(F437="YA"),5,IF(AND(F437="TIDAK"),1,0))</f>
        <v>1</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8</v>
      </c>
      <c r="G441" s="15">
        <f>IF(AND(F441="YA"),5,IF(AND(F441="TIDAK"),1,0))</f>
        <v>5</v>
      </c>
    </row>
    <row r="442" spans="1:7" ht="56" customHeight="1" x14ac:dyDescent="0.2">
      <c r="A442" s="15"/>
      <c r="B442" s="15"/>
      <c r="C442" s="18" t="s">
        <v>814</v>
      </c>
      <c r="D442" s="200" t="s">
        <v>815</v>
      </c>
      <c r="E442" s="201"/>
      <c r="F442" s="58" t="s">
        <v>8</v>
      </c>
      <c r="G442" s="15">
        <f>IF(AND(F442="YA"),5,IF(AND(F442="TIDAK"),1,0))</f>
        <v>5</v>
      </c>
    </row>
    <row r="443" spans="1:7" ht="32" customHeight="1" x14ac:dyDescent="0.2">
      <c r="A443" s="204" t="s">
        <v>816</v>
      </c>
      <c r="B443" s="205"/>
      <c r="C443" s="205"/>
      <c r="D443" s="205"/>
      <c r="E443" s="205"/>
      <c r="F443" s="205"/>
      <c r="G443" s="48">
        <f>G444</f>
        <v>70</v>
      </c>
    </row>
    <row r="444" spans="1:7" ht="32" customHeight="1" x14ac:dyDescent="0.2">
      <c r="A444" s="15">
        <v>17</v>
      </c>
      <c r="B444" s="207" t="s">
        <v>817</v>
      </c>
      <c r="C444" s="208"/>
      <c r="D444" s="208"/>
      <c r="E444" s="209"/>
      <c r="F444" s="58"/>
      <c r="G444" s="50">
        <f>SUM(G445:G476)</f>
        <v>70</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22"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55</v>
      </c>
      <c r="G455" s="15">
        <f>IF(AND(F455="YA"),5,IF(AND(F455="TIDAK"),1,0))</f>
        <v>1</v>
      </c>
    </row>
    <row r="456" spans="1:7" ht="32" customHeight="1" x14ac:dyDescent="0.2">
      <c r="A456" s="15"/>
      <c r="B456" s="22" t="s">
        <v>838</v>
      </c>
      <c r="C456" s="176" t="s">
        <v>839</v>
      </c>
      <c r="D456" s="176"/>
      <c r="E456" s="176"/>
      <c r="F456" s="58" t="s">
        <v>55</v>
      </c>
      <c r="G456" s="15">
        <f>IF(AND(F456="YA"),5,IF(AND(F456="TIDAK"),1,0))</f>
        <v>1</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55</v>
      </c>
      <c r="G458" s="15">
        <f>IF(AND(F458="YA"),5,IF(AND(F458="TIDAK"),1,0))</f>
        <v>1</v>
      </c>
    </row>
    <row r="459" spans="1:7" ht="32" customHeight="1" x14ac:dyDescent="0.2">
      <c r="A459" s="15"/>
      <c r="B459" s="5"/>
      <c r="C459" s="22" t="s">
        <v>844</v>
      </c>
      <c r="D459" s="176" t="s">
        <v>845</v>
      </c>
      <c r="E459" s="176"/>
      <c r="F459" s="58" t="s">
        <v>55</v>
      </c>
      <c r="G459" s="15">
        <f>IF(AND(F459="YA"),5,IF(AND(F459="TIDAK"),1,0))</f>
        <v>1</v>
      </c>
    </row>
    <row r="460" spans="1:7" ht="32" customHeight="1" x14ac:dyDescent="0.2">
      <c r="A460" s="15"/>
      <c r="B460" s="5"/>
      <c r="C460" s="22" t="s">
        <v>846</v>
      </c>
      <c r="D460" s="176" t="s">
        <v>847</v>
      </c>
      <c r="E460" s="176"/>
      <c r="F460" s="58" t="s">
        <v>55</v>
      </c>
      <c r="G460" s="15">
        <f>IF(AND(F460="YA"),5,IF(AND(F460="TIDAK"),1,0))</f>
        <v>1</v>
      </c>
    </row>
    <row r="461" spans="1:7" ht="32" customHeight="1" x14ac:dyDescent="0.2">
      <c r="A461" s="15"/>
      <c r="B461" s="22" t="s">
        <v>848</v>
      </c>
      <c r="C461" s="176" t="s">
        <v>849</v>
      </c>
      <c r="D461" s="176"/>
      <c r="E461" s="176"/>
      <c r="F461" s="58"/>
      <c r="G461" s="15"/>
    </row>
    <row r="462" spans="1:7" ht="32" customHeight="1" x14ac:dyDescent="0.2">
      <c r="A462" s="15"/>
      <c r="B462" s="5"/>
      <c r="C462" s="22" t="s">
        <v>850</v>
      </c>
      <c r="D462" s="176" t="s">
        <v>835</v>
      </c>
      <c r="E462" s="176"/>
      <c r="F462" s="58" t="s">
        <v>8</v>
      </c>
      <c r="G462" s="15">
        <f>IF(AND(F462="YA"),5,IF(AND(F462="TIDAK"),1,0))</f>
        <v>5</v>
      </c>
    </row>
    <row r="463" spans="1:7" ht="32" customHeight="1" x14ac:dyDescent="0.2">
      <c r="A463" s="15"/>
      <c r="B463" s="5"/>
      <c r="C463" s="22" t="s">
        <v>851</v>
      </c>
      <c r="D463" s="176" t="s">
        <v>716</v>
      </c>
      <c r="E463" s="176"/>
      <c r="F463" s="58" t="s">
        <v>55</v>
      </c>
      <c r="G463" s="15">
        <f>IF(AND(F463="YA"),5,IF(AND(F463="TIDAK"),1,0))</f>
        <v>1</v>
      </c>
    </row>
    <row r="464" spans="1:7" ht="32" customHeight="1" x14ac:dyDescent="0.2">
      <c r="A464" s="15"/>
      <c r="B464" s="5"/>
      <c r="C464" s="22" t="s">
        <v>852</v>
      </c>
      <c r="D464" s="176" t="s">
        <v>853</v>
      </c>
      <c r="E464" s="176"/>
      <c r="F464" s="58" t="s">
        <v>55</v>
      </c>
      <c r="G464" s="15">
        <f>IF(AND(F464="YA"),5,IF(AND(F464="TIDAK"),1,0))</f>
        <v>1</v>
      </c>
    </row>
    <row r="465" spans="1:7" ht="32" customHeight="1" x14ac:dyDescent="0.2">
      <c r="A465" s="15"/>
      <c r="B465" s="5"/>
      <c r="C465" s="22" t="s">
        <v>854</v>
      </c>
      <c r="D465" s="176" t="s">
        <v>855</v>
      </c>
      <c r="E465" s="176"/>
      <c r="F465" s="58" t="s">
        <v>55</v>
      </c>
      <c r="G465" s="15">
        <f>IF(AND(F465="YA"),5,IF(AND(F465="TIDAK"),1,0))</f>
        <v>1</v>
      </c>
    </row>
    <row r="466" spans="1:7" ht="32" customHeight="1" x14ac:dyDescent="0.2">
      <c r="A466" s="15"/>
      <c r="B466" s="22" t="s">
        <v>856</v>
      </c>
      <c r="C466" s="176" t="s">
        <v>857</v>
      </c>
      <c r="D466" s="176"/>
      <c r="E466" s="176"/>
      <c r="F466" s="58" t="s">
        <v>8</v>
      </c>
      <c r="G466" s="15">
        <f>IF(AND(F466="YA"),5,IF(AND(F466="TIDAK"),1,0))</f>
        <v>5</v>
      </c>
    </row>
    <row r="467" spans="1:7" ht="32" customHeight="1" x14ac:dyDescent="0.2">
      <c r="A467" s="15"/>
      <c r="B467" s="22" t="s">
        <v>858</v>
      </c>
      <c r="C467" s="176" t="s">
        <v>859</v>
      </c>
      <c r="D467" s="176"/>
      <c r="E467" s="176"/>
      <c r="F467" s="58"/>
      <c r="G467" s="15"/>
    </row>
    <row r="468" spans="1:7" ht="32" customHeight="1" x14ac:dyDescent="0.2">
      <c r="A468" s="15"/>
      <c r="B468" s="5"/>
      <c r="C468" s="22" t="s">
        <v>860</v>
      </c>
      <c r="D468" s="176" t="s">
        <v>861</v>
      </c>
      <c r="E468" s="176"/>
      <c r="F468" s="58" t="s">
        <v>55</v>
      </c>
      <c r="G468" s="15">
        <f>IF(AND(F468="YA"),5,IF(AND(F468="TIDAK"),1,0))</f>
        <v>1</v>
      </c>
    </row>
    <row r="469" spans="1:7" ht="32" customHeight="1" x14ac:dyDescent="0.2">
      <c r="A469" s="15"/>
      <c r="B469" s="5"/>
      <c r="C469" s="22" t="s">
        <v>862</v>
      </c>
      <c r="D469" s="176" t="s">
        <v>863</v>
      </c>
      <c r="E469" s="176"/>
      <c r="F469" s="58" t="s">
        <v>55</v>
      </c>
      <c r="G469" s="15">
        <f>IF(AND(F469="YA"),5,IF(AND(F469="TIDAK"),1,0))</f>
        <v>1</v>
      </c>
    </row>
    <row r="470" spans="1:7" ht="32" customHeight="1" x14ac:dyDescent="0.2">
      <c r="A470" s="15"/>
      <c r="B470" s="5"/>
      <c r="C470" s="22" t="s">
        <v>864</v>
      </c>
      <c r="D470" s="176" t="s">
        <v>865</v>
      </c>
      <c r="E470" s="176"/>
      <c r="F470" s="58" t="s">
        <v>55</v>
      </c>
      <c r="G470" s="15">
        <f>IF(AND(F470="YA"),5,IF(AND(F470="TIDAK"),1,0))</f>
        <v>1</v>
      </c>
    </row>
    <row r="471" spans="1:7" ht="32" customHeight="1" x14ac:dyDescent="0.2">
      <c r="A471" s="15"/>
      <c r="B471" s="23" t="s">
        <v>866</v>
      </c>
      <c r="C471" s="176" t="s">
        <v>867</v>
      </c>
      <c r="D471" s="176"/>
      <c r="E471" s="176"/>
      <c r="F471" s="58" t="s">
        <v>55</v>
      </c>
      <c r="G471" s="15">
        <f>IF(AND(F471="YA"),5,IF(AND(F471="TIDAK"),1,0))</f>
        <v>1</v>
      </c>
    </row>
    <row r="472" spans="1:7" ht="32" customHeight="1" x14ac:dyDescent="0.2">
      <c r="A472" s="15"/>
      <c r="B472" s="23" t="s">
        <v>868</v>
      </c>
      <c r="C472" s="176" t="s">
        <v>841</v>
      </c>
      <c r="D472" s="176"/>
      <c r="E472" s="176"/>
      <c r="F472" s="58"/>
      <c r="G472" s="15"/>
    </row>
    <row r="473" spans="1:7" ht="32" customHeight="1" x14ac:dyDescent="0.2">
      <c r="A473" s="15"/>
      <c r="B473" s="5"/>
      <c r="C473" s="23" t="s">
        <v>869</v>
      </c>
      <c r="D473" s="176" t="s">
        <v>870</v>
      </c>
      <c r="E473" s="176"/>
      <c r="F473" s="58" t="s">
        <v>55</v>
      </c>
      <c r="G473" s="15">
        <f>IF(AND(F473="YA"),5,IF(AND(F473="TIDAK"),1,0))</f>
        <v>1</v>
      </c>
    </row>
    <row r="474" spans="1:7" ht="32" customHeight="1" x14ac:dyDescent="0.2">
      <c r="A474" s="15"/>
      <c r="B474" s="5"/>
      <c r="C474" s="23" t="s">
        <v>871</v>
      </c>
      <c r="D474" s="176" t="s">
        <v>872</v>
      </c>
      <c r="E474" s="176"/>
      <c r="F474" s="58" t="s">
        <v>55</v>
      </c>
      <c r="G474" s="15">
        <f>IF(AND(F474="YA"),5,IF(AND(F474="TIDAK"),1,0))</f>
        <v>1</v>
      </c>
    </row>
    <row r="475" spans="1:7" ht="32" customHeight="1" x14ac:dyDescent="0.2">
      <c r="A475" s="15"/>
      <c r="B475" s="5"/>
      <c r="C475" s="23" t="s">
        <v>873</v>
      </c>
      <c r="D475" s="176" t="s">
        <v>874</v>
      </c>
      <c r="E475" s="176"/>
      <c r="F475" s="58" t="s">
        <v>55</v>
      </c>
      <c r="G475" s="15">
        <f>IF(AND(F475="YA"),5,IF(AND(F475="TIDAK"),1,0))</f>
        <v>1</v>
      </c>
    </row>
    <row r="476" spans="1:7" ht="32" customHeight="1" x14ac:dyDescent="0.2">
      <c r="A476" s="15"/>
      <c r="B476" s="5"/>
      <c r="C476" s="23" t="s">
        <v>875</v>
      </c>
      <c r="D476" s="176" t="s">
        <v>876</v>
      </c>
      <c r="E476" s="176"/>
      <c r="F476" s="58" t="s">
        <v>8</v>
      </c>
      <c r="G476" s="15">
        <f>IF(AND(F476="YA"),5,IF(AND(F476="TIDAK"),1,0))</f>
        <v>5</v>
      </c>
    </row>
    <row r="477" spans="1:7" ht="32" customHeight="1" x14ac:dyDescent="0.2">
      <c r="A477" s="204" t="s">
        <v>877</v>
      </c>
      <c r="B477" s="205"/>
      <c r="C477" s="205"/>
      <c r="D477" s="205"/>
      <c r="E477" s="205"/>
      <c r="F477" s="205"/>
      <c r="G477" s="48">
        <f>G478+G537+G567+G574+G591</f>
        <v>333</v>
      </c>
    </row>
    <row r="478" spans="1:7" ht="32" customHeight="1" x14ac:dyDescent="0.2">
      <c r="A478" s="2">
        <v>18</v>
      </c>
      <c r="B478" s="180" t="s">
        <v>878</v>
      </c>
      <c r="C478" s="180"/>
      <c r="D478" s="180"/>
      <c r="E478" s="180"/>
      <c r="F478" s="58"/>
      <c r="G478" s="50">
        <f>SUM(G479:G536)</f>
        <v>119</v>
      </c>
    </row>
    <row r="479" spans="1:7" ht="32" customHeight="1" x14ac:dyDescent="0.2">
      <c r="A479" s="2"/>
      <c r="B479" s="7" t="s">
        <v>879</v>
      </c>
      <c r="C479" s="203" t="s">
        <v>880</v>
      </c>
      <c r="D479" s="203"/>
      <c r="E479" s="203"/>
      <c r="F479" s="58"/>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8</v>
      </c>
      <c r="G481" s="15">
        <f>IF(AND(F481="YA"),5,IF(AND(F481="TIDAK"),1,0))</f>
        <v>5</v>
      </c>
    </row>
    <row r="482" spans="1:7" ht="32" customHeight="1" x14ac:dyDescent="0.2">
      <c r="A482" s="2"/>
      <c r="B482" s="5"/>
      <c r="C482" s="17"/>
      <c r="D482" s="24" t="s">
        <v>885</v>
      </c>
      <c r="E482" s="25" t="s">
        <v>886</v>
      </c>
      <c r="F482" s="58" t="s">
        <v>8</v>
      </c>
      <c r="G482" s="15">
        <f>IF(AND(F482="YA"),3,IF(AND(F482="TIDAK"),1,0))</f>
        <v>3</v>
      </c>
    </row>
    <row r="483" spans="1:7" ht="32" customHeight="1" x14ac:dyDescent="0.2">
      <c r="A483" s="2"/>
      <c r="B483" s="5"/>
      <c r="C483" s="17"/>
      <c r="D483" s="24" t="s">
        <v>887</v>
      </c>
      <c r="E483" s="17" t="s">
        <v>888</v>
      </c>
      <c r="F483" s="58" t="s">
        <v>55</v>
      </c>
      <c r="G483" s="15">
        <f>IF(AND(F483="YA"),2,IF(AND(F483="TIDAK"),1,0))</f>
        <v>1</v>
      </c>
    </row>
    <row r="484" spans="1:7" ht="32" customHeight="1" x14ac:dyDescent="0.2">
      <c r="A484" s="2"/>
      <c r="B484" s="5"/>
      <c r="C484" s="24" t="s">
        <v>889</v>
      </c>
      <c r="D484" s="203" t="s">
        <v>890</v>
      </c>
      <c r="E484" s="203"/>
      <c r="F484" s="58" t="s">
        <v>8</v>
      </c>
      <c r="G484" s="15"/>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8</v>
      </c>
      <c r="G486" s="15">
        <f>IF(AND(F486="YA"),5,IF(AND(F486="TIDAK"),1,0))</f>
        <v>5</v>
      </c>
    </row>
    <row r="487" spans="1:7" ht="32" customHeight="1" x14ac:dyDescent="0.2">
      <c r="A487" s="2"/>
      <c r="B487" s="5"/>
      <c r="C487" s="17"/>
      <c r="D487" s="24" t="s">
        <v>894</v>
      </c>
      <c r="E487" s="25" t="s">
        <v>895</v>
      </c>
      <c r="F487" s="58" t="s">
        <v>8</v>
      </c>
      <c r="G487" s="15">
        <f>IF(AND(F487="YA"),5,IF(AND(F487="TIDAK"),1,0))</f>
        <v>5</v>
      </c>
    </row>
    <row r="488" spans="1:7" ht="32" customHeight="1" x14ac:dyDescent="0.2">
      <c r="A488" s="2"/>
      <c r="B488" s="5"/>
      <c r="C488" s="17"/>
      <c r="D488" s="24" t="s">
        <v>896</v>
      </c>
      <c r="E488" s="17" t="s">
        <v>897</v>
      </c>
      <c r="F488" s="58" t="s">
        <v>8</v>
      </c>
      <c r="G488" s="15">
        <f>IF(AND(F488="YA"),5,IF(AND(F488="TIDAK"),1,0))</f>
        <v>5</v>
      </c>
    </row>
    <row r="489" spans="1:7" ht="32" customHeight="1" x14ac:dyDescent="0.2">
      <c r="A489" s="2"/>
      <c r="B489" s="5"/>
      <c r="C489" s="17"/>
      <c r="D489" s="24" t="s">
        <v>898</v>
      </c>
      <c r="E489" s="17" t="s">
        <v>899</v>
      </c>
      <c r="F489" s="58" t="s">
        <v>8</v>
      </c>
      <c r="G489" s="15">
        <f>IF(AND(F489="YA"),5,IF(AND(F489="TIDAK"),1,0))</f>
        <v>5</v>
      </c>
    </row>
    <row r="490" spans="1:7" ht="32" customHeight="1" x14ac:dyDescent="0.2">
      <c r="A490" s="2"/>
      <c r="B490" s="5"/>
      <c r="C490" s="24" t="s">
        <v>900</v>
      </c>
      <c r="D490" s="203" t="s">
        <v>901</v>
      </c>
      <c r="E490" s="203"/>
      <c r="F490" s="58" t="s">
        <v>55</v>
      </c>
      <c r="G490" s="15">
        <f>IF(AND(F490="YA"),5,IF(AND(F490="TIDAK"),1,0))</f>
        <v>1</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55</v>
      </c>
      <c r="G492" s="15">
        <f t="shared" ref="G492:G498" si="34">IF(AND(F492="YA"),5,IF(AND(F492="TIDAK"),1,0))</f>
        <v>1</v>
      </c>
    </row>
    <row r="493" spans="1:7" ht="32" customHeight="1" x14ac:dyDescent="0.2">
      <c r="A493" s="2"/>
      <c r="B493" s="5"/>
      <c r="C493" s="17"/>
      <c r="D493" s="24" t="s">
        <v>904</v>
      </c>
      <c r="E493" s="25" t="s">
        <v>905</v>
      </c>
      <c r="F493" s="58" t="s">
        <v>55</v>
      </c>
      <c r="G493" s="15">
        <f t="shared" si="34"/>
        <v>1</v>
      </c>
    </row>
    <row r="494" spans="1:7" ht="32" customHeight="1" x14ac:dyDescent="0.2">
      <c r="A494" s="2"/>
      <c r="B494" s="5"/>
      <c r="C494" s="17"/>
      <c r="D494" s="24" t="s">
        <v>906</v>
      </c>
      <c r="E494" s="17" t="s">
        <v>907</v>
      </c>
      <c r="F494" s="58" t="s">
        <v>55</v>
      </c>
      <c r="G494" s="15">
        <f t="shared" si="34"/>
        <v>1</v>
      </c>
    </row>
    <row r="495" spans="1:7" ht="32" customHeight="1" x14ac:dyDescent="0.2">
      <c r="A495" s="2"/>
      <c r="B495" s="5"/>
      <c r="C495" s="17"/>
      <c r="D495" s="24" t="s">
        <v>908</v>
      </c>
      <c r="E495" s="17" t="s">
        <v>909</v>
      </c>
      <c r="F495" s="58" t="s">
        <v>55</v>
      </c>
      <c r="G495" s="15">
        <f t="shared" si="34"/>
        <v>1</v>
      </c>
    </row>
    <row r="496" spans="1:7" ht="32" customHeight="1" x14ac:dyDescent="0.2">
      <c r="A496" s="2"/>
      <c r="B496" s="5"/>
      <c r="C496" s="17"/>
      <c r="D496" s="24" t="s">
        <v>910</v>
      </c>
      <c r="E496" s="25" t="s">
        <v>897</v>
      </c>
      <c r="F496" s="58" t="s">
        <v>55</v>
      </c>
      <c r="G496" s="15">
        <f t="shared" si="34"/>
        <v>1</v>
      </c>
    </row>
    <row r="497" spans="1:7" ht="32" customHeight="1" x14ac:dyDescent="0.2">
      <c r="A497" s="2"/>
      <c r="B497" s="5"/>
      <c r="C497" s="17"/>
      <c r="D497" s="24" t="s">
        <v>911</v>
      </c>
      <c r="E497" s="17" t="s">
        <v>899</v>
      </c>
      <c r="F497" s="58" t="s">
        <v>55</v>
      </c>
      <c r="G497" s="15">
        <f t="shared" si="34"/>
        <v>1</v>
      </c>
    </row>
    <row r="498" spans="1:7" ht="32" customHeight="1" x14ac:dyDescent="0.2">
      <c r="A498" s="2"/>
      <c r="B498" s="5"/>
      <c r="C498" s="17"/>
      <c r="D498" s="24" t="s">
        <v>912</v>
      </c>
      <c r="E498" s="17" t="s">
        <v>895</v>
      </c>
      <c r="F498" s="58" t="s">
        <v>55</v>
      </c>
      <c r="G498" s="15">
        <f t="shared" si="34"/>
        <v>1</v>
      </c>
    </row>
    <row r="499" spans="1:7" ht="32" customHeight="1" x14ac:dyDescent="0.2">
      <c r="A499" s="2"/>
      <c r="B499" s="4" t="s">
        <v>913</v>
      </c>
      <c r="C499" s="176" t="s">
        <v>914</v>
      </c>
      <c r="D499" s="176"/>
      <c r="E499" s="176"/>
      <c r="F499" s="58"/>
      <c r="G499" s="15"/>
    </row>
    <row r="500" spans="1:7" ht="32" customHeight="1" x14ac:dyDescent="0.2">
      <c r="A500" s="2"/>
      <c r="B500" s="5"/>
      <c r="C500" s="4" t="s">
        <v>915</v>
      </c>
      <c r="D500" s="176" t="s">
        <v>916</v>
      </c>
      <c r="E500" s="176"/>
      <c r="F500" s="58" t="s">
        <v>55</v>
      </c>
      <c r="G500" s="15">
        <f>IF(AND(F500="YA"),5,IF(AND(F500="TIDAK"),1,0))</f>
        <v>1</v>
      </c>
    </row>
    <row r="501" spans="1:7" ht="32" customHeight="1" x14ac:dyDescent="0.2">
      <c r="A501" s="2"/>
      <c r="B501" s="5"/>
      <c r="C501" s="4" t="s">
        <v>917</v>
      </c>
      <c r="D501" s="176" t="s">
        <v>918</v>
      </c>
      <c r="E501" s="176"/>
      <c r="F501" s="58"/>
      <c r="G501" s="15"/>
    </row>
    <row r="502" spans="1:7" ht="32" customHeight="1" x14ac:dyDescent="0.2">
      <c r="A502" s="2"/>
      <c r="B502" s="5"/>
      <c r="C502" s="5"/>
      <c r="D502" s="4" t="s">
        <v>919</v>
      </c>
      <c r="E502" s="5" t="s">
        <v>920</v>
      </c>
      <c r="F502" s="58" t="s">
        <v>22</v>
      </c>
      <c r="G502" s="15">
        <f>IF(AND(F502="YA"),5,IF(AND(F502="TIDAK"),1,0))</f>
        <v>0</v>
      </c>
    </row>
    <row r="503" spans="1:7" ht="32" customHeight="1" x14ac:dyDescent="0.2">
      <c r="A503" s="2"/>
      <c r="B503" s="5"/>
      <c r="C503" s="5"/>
      <c r="D503" s="4" t="s">
        <v>921</v>
      </c>
      <c r="E503" s="26" t="s">
        <v>922</v>
      </c>
      <c r="F503" s="58" t="s">
        <v>22</v>
      </c>
      <c r="G503" s="15">
        <f>IF(AND(F503="YA"),3,IF(AND(F503="TIDAK"),1,0))</f>
        <v>0</v>
      </c>
    </row>
    <row r="504" spans="1:7" ht="32" customHeight="1" x14ac:dyDescent="0.2">
      <c r="A504" s="2"/>
      <c r="B504" s="5"/>
      <c r="C504" s="5"/>
      <c r="D504" s="4" t="s">
        <v>923</v>
      </c>
      <c r="E504" s="5" t="s">
        <v>924</v>
      </c>
      <c r="F504" s="58" t="s">
        <v>22</v>
      </c>
      <c r="G504" s="15">
        <f>IF(AND(F504="YA"),2,IF(AND(F504="TIDAK"),1,0))</f>
        <v>0</v>
      </c>
    </row>
    <row r="505" spans="1:7" ht="32" customHeight="1" x14ac:dyDescent="0.2">
      <c r="A505" s="2"/>
      <c r="B505" s="4" t="s">
        <v>925</v>
      </c>
      <c r="C505" s="176" t="s">
        <v>926</v>
      </c>
      <c r="D505" s="176"/>
      <c r="E505" s="176"/>
      <c r="F505" s="58"/>
      <c r="G505" s="15"/>
    </row>
    <row r="506" spans="1:7" ht="32" customHeight="1" x14ac:dyDescent="0.2">
      <c r="A506" s="2"/>
      <c r="B506" s="5"/>
      <c r="C506" s="4" t="s">
        <v>927</v>
      </c>
      <c r="D506" s="176" t="s">
        <v>928</v>
      </c>
      <c r="E506" s="176"/>
      <c r="F506" s="58"/>
      <c r="G506" s="15"/>
    </row>
    <row r="507" spans="1:7" ht="32" customHeight="1" x14ac:dyDescent="0.2">
      <c r="A507" s="2"/>
      <c r="B507" s="5"/>
      <c r="C507" s="5"/>
      <c r="D507" s="4" t="s">
        <v>929</v>
      </c>
      <c r="E507" s="5" t="s">
        <v>930</v>
      </c>
      <c r="F507" s="58" t="s">
        <v>55</v>
      </c>
      <c r="G507" s="15">
        <f>IF(AND(F507="YA"),5,IF(AND(F507="TIDAK"),1,0))</f>
        <v>1</v>
      </c>
    </row>
    <row r="508" spans="1:7" ht="32" customHeight="1" x14ac:dyDescent="0.2">
      <c r="A508" s="2"/>
      <c r="B508" s="5"/>
      <c r="C508" s="5"/>
      <c r="D508" s="4" t="s">
        <v>931</v>
      </c>
      <c r="E508" s="10" t="s">
        <v>932</v>
      </c>
      <c r="F508" s="58" t="s">
        <v>55</v>
      </c>
      <c r="G508" s="15">
        <f>IF(AND(F508="YA"),5,IF(AND(F508="TIDAK"),1,0))</f>
        <v>1</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55</v>
      </c>
      <c r="G511" s="15">
        <f>IF(AND(F511="YA"),5,IF(AND(F511="TIDAK"),1,0))</f>
        <v>1</v>
      </c>
    </row>
    <row r="512" spans="1:7" ht="32" customHeight="1" x14ac:dyDescent="0.2">
      <c r="A512" s="2"/>
      <c r="B512" s="5"/>
      <c r="C512" s="4"/>
      <c r="D512" s="4" t="s">
        <v>938</v>
      </c>
      <c r="E512" s="10" t="s">
        <v>932</v>
      </c>
      <c r="F512" s="58" t="s">
        <v>55</v>
      </c>
      <c r="G512" s="15">
        <f>IF(AND(F512="YA"),5,IF(AND(F512="TIDAK"),1,0))</f>
        <v>1</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55</v>
      </c>
      <c r="G516" s="15">
        <f>IF(AND(F516="YA"),5,IF(AND(F516="TIDAK"),1,0))</f>
        <v>1</v>
      </c>
    </row>
    <row r="517" spans="1:7" ht="32" customHeight="1" x14ac:dyDescent="0.2">
      <c r="A517" s="2"/>
      <c r="B517" s="5"/>
      <c r="C517" s="4" t="s">
        <v>946</v>
      </c>
      <c r="D517" s="176" t="s">
        <v>947</v>
      </c>
      <c r="E517" s="176"/>
      <c r="F517" s="58"/>
      <c r="G517" s="15"/>
    </row>
    <row r="518" spans="1:7" ht="32" customHeight="1" x14ac:dyDescent="0.2">
      <c r="A518" s="2"/>
      <c r="B518" s="5"/>
      <c r="C518" s="5"/>
      <c r="D518" s="4" t="s">
        <v>948</v>
      </c>
      <c r="E518" s="5" t="s">
        <v>949</v>
      </c>
      <c r="F518" s="58" t="s">
        <v>55</v>
      </c>
      <c r="G518" s="15">
        <f t="shared" ref="G518:G527" si="35">IF(AND(F518="YA"),5,IF(AND(F518="TIDAK"),1,0))</f>
        <v>1</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c r="G522" s="15">
        <f t="shared" si="35"/>
        <v>0</v>
      </c>
    </row>
    <row r="523" spans="1:7" ht="32" customHeight="1" x14ac:dyDescent="0.2">
      <c r="A523" s="2"/>
      <c r="B523" s="5"/>
      <c r="C523" s="4" t="s">
        <v>956</v>
      </c>
      <c r="D523" s="176" t="s">
        <v>957</v>
      </c>
      <c r="E523" s="176"/>
      <c r="F523" s="58" t="s">
        <v>8</v>
      </c>
      <c r="G523" s="15">
        <f t="shared" si="35"/>
        <v>5</v>
      </c>
    </row>
    <row r="524" spans="1:7" ht="32" customHeight="1" x14ac:dyDescent="0.2">
      <c r="A524" s="2"/>
      <c r="B524" s="5"/>
      <c r="C524" s="4" t="s">
        <v>958</v>
      </c>
      <c r="D524" s="176" t="s">
        <v>959</v>
      </c>
      <c r="E524" s="176"/>
      <c r="F524" s="58" t="s">
        <v>8</v>
      </c>
      <c r="G524" s="15">
        <f t="shared" si="35"/>
        <v>5</v>
      </c>
    </row>
    <row r="525" spans="1:7" ht="32" customHeight="1" x14ac:dyDescent="0.2">
      <c r="A525" s="2"/>
      <c r="B525" s="4" t="s">
        <v>960</v>
      </c>
      <c r="C525" s="176" t="s">
        <v>961</v>
      </c>
      <c r="D525" s="176"/>
      <c r="E525" s="176"/>
      <c r="F525" s="58"/>
      <c r="G525" s="15">
        <f t="shared" si="35"/>
        <v>0</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4" t="s">
        <v>966</v>
      </c>
      <c r="D528" s="181" t="s">
        <v>967</v>
      </c>
      <c r="E528" s="182"/>
      <c r="F528" s="58" t="s">
        <v>55</v>
      </c>
      <c r="G528" s="15">
        <f>IF(AND(F528="YA"),5,IF(AND(F528="TIDAK"),20,0))</f>
        <v>20</v>
      </c>
    </row>
    <row r="529" spans="1:7" ht="32" customHeight="1" x14ac:dyDescent="0.2">
      <c r="A529" s="2"/>
      <c r="B529" s="5"/>
      <c r="C529" s="5"/>
      <c r="D529" s="4" t="s">
        <v>968</v>
      </c>
      <c r="E529" s="5" t="s">
        <v>969</v>
      </c>
      <c r="F529" s="58" t="s">
        <v>22</v>
      </c>
      <c r="G529" s="15">
        <f>IF(AND(F529="YA"),5,IF(AND(F529="TIDAK"),1,0))</f>
        <v>0</v>
      </c>
    </row>
    <row r="530" spans="1:7" ht="32" customHeight="1" x14ac:dyDescent="0.2">
      <c r="A530" s="2"/>
      <c r="B530" s="5"/>
      <c r="C530" s="5"/>
      <c r="D530" s="4" t="s">
        <v>970</v>
      </c>
      <c r="E530" s="5" t="s">
        <v>971</v>
      </c>
      <c r="F530" s="58" t="s">
        <v>22</v>
      </c>
      <c r="G530" s="15">
        <f t="shared" ref="G530:G531" si="36">IF(AND(F530="YA"),5,IF(AND(F530="TIDAK"),1,0))</f>
        <v>0</v>
      </c>
    </row>
    <row r="531" spans="1:7" ht="32" customHeight="1" x14ac:dyDescent="0.2">
      <c r="A531" s="2"/>
      <c r="B531" s="5"/>
      <c r="C531" s="5"/>
      <c r="D531" s="4" t="s">
        <v>972</v>
      </c>
      <c r="E531" s="5" t="s">
        <v>973</v>
      </c>
      <c r="F531" s="58" t="s">
        <v>22</v>
      </c>
      <c r="G531" s="15">
        <f t="shared" si="36"/>
        <v>0</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22</v>
      </c>
      <c r="G533" s="15">
        <f>IF(AND(F533="YA"),0,IF(AND(F533="TIDAK"),0,0))</f>
        <v>0</v>
      </c>
    </row>
    <row r="534" spans="1:7" ht="32" customHeight="1" x14ac:dyDescent="0.2">
      <c r="A534" s="2"/>
      <c r="B534" s="5"/>
      <c r="C534" s="5"/>
      <c r="D534" s="4" t="s">
        <v>978</v>
      </c>
      <c r="E534" s="5" t="s">
        <v>979</v>
      </c>
      <c r="F534" s="58" t="s">
        <v>22</v>
      </c>
      <c r="G534" s="15">
        <f t="shared" ref="G534:G535" si="37">IF(AND(F534="YA"),0,IF(AND(F534="TIDAK"),0,0))</f>
        <v>0</v>
      </c>
    </row>
    <row r="535" spans="1:7" ht="32" customHeight="1" x14ac:dyDescent="0.2">
      <c r="A535" s="2"/>
      <c r="B535" s="5"/>
      <c r="C535" s="5"/>
      <c r="D535" s="4" t="s">
        <v>980</v>
      </c>
      <c r="E535" s="5" t="s">
        <v>981</v>
      </c>
      <c r="F535" s="58" t="s">
        <v>22</v>
      </c>
      <c r="G535" s="15">
        <f t="shared" si="37"/>
        <v>0</v>
      </c>
    </row>
    <row r="536" spans="1:7" ht="32" customHeight="1" x14ac:dyDescent="0.2">
      <c r="A536" s="2"/>
      <c r="B536" s="4" t="s">
        <v>982</v>
      </c>
      <c r="C536" s="4" t="s">
        <v>983</v>
      </c>
      <c r="D536" s="181" t="s">
        <v>984</v>
      </c>
      <c r="E536" s="182"/>
      <c r="F536" s="58" t="s">
        <v>8</v>
      </c>
      <c r="G536" s="15">
        <f>IF(AND(F536="YA"),5,IF(AND(F536="TIDAK"),1,0))</f>
        <v>5</v>
      </c>
    </row>
    <row r="537" spans="1:7" ht="32" customHeight="1" x14ac:dyDescent="0.2">
      <c r="A537" s="2">
        <v>19</v>
      </c>
      <c r="B537" s="180" t="s">
        <v>985</v>
      </c>
      <c r="C537" s="180"/>
      <c r="D537" s="180"/>
      <c r="E537" s="180"/>
      <c r="F537" s="58"/>
      <c r="G537" s="50">
        <f>SUM(G538:G566)</f>
        <v>66</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8</v>
      </c>
      <c r="G539" s="15">
        <f>IF(AND(F539="YA"),5,IF(AND(F539="TIDAK"),1,0))</f>
        <v>5</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t="s">
        <v>22</v>
      </c>
      <c r="G541" s="15">
        <f>IF(AND(F541="YA"),3,IF(AND(F541="TIDAK"),1,0))</f>
        <v>0</v>
      </c>
    </row>
    <row r="542" spans="1:7" ht="32" customHeight="1" x14ac:dyDescent="0.2">
      <c r="A542" s="2"/>
      <c r="B542" s="5"/>
      <c r="C542" s="5"/>
      <c r="D542" s="4" t="s">
        <v>994</v>
      </c>
      <c r="E542" s="5" t="s">
        <v>995</v>
      </c>
      <c r="F542" s="58" t="s">
        <v>8</v>
      </c>
      <c r="G542" s="15">
        <f>IF(AND(F542="YA"),5,IF(AND(F542="TIDAK"),1,0))</f>
        <v>5</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55</v>
      </c>
      <c r="G544" s="15">
        <f>IF(AND(F544="YA"),5,IF(AND(F544="TIDAK"),1,0))</f>
        <v>1</v>
      </c>
    </row>
    <row r="545" spans="1:7" ht="32" customHeight="1" x14ac:dyDescent="0.2">
      <c r="A545" s="2"/>
      <c r="B545" s="5"/>
      <c r="C545" s="5"/>
      <c r="D545" s="4" t="s">
        <v>1000</v>
      </c>
      <c r="E545" s="5" t="s">
        <v>1001</v>
      </c>
      <c r="F545" s="58" t="s">
        <v>8</v>
      </c>
      <c r="G545" s="15">
        <f>IF(AND(F545="YA"),5,IF(AND(F545="TIDAK"),1,0))</f>
        <v>5</v>
      </c>
    </row>
    <row r="546" spans="1:7" ht="32" customHeight="1" x14ac:dyDescent="0.2">
      <c r="A546" s="2"/>
      <c r="B546" s="5"/>
      <c r="C546" s="4" t="s">
        <v>1002</v>
      </c>
      <c r="D546" s="176" t="s">
        <v>1003</v>
      </c>
      <c r="E546" s="176"/>
      <c r="F546" s="58" t="s">
        <v>8</v>
      </c>
      <c r="G546" s="15">
        <f>IF(AND(F546="YA"),5,IF(AND(F546="TIDAK"),1,0))</f>
        <v>5</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8</v>
      </c>
      <c r="G550" s="15">
        <f>IF(AND(F550="YA"),5,IF(AND(F550="TIDAK"),1,0))</f>
        <v>5</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8</v>
      </c>
      <c r="G552" s="15">
        <f>IF(AND(F552="YA"),5,IF(AND(F552="TIDAK"),1,0))</f>
        <v>5</v>
      </c>
    </row>
    <row r="553" spans="1:7" ht="32" customHeight="1" x14ac:dyDescent="0.2">
      <c r="A553" s="2"/>
      <c r="B553" s="5"/>
      <c r="C553" s="5"/>
      <c r="D553" s="4" t="s">
        <v>1016</v>
      </c>
      <c r="E553" s="5" t="s">
        <v>1017</v>
      </c>
      <c r="F553" s="58" t="s">
        <v>55</v>
      </c>
      <c r="G553" s="15">
        <f>IF(AND(F553="YA"),5,IF(AND(F553="TIDAK"),1,0))</f>
        <v>1</v>
      </c>
    </row>
    <row r="554" spans="1:7" ht="32" customHeight="1" x14ac:dyDescent="0.2">
      <c r="A554" s="2"/>
      <c r="B554" s="5"/>
      <c r="C554" s="4" t="s">
        <v>1018</v>
      </c>
      <c r="D554" s="176" t="s">
        <v>1019</v>
      </c>
      <c r="E554" s="176"/>
      <c r="F554" s="58" t="s">
        <v>55</v>
      </c>
      <c r="G554" s="15">
        <f>IF(AND(F554="YA"),5,IF(AND(F554="TIDAK"),1,0))</f>
        <v>1</v>
      </c>
    </row>
    <row r="555" spans="1:7" ht="32" customHeight="1" x14ac:dyDescent="0.2">
      <c r="A555" s="2"/>
      <c r="B555" s="5"/>
      <c r="C555" s="4" t="s">
        <v>1020</v>
      </c>
      <c r="D555" s="176" t="s">
        <v>1021</v>
      </c>
      <c r="E555" s="176"/>
      <c r="F555" s="58" t="s">
        <v>55</v>
      </c>
      <c r="G555" s="15">
        <f>IF(AND(F555="YA"),5,IF(AND(F555="TIDAK"),1,0))</f>
        <v>1</v>
      </c>
    </row>
    <row r="556" spans="1:7" ht="32" customHeight="1" x14ac:dyDescent="0.2">
      <c r="A556" s="2"/>
      <c r="B556" s="5"/>
      <c r="C556" s="4" t="s">
        <v>1022</v>
      </c>
      <c r="D556" s="176" t="s">
        <v>1023</v>
      </c>
      <c r="E556" s="176"/>
      <c r="F556" s="58" t="s">
        <v>55</v>
      </c>
      <c r="G556" s="15">
        <f>IF(AND(F556="YA"),5,IF(AND(F556="TIDAK"),1,0))</f>
        <v>1</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t="s">
        <v>22</v>
      </c>
      <c r="G558" s="15">
        <f>IF(AND(F558="YA"),3,IF(AND(F558="TIDAK"),1,0))</f>
        <v>0</v>
      </c>
    </row>
    <row r="559" spans="1:7" ht="32" customHeight="1" x14ac:dyDescent="0.2">
      <c r="A559" s="2"/>
      <c r="B559" s="5"/>
      <c r="C559" s="5"/>
      <c r="D559" s="4" t="s">
        <v>1028</v>
      </c>
      <c r="E559" s="5" t="s">
        <v>1029</v>
      </c>
      <c r="F559" s="58" t="s">
        <v>8</v>
      </c>
      <c r="G559" s="15">
        <f>IF(AND(F559="YA"),5,IF(AND(F559="TIDAK"),1,0))</f>
        <v>5</v>
      </c>
    </row>
    <row r="560" spans="1:7" ht="32" customHeight="1" x14ac:dyDescent="0.2">
      <c r="A560" s="2"/>
      <c r="B560" s="5"/>
      <c r="C560" s="4" t="s">
        <v>1030</v>
      </c>
      <c r="D560" s="176" t="s">
        <v>1031</v>
      </c>
      <c r="E560" s="176"/>
      <c r="F560" s="58" t="s">
        <v>8</v>
      </c>
      <c r="G560" s="15">
        <f>IF(AND(F560="YA"),5,IF(AND(F560="TIDAK"),1,0))</f>
        <v>5</v>
      </c>
    </row>
    <row r="561" spans="1:7" ht="32" customHeight="1" x14ac:dyDescent="0.2">
      <c r="A561" s="2"/>
      <c r="B561" s="5"/>
      <c r="C561" s="4" t="s">
        <v>1032</v>
      </c>
      <c r="D561" s="176" t="s">
        <v>1033</v>
      </c>
      <c r="E561" s="176"/>
      <c r="F561" s="58" t="s">
        <v>55</v>
      </c>
      <c r="G561" s="15">
        <f>IF(AND(F561="YA"),5,IF(AND(F561="TIDAK"),1,0))</f>
        <v>1</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22</v>
      </c>
      <c r="G563" s="15">
        <f>IF(AND(F563="YA"),5,IF(AND(F563="TIDAK"),1,0))</f>
        <v>0</v>
      </c>
    </row>
    <row r="564" spans="1:7" ht="32" customHeight="1" x14ac:dyDescent="0.2">
      <c r="A564" s="2"/>
      <c r="B564" s="5"/>
      <c r="C564" s="5"/>
      <c r="D564" s="5" t="s">
        <v>1037</v>
      </c>
      <c r="E564" s="5" t="s">
        <v>1038</v>
      </c>
      <c r="F564" s="58" t="s">
        <v>22</v>
      </c>
      <c r="G564" s="15">
        <f>IF(AND(F564="YA"),5,IF(AND(F564="TIDAK"),1,0))</f>
        <v>0</v>
      </c>
    </row>
    <row r="565" spans="1:7" ht="32" customHeight="1" x14ac:dyDescent="0.2">
      <c r="A565" s="2"/>
      <c r="B565" s="5"/>
      <c r="C565" s="4" t="s">
        <v>1039</v>
      </c>
      <c r="D565" s="181" t="s">
        <v>1040</v>
      </c>
      <c r="E565" s="182"/>
      <c r="F565" s="58" t="s">
        <v>8</v>
      </c>
      <c r="G565" s="15">
        <f>IF(AND(F565="YA"),5,IF(AND(F565="TIDAK"),1,0))</f>
        <v>5</v>
      </c>
    </row>
    <row r="566" spans="1:7" ht="32" customHeight="1" x14ac:dyDescent="0.2">
      <c r="A566" s="2"/>
      <c r="B566" s="5"/>
      <c r="C566" s="4" t="s">
        <v>1041</v>
      </c>
      <c r="D566" s="176" t="s">
        <v>1042</v>
      </c>
      <c r="E566" s="176"/>
      <c r="F566" s="58" t="s">
        <v>8</v>
      </c>
      <c r="G566" s="15">
        <f>IF(AND(F566="YA"),5,IF(AND(F566="TIDAK"),1,0))</f>
        <v>5</v>
      </c>
    </row>
    <row r="567" spans="1:7" ht="32" customHeight="1" x14ac:dyDescent="0.2">
      <c r="A567" s="2">
        <v>20</v>
      </c>
      <c r="B567" s="197" t="s">
        <v>1043</v>
      </c>
      <c r="C567" s="197"/>
      <c r="D567" s="197"/>
      <c r="E567" s="197"/>
      <c r="F567" s="58"/>
      <c r="G567" s="50">
        <f>SUM(G568:G573)</f>
        <v>20</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t="s">
        <v>8</v>
      </c>
      <c r="G569" s="15">
        <f>IF(AND(F569="YA"),5,IF(AND(F569="TIDAK"),1,0))</f>
        <v>5</v>
      </c>
    </row>
    <row r="570" spans="1:7" ht="32" customHeight="1" x14ac:dyDescent="0.2">
      <c r="A570" s="2"/>
      <c r="B570" s="24"/>
      <c r="C570" s="29" t="s">
        <v>1048</v>
      </c>
      <c r="D570" s="198" t="s">
        <v>1049</v>
      </c>
      <c r="E570" s="199"/>
      <c r="F570" s="58"/>
      <c r="G570" s="15"/>
    </row>
    <row r="571" spans="1:7" ht="32" customHeight="1" x14ac:dyDescent="0.2">
      <c r="A571" s="2"/>
      <c r="B571" s="27"/>
      <c r="C571" s="27"/>
      <c r="D571" s="30" t="s">
        <v>1050</v>
      </c>
      <c r="E571" s="17" t="s">
        <v>1051</v>
      </c>
      <c r="F571" s="58" t="s">
        <v>8</v>
      </c>
      <c r="G571" s="15">
        <f>IF(AND(F571="YA"),5,IF(AND(F571="TIDAK"),1,0))</f>
        <v>5</v>
      </c>
    </row>
    <row r="572" spans="1:7" ht="32" customHeight="1" x14ac:dyDescent="0.2">
      <c r="A572" s="2"/>
      <c r="B572" s="27"/>
      <c r="C572" s="27"/>
      <c r="D572" s="30" t="s">
        <v>1050</v>
      </c>
      <c r="E572" s="17" t="s">
        <v>1052</v>
      </c>
      <c r="F572" s="58" t="s">
        <v>22</v>
      </c>
      <c r="G572" s="15">
        <f>IF(AND(F572="YA"),5,IF(AND(F572="TIDAK"),1,0))</f>
        <v>0</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53</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8</v>
      </c>
      <c r="G578" s="15">
        <f>IF(AND(F578="YA"),3,IF(AND(F578="TIDAK"),1,0))</f>
        <v>3</v>
      </c>
    </row>
    <row r="579" spans="1:7" ht="32" customHeight="1" x14ac:dyDescent="0.2">
      <c r="A579" s="2"/>
      <c r="B579" s="5"/>
      <c r="C579" s="5" t="s">
        <v>1063</v>
      </c>
      <c r="D579" s="176" t="s">
        <v>1064</v>
      </c>
      <c r="E579" s="176"/>
      <c r="F579" s="58" t="s">
        <v>22</v>
      </c>
      <c r="G579" s="15">
        <f>IF(AND(F579="YA"),5,IF(AND(F579="TIDAK"),1,0))</f>
        <v>0</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t="s">
        <v>22</v>
      </c>
      <c r="G581" s="15">
        <f>IF(AND(F581="YA"),2,IF(AND(F581="TIDAK"),1,0))</f>
        <v>0</v>
      </c>
    </row>
    <row r="582" spans="1:7" ht="32" customHeight="1" x14ac:dyDescent="0.2">
      <c r="A582" s="2"/>
      <c r="B582" s="5"/>
      <c r="C582" s="5" t="s">
        <v>1068</v>
      </c>
      <c r="D582" s="176" t="s">
        <v>1069</v>
      </c>
      <c r="E582" s="176"/>
      <c r="F582" s="58" t="s">
        <v>22</v>
      </c>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75</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8</v>
      </c>
      <c r="G594" s="15">
        <f t="shared" si="39"/>
        <v>5</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8</v>
      </c>
      <c r="G596" s="15">
        <f t="shared" si="39"/>
        <v>5</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8</v>
      </c>
      <c r="G598" s="15">
        <f t="shared" si="39"/>
        <v>5</v>
      </c>
    </row>
    <row r="599" spans="1:7" ht="32" customHeight="1" x14ac:dyDescent="0.2">
      <c r="A599" s="2"/>
      <c r="B599" s="5" t="s">
        <v>1100</v>
      </c>
      <c r="C599" s="176" t="s">
        <v>1101</v>
      </c>
      <c r="D599" s="176"/>
      <c r="E599" s="176"/>
      <c r="F599" s="58" t="s">
        <v>55</v>
      </c>
      <c r="G599" s="15">
        <f t="shared" si="39"/>
        <v>1</v>
      </c>
    </row>
    <row r="600" spans="1:7" ht="32" customHeight="1" x14ac:dyDescent="0.2">
      <c r="A600" s="2"/>
      <c r="B600" s="5" t="s">
        <v>1102</v>
      </c>
      <c r="C600" s="176" t="s">
        <v>1103</v>
      </c>
      <c r="D600" s="176"/>
      <c r="E600" s="176"/>
      <c r="F600" s="58" t="s">
        <v>8</v>
      </c>
      <c r="G600" s="15">
        <f t="shared" si="39"/>
        <v>5</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22</v>
      </c>
      <c r="G602" s="15">
        <f>IF(AND(F602="YA"),3,IF(AND(F602="TIDAK"),1,0))</f>
        <v>0</v>
      </c>
    </row>
    <row r="603" spans="1:7" ht="32" customHeight="1" x14ac:dyDescent="0.2">
      <c r="A603" s="2"/>
      <c r="B603" s="5"/>
      <c r="C603" s="5" t="s">
        <v>1108</v>
      </c>
      <c r="D603" s="176" t="s">
        <v>1109</v>
      </c>
      <c r="E603" s="176"/>
      <c r="F603" s="58" t="s">
        <v>8</v>
      </c>
      <c r="G603" s="15">
        <f>IF(AND(F603="YA"),5,IF(AND(F603="TIDAK"),1,0))</f>
        <v>5</v>
      </c>
    </row>
    <row r="604" spans="1:7" ht="32" customHeight="1" x14ac:dyDescent="0.2">
      <c r="A604" s="2"/>
      <c r="B604" s="5"/>
      <c r="C604" s="5"/>
      <c r="D604" s="5" t="s">
        <v>1110</v>
      </c>
      <c r="E604" s="5" t="s">
        <v>1111</v>
      </c>
      <c r="F604" s="58" t="s">
        <v>8</v>
      </c>
      <c r="G604" s="15">
        <f>IF(AND(F604="YA"),5,IF(AND(F604="TIDAK"),1,0))</f>
        <v>5</v>
      </c>
    </row>
    <row r="605" spans="1:7" ht="32" customHeight="1" x14ac:dyDescent="0.2">
      <c r="A605" s="2"/>
      <c r="B605" s="5"/>
      <c r="C605" s="5"/>
      <c r="D605" s="5" t="s">
        <v>1112</v>
      </c>
      <c r="E605" s="5" t="s">
        <v>1113</v>
      </c>
      <c r="F605" s="58" t="s">
        <v>8</v>
      </c>
      <c r="G605" s="15">
        <f>IF(AND(F605="YA"),5,IF(AND(F605="TIDAK"),1,0))</f>
        <v>5</v>
      </c>
    </row>
    <row r="606" spans="1:7" ht="32" customHeight="1" x14ac:dyDescent="0.2">
      <c r="A606" s="2"/>
      <c r="B606" s="5" t="s">
        <v>1114</v>
      </c>
      <c r="C606" s="5"/>
      <c r="D606" s="5" t="s">
        <v>1115</v>
      </c>
      <c r="E606" s="5" t="s">
        <v>1116</v>
      </c>
      <c r="F606" s="58" t="s">
        <v>55</v>
      </c>
      <c r="G606" s="15">
        <f>IF(AND(F606="YA"),5,IF(AND(F606="TIDAK"),1,0))</f>
        <v>1</v>
      </c>
    </row>
    <row r="607" spans="1:7" ht="32" customHeight="1" x14ac:dyDescent="0.2">
      <c r="A607" s="2"/>
      <c r="B607" s="5" t="s">
        <v>1117</v>
      </c>
      <c r="C607" s="176" t="s">
        <v>1118</v>
      </c>
      <c r="D607" s="176"/>
      <c r="E607" s="176"/>
      <c r="F607" s="58" t="s">
        <v>8</v>
      </c>
      <c r="G607" s="15">
        <f>IF(AND(F607="YA"),2,IF(AND(F607="TIDAK"),5,0))</f>
        <v>2</v>
      </c>
    </row>
    <row r="608" spans="1:7" ht="32" customHeight="1" x14ac:dyDescent="0.2">
      <c r="A608" s="2"/>
      <c r="B608" s="5" t="s">
        <v>1119</v>
      </c>
      <c r="C608" s="176" t="s">
        <v>1120</v>
      </c>
      <c r="D608" s="176"/>
      <c r="E608" s="176"/>
      <c r="F608" s="58" t="s">
        <v>8</v>
      </c>
      <c r="G608" s="15">
        <f>IF(AND(F608="YA"),2,IF(AND(F608="TIDAK"),1,0))</f>
        <v>2</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22</v>
      </c>
      <c r="G610" s="15">
        <f>IF(AND(F610="YA"),3,IF(AND(F610="TIDAK"),1,0))</f>
        <v>0</v>
      </c>
    </row>
    <row r="611" spans="1:7" ht="32" customHeight="1" x14ac:dyDescent="0.2">
      <c r="A611" s="2"/>
      <c r="B611" s="5"/>
      <c r="C611" s="5" t="s">
        <v>1125</v>
      </c>
      <c r="D611" s="176" t="s">
        <v>1126</v>
      </c>
      <c r="E611" s="176"/>
      <c r="F611" s="58" t="s">
        <v>8</v>
      </c>
      <c r="G611" s="15">
        <f>IF(AND(F611="YA"),5,IF(AND(F611="TIDAK"),1,0))</f>
        <v>5</v>
      </c>
    </row>
    <row r="612" spans="1:7" ht="32" customHeight="1" x14ac:dyDescent="0.2">
      <c r="A612" s="2"/>
      <c r="B612" s="5" t="s">
        <v>1127</v>
      </c>
      <c r="C612" s="176" t="s">
        <v>1128</v>
      </c>
      <c r="D612" s="176"/>
      <c r="E612" s="176"/>
      <c r="F612" s="58" t="s">
        <v>55</v>
      </c>
      <c r="G612" s="15">
        <f>IF(AND(F612="YA"),5,IF(AND(F612="TIDAK"),1,0))</f>
        <v>1</v>
      </c>
    </row>
    <row r="613" spans="1:7" ht="32" customHeight="1" x14ac:dyDescent="0.2">
      <c r="A613" s="2"/>
      <c r="B613" s="5" t="s">
        <v>1129</v>
      </c>
      <c r="C613" s="176" t="s">
        <v>1130</v>
      </c>
      <c r="D613" s="176"/>
      <c r="E613" s="176"/>
      <c r="F613" s="58" t="s">
        <v>8</v>
      </c>
      <c r="G613" s="15">
        <f>IF(AND(F613="YA"),5,IF(AND(F613="TIDAK"),1,0))</f>
        <v>5</v>
      </c>
    </row>
    <row r="614" spans="1:7" ht="32" customHeight="1" x14ac:dyDescent="0.2">
      <c r="A614" s="2"/>
      <c r="B614" s="5" t="s">
        <v>1131</v>
      </c>
      <c r="C614" s="176" t="s">
        <v>1132</v>
      </c>
      <c r="D614" s="176"/>
      <c r="E614" s="176"/>
      <c r="F614" s="58" t="s">
        <v>8</v>
      </c>
      <c r="G614" s="15"/>
    </row>
    <row r="615" spans="1:7" ht="32" customHeight="1" x14ac:dyDescent="0.2">
      <c r="A615" s="2"/>
      <c r="B615" s="5"/>
      <c r="C615" s="5" t="s">
        <v>1133</v>
      </c>
      <c r="D615" s="176" t="s">
        <v>1134</v>
      </c>
      <c r="E615" s="176"/>
      <c r="F615" s="58" t="s">
        <v>22</v>
      </c>
      <c r="G615" s="15">
        <f>IF(AND(F615="YA"),5,IF(AND(F615="TIDAK"),1,0))</f>
        <v>0</v>
      </c>
    </row>
    <row r="616" spans="1:7" ht="32" customHeight="1" x14ac:dyDescent="0.2">
      <c r="A616" s="2"/>
      <c r="B616" s="5"/>
      <c r="C616" s="5" t="s">
        <v>1135</v>
      </c>
      <c r="D616" s="176" t="s">
        <v>1136</v>
      </c>
      <c r="E616" s="176"/>
      <c r="F616" s="58" t="s">
        <v>8</v>
      </c>
      <c r="G616" s="15">
        <f>IF(AND(F616="YA"),3,IF(AND(F616="TIDAK"),1,0))</f>
        <v>3</v>
      </c>
    </row>
    <row r="617" spans="1:7" ht="32" customHeight="1" x14ac:dyDescent="0.2">
      <c r="A617" s="186" t="s">
        <v>1137</v>
      </c>
      <c r="B617" s="187"/>
      <c r="C617" s="187"/>
      <c r="D617" s="187"/>
      <c r="E617" s="187"/>
      <c r="F617" s="187"/>
      <c r="G617" s="48">
        <f>G618</f>
        <v>174</v>
      </c>
    </row>
    <row r="618" spans="1:7" ht="32" customHeight="1" x14ac:dyDescent="0.2">
      <c r="A618" s="31">
        <v>23</v>
      </c>
      <c r="B618" s="197" t="s">
        <v>1138</v>
      </c>
      <c r="C618" s="197"/>
      <c r="D618" s="197"/>
      <c r="E618" s="197"/>
      <c r="F618" s="58"/>
      <c r="G618" s="50">
        <f>SUM(G619:G677)</f>
        <v>174</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4" t="s">
        <v>1169</v>
      </c>
      <c r="C634" s="176" t="s">
        <v>1170</v>
      </c>
      <c r="D634" s="176"/>
      <c r="E634" s="176"/>
      <c r="F634" s="58"/>
      <c r="G634" s="15"/>
    </row>
    <row r="635" spans="1:7" ht="32" customHeight="1" x14ac:dyDescent="0.2">
      <c r="A635" s="2"/>
      <c r="B635" s="5"/>
      <c r="C635" s="4" t="s">
        <v>1171</v>
      </c>
      <c r="D635" s="176" t="s">
        <v>1172</v>
      </c>
      <c r="E635" s="176"/>
      <c r="F635" s="58" t="s">
        <v>8</v>
      </c>
      <c r="G635" s="15">
        <f t="shared" ref="G635:G642" si="41">IF(AND(F635="YA"),5,IF(AND(F635="TIDAK"),1,0))</f>
        <v>5</v>
      </c>
    </row>
    <row r="636" spans="1:7" ht="32" customHeight="1" x14ac:dyDescent="0.2">
      <c r="A636" s="2"/>
      <c r="B636" s="5"/>
      <c r="C636" s="4" t="s">
        <v>1173</v>
      </c>
      <c r="D636" s="176" t="s">
        <v>1174</v>
      </c>
      <c r="E636" s="176"/>
      <c r="F636" s="58" t="s">
        <v>8</v>
      </c>
      <c r="G636" s="15">
        <f t="shared" si="41"/>
        <v>5</v>
      </c>
    </row>
    <row r="637" spans="1:7" ht="32" customHeight="1" x14ac:dyDescent="0.2">
      <c r="A637" s="2"/>
      <c r="B637" s="5"/>
      <c r="C637" s="4" t="s">
        <v>1175</v>
      </c>
      <c r="D637" s="176" t="s">
        <v>1176</v>
      </c>
      <c r="E637" s="176"/>
      <c r="F637" s="58" t="s">
        <v>8</v>
      </c>
      <c r="G637" s="15">
        <f t="shared" si="41"/>
        <v>5</v>
      </c>
    </row>
    <row r="638" spans="1:7" ht="32" customHeight="1" x14ac:dyDescent="0.2">
      <c r="A638" s="2"/>
      <c r="B638" s="5"/>
      <c r="C638" s="4" t="s">
        <v>1177</v>
      </c>
      <c r="D638" s="176" t="s">
        <v>1178</v>
      </c>
      <c r="E638" s="176"/>
      <c r="F638" s="58" t="s">
        <v>8</v>
      </c>
      <c r="G638" s="15">
        <f t="shared" si="41"/>
        <v>5</v>
      </c>
    </row>
    <row r="639" spans="1:7" ht="32" customHeight="1" x14ac:dyDescent="0.2">
      <c r="A639" s="2"/>
      <c r="B639" s="5"/>
      <c r="C639" s="4" t="s">
        <v>1179</v>
      </c>
      <c r="D639" s="176" t="s">
        <v>1180</v>
      </c>
      <c r="E639" s="176"/>
      <c r="F639" s="58" t="s">
        <v>8</v>
      </c>
      <c r="G639" s="15">
        <f t="shared" si="41"/>
        <v>5</v>
      </c>
    </row>
    <row r="640" spans="1:7" ht="32" customHeight="1" x14ac:dyDescent="0.2">
      <c r="A640" s="2"/>
      <c r="B640" s="5"/>
      <c r="C640" s="4" t="s">
        <v>1181</v>
      </c>
      <c r="D640" s="176" t="s">
        <v>1182</v>
      </c>
      <c r="E640" s="176"/>
      <c r="F640" s="58" t="s">
        <v>8</v>
      </c>
      <c r="G640" s="15">
        <f t="shared" si="41"/>
        <v>5</v>
      </c>
    </row>
    <row r="641" spans="1:7" ht="32" customHeight="1" x14ac:dyDescent="0.2">
      <c r="A641" s="2"/>
      <c r="B641" s="5"/>
      <c r="C641" s="4" t="s">
        <v>1183</v>
      </c>
      <c r="D641" s="176" t="s">
        <v>1184</v>
      </c>
      <c r="E641" s="176"/>
      <c r="F641" s="58" t="s">
        <v>8</v>
      </c>
      <c r="G641" s="15">
        <f t="shared" si="41"/>
        <v>5</v>
      </c>
    </row>
    <row r="642" spans="1:7" ht="32" customHeight="1" x14ac:dyDescent="0.2">
      <c r="A642" s="2"/>
      <c r="B642" s="4" t="s">
        <v>1185</v>
      </c>
      <c r="C642" s="176" t="s">
        <v>1186</v>
      </c>
      <c r="D642" s="176"/>
      <c r="E642" s="176"/>
      <c r="F642" s="58" t="s">
        <v>55</v>
      </c>
      <c r="G642" s="15">
        <f t="shared" si="41"/>
        <v>1</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8</v>
      </c>
      <c r="G644" s="15">
        <f>IF(AND(F644="YA"),5,IF(AND(F644="TIDAK"),1,0))</f>
        <v>5</v>
      </c>
    </row>
    <row r="645" spans="1:7" ht="32" customHeight="1" x14ac:dyDescent="0.2">
      <c r="A645" s="2"/>
      <c r="B645" s="5"/>
      <c r="C645" s="4" t="s">
        <v>1191</v>
      </c>
      <c r="D645" s="176" t="s">
        <v>1192</v>
      </c>
      <c r="E645" s="176"/>
      <c r="F645" s="58" t="s">
        <v>55</v>
      </c>
      <c r="G645" s="15">
        <f>IF(AND(F645="YA"),5,IF(AND(F645="TIDAK"),1,0))</f>
        <v>1</v>
      </c>
    </row>
    <row r="646" spans="1:7" ht="32" customHeight="1" x14ac:dyDescent="0.2">
      <c r="A646" s="2"/>
      <c r="B646" s="5"/>
      <c r="C646" s="4" t="s">
        <v>1193</v>
      </c>
      <c r="D646" s="176" t="s">
        <v>1194</v>
      </c>
      <c r="E646" s="176"/>
      <c r="F646" s="58" t="s">
        <v>8</v>
      </c>
      <c r="G646" s="15">
        <f>IF(AND(F646="YA"),5,IF(AND(F646="TIDAK"),1,0))</f>
        <v>5</v>
      </c>
    </row>
    <row r="647" spans="1:7" ht="32" customHeight="1" x14ac:dyDescent="0.2">
      <c r="A647" s="2"/>
      <c r="B647" s="4" t="s">
        <v>1195</v>
      </c>
      <c r="C647" s="181" t="s">
        <v>1196</v>
      </c>
      <c r="D647" s="183"/>
      <c r="E647" s="182"/>
      <c r="F647" s="58"/>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22</v>
      </c>
      <c r="G649" s="15">
        <f>IF(AND(F649="YA"),5,IF(AND(F649="TIDAK"),1,0))</f>
        <v>0</v>
      </c>
    </row>
    <row r="650" spans="1:7" ht="32" customHeight="1" x14ac:dyDescent="0.2">
      <c r="A650" s="2"/>
      <c r="B650" s="4"/>
      <c r="C650" s="5"/>
      <c r="D650" s="4" t="s">
        <v>1201</v>
      </c>
      <c r="E650" s="13" t="s">
        <v>1202</v>
      </c>
      <c r="F650" s="58" t="s">
        <v>8</v>
      </c>
      <c r="G650" s="15">
        <f>IF(AND(F650="YA"),3,IF(AND(F650="TIDAK"),1,0))</f>
        <v>3</v>
      </c>
    </row>
    <row r="651" spans="1:7" ht="32" customHeight="1" x14ac:dyDescent="0.2">
      <c r="A651" s="2"/>
      <c r="B651" s="4"/>
      <c r="C651" s="5"/>
      <c r="D651" s="4" t="s">
        <v>1203</v>
      </c>
      <c r="E651" s="13" t="s">
        <v>1204</v>
      </c>
      <c r="F651" s="58" t="s">
        <v>22</v>
      </c>
      <c r="G651" s="15">
        <f>IF(AND(F651="YA"),1,IF(AND(F651="TIDAK"),1,0))</f>
        <v>0</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8</v>
      </c>
      <c r="G653" s="15">
        <f>IF(AND(F653="YA"),5,IF(AND(F653="TIDAK"),0,0))</f>
        <v>5</v>
      </c>
    </row>
    <row r="654" spans="1:7" ht="32" customHeight="1" x14ac:dyDescent="0.2">
      <c r="A654" s="2"/>
      <c r="B654" s="5"/>
      <c r="C654" s="5"/>
      <c r="D654" s="4" t="s">
        <v>1208</v>
      </c>
      <c r="E654" s="5" t="s">
        <v>1209</v>
      </c>
      <c r="F654" s="58" t="s">
        <v>22</v>
      </c>
      <c r="G654" s="15">
        <f>IF(AND(F654="YA"),5,IF(AND(F654="TIDAK"),0,0))</f>
        <v>0</v>
      </c>
    </row>
    <row r="655" spans="1:7" ht="44" customHeight="1" x14ac:dyDescent="0.2">
      <c r="A655" s="2"/>
      <c r="B655" s="5"/>
      <c r="C655" s="5"/>
      <c r="D655" s="4" t="s">
        <v>1210</v>
      </c>
      <c r="E655" s="5" t="s">
        <v>1211</v>
      </c>
      <c r="F655" s="58" t="s">
        <v>22</v>
      </c>
      <c r="G655" s="15">
        <f>IF(AND(F655="YA"),0,IF(AND(F655="TIDAK"),0,0))</f>
        <v>0</v>
      </c>
    </row>
    <row r="656" spans="1:7" ht="44" customHeight="1" x14ac:dyDescent="0.2">
      <c r="A656" s="2"/>
      <c r="B656" s="5"/>
      <c r="C656" s="6" t="s">
        <v>1201</v>
      </c>
      <c r="D656" s="194" t="s">
        <v>1212</v>
      </c>
      <c r="E656" s="196"/>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c r="G661" s="15">
        <f t="shared" si="42"/>
        <v>0</v>
      </c>
    </row>
    <row r="662" spans="1:7" ht="48" customHeight="1" x14ac:dyDescent="0.2">
      <c r="A662" s="2"/>
      <c r="B662" s="5"/>
      <c r="C662" s="4" t="s">
        <v>1203</v>
      </c>
      <c r="D662" s="194" t="s">
        <v>1223</v>
      </c>
      <c r="E662" s="196"/>
      <c r="F662" s="58" t="s">
        <v>8</v>
      </c>
      <c r="G662" s="15">
        <f t="shared" ref="G662:G671" si="43">IF(AND(F662="YA"),5,IF(AND(F662="TIDAK"),1,0))</f>
        <v>5</v>
      </c>
    </row>
    <row r="663" spans="1:7" ht="32" customHeight="1" x14ac:dyDescent="0.2">
      <c r="A663" s="2"/>
      <c r="B663" s="5"/>
      <c r="C663" s="5"/>
      <c r="D663" s="4" t="s">
        <v>1224</v>
      </c>
      <c r="E663" s="5" t="s">
        <v>1225</v>
      </c>
      <c r="F663" s="58" t="s">
        <v>8</v>
      </c>
      <c r="G663" s="15">
        <f t="shared" si="43"/>
        <v>5</v>
      </c>
    </row>
    <row r="664" spans="1:7" ht="69" customHeight="1" x14ac:dyDescent="0.2">
      <c r="A664" s="2"/>
      <c r="B664" s="5"/>
      <c r="C664" s="5"/>
      <c r="D664" s="4" t="s">
        <v>1226</v>
      </c>
      <c r="E664" s="5" t="s">
        <v>1227</v>
      </c>
      <c r="F664" s="58" t="s">
        <v>8</v>
      </c>
      <c r="G664" s="15">
        <f>IF(AND(F664="YA"),5,IF(AND(F664="TIDAK"),0,0))</f>
        <v>5</v>
      </c>
    </row>
    <row r="665" spans="1:7" ht="49" customHeight="1" x14ac:dyDescent="0.2">
      <c r="A665" s="2"/>
      <c r="B665" s="5"/>
      <c r="C665" s="5"/>
      <c r="D665" s="4" t="s">
        <v>1228</v>
      </c>
      <c r="E665" s="5" t="s">
        <v>1229</v>
      </c>
      <c r="F665" s="58" t="s">
        <v>22</v>
      </c>
      <c r="G665" s="15">
        <f>IF(AND(F665="YA"),3,IF(AND(F665="TIDAK"),1,0))</f>
        <v>0</v>
      </c>
    </row>
    <row r="666" spans="1:7" ht="47" customHeight="1" x14ac:dyDescent="0.2">
      <c r="A666" s="2"/>
      <c r="B666" s="5"/>
      <c r="C666" s="5"/>
      <c r="D666" s="4" t="s">
        <v>1230</v>
      </c>
      <c r="E666" s="5" t="s">
        <v>1231</v>
      </c>
      <c r="F666" s="58" t="s">
        <v>8</v>
      </c>
      <c r="G666" s="15">
        <f t="shared" si="43"/>
        <v>5</v>
      </c>
    </row>
    <row r="667" spans="1:7" ht="47" customHeight="1" x14ac:dyDescent="0.2">
      <c r="A667" s="2"/>
      <c r="B667" s="5"/>
      <c r="C667" s="5"/>
      <c r="D667" s="4" t="s">
        <v>1232</v>
      </c>
      <c r="E667" s="5" t="s">
        <v>1233</v>
      </c>
      <c r="F667" s="58" t="s">
        <v>8</v>
      </c>
      <c r="G667" s="15">
        <f t="shared" si="43"/>
        <v>5</v>
      </c>
    </row>
    <row r="668" spans="1:7" ht="47" customHeight="1" x14ac:dyDescent="0.2">
      <c r="A668" s="2"/>
      <c r="B668" s="5"/>
      <c r="C668" s="5"/>
      <c r="D668" s="4" t="s">
        <v>1234</v>
      </c>
      <c r="E668" s="5" t="s">
        <v>1235</v>
      </c>
      <c r="F668" s="58" t="s">
        <v>8</v>
      </c>
      <c r="G668" s="15">
        <f t="shared" si="43"/>
        <v>5</v>
      </c>
    </row>
    <row r="669" spans="1:7" ht="46" customHeight="1" x14ac:dyDescent="0.2">
      <c r="A669" s="2"/>
      <c r="B669" s="5"/>
      <c r="C669" s="5"/>
      <c r="D669" s="4" t="s">
        <v>1236</v>
      </c>
      <c r="E669" s="5" t="s">
        <v>1237</v>
      </c>
      <c r="F669" s="58" t="s">
        <v>8</v>
      </c>
      <c r="G669" s="15">
        <f t="shared" si="43"/>
        <v>5</v>
      </c>
    </row>
    <row r="670" spans="1:7" ht="44" customHeight="1" x14ac:dyDescent="0.2">
      <c r="A670" s="2"/>
      <c r="B670" s="5"/>
      <c r="C670" s="4" t="s">
        <v>1238</v>
      </c>
      <c r="D670" s="181" t="s">
        <v>1239</v>
      </c>
      <c r="E670" s="182"/>
      <c r="F670" s="58"/>
      <c r="G670" s="15">
        <f t="shared" si="43"/>
        <v>0</v>
      </c>
    </row>
    <row r="671" spans="1:7" ht="32" customHeight="1" x14ac:dyDescent="0.2">
      <c r="A671" s="2"/>
      <c r="B671" s="5"/>
      <c r="C671" s="4"/>
      <c r="D671" s="4" t="s">
        <v>1240</v>
      </c>
      <c r="E671" s="13" t="s">
        <v>1241</v>
      </c>
      <c r="F671" s="58" t="s">
        <v>22</v>
      </c>
      <c r="G671" s="15">
        <f t="shared" si="43"/>
        <v>0</v>
      </c>
    </row>
    <row r="672" spans="1:7" ht="32" customHeight="1" x14ac:dyDescent="0.2">
      <c r="A672" s="2"/>
      <c r="B672" s="5"/>
      <c r="C672" s="5"/>
      <c r="D672" s="4" t="s">
        <v>1242</v>
      </c>
      <c r="E672" s="13" t="s">
        <v>1243</v>
      </c>
      <c r="F672" s="58" t="s">
        <v>8</v>
      </c>
      <c r="G672" s="15">
        <f>IF(AND(F672="YA"),3,IF(AND(F672="TIDAK"),1,0))</f>
        <v>3</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8</v>
      </c>
      <c r="G674" s="15">
        <f>IF(AND(F674="YA"),5,IF(AND(F674="TIDAK"),1,0))</f>
        <v>5</v>
      </c>
    </row>
    <row r="675" spans="1:7" ht="32" customHeight="1" x14ac:dyDescent="0.2">
      <c r="A675" s="2"/>
      <c r="B675" s="5"/>
      <c r="C675" s="4" t="s">
        <v>1248</v>
      </c>
      <c r="D675" s="176" t="s">
        <v>1249</v>
      </c>
      <c r="E675" s="176"/>
      <c r="F675" s="58" t="s">
        <v>8</v>
      </c>
      <c r="G675" s="15">
        <f>IF(AND(F675="YA"),5,IF(AND(F675="TIDAK"),1,0))</f>
        <v>5</v>
      </c>
    </row>
    <row r="676" spans="1:7" ht="32" customHeight="1" x14ac:dyDescent="0.2">
      <c r="A676" s="2"/>
      <c r="B676" s="5"/>
      <c r="C676" s="4" t="s">
        <v>1250</v>
      </c>
      <c r="D676" s="176" t="s">
        <v>1251</v>
      </c>
      <c r="E676" s="176"/>
      <c r="F676" s="58" t="s">
        <v>8</v>
      </c>
      <c r="G676" s="15">
        <f>IF(AND(F676="YA"),5,IF(AND(F676="TIDAK"),1,0))</f>
        <v>5</v>
      </c>
    </row>
    <row r="677" spans="1:7" ht="32" customHeight="1" x14ac:dyDescent="0.2">
      <c r="A677" s="2"/>
      <c r="B677" s="5"/>
      <c r="C677" s="4" t="s">
        <v>1252</v>
      </c>
      <c r="D677" s="176" t="s">
        <v>1253</v>
      </c>
      <c r="E677" s="176"/>
      <c r="F677" s="58" t="s">
        <v>55</v>
      </c>
      <c r="G677" s="15">
        <f>IF(AND(F677="YA"),5,IF(AND(F677="TIDAK"),1,0))</f>
        <v>1</v>
      </c>
    </row>
    <row r="678" spans="1:7" ht="32" customHeight="1" x14ac:dyDescent="0.2">
      <c r="A678" s="186" t="s">
        <v>1254</v>
      </c>
      <c r="B678" s="187"/>
      <c r="C678" s="187"/>
      <c r="D678" s="187"/>
      <c r="E678" s="187"/>
      <c r="F678" s="187"/>
      <c r="G678" s="48">
        <f>G679</f>
        <v>87</v>
      </c>
    </row>
    <row r="679" spans="1:7" ht="32" customHeight="1" x14ac:dyDescent="0.2">
      <c r="A679" s="2">
        <v>24</v>
      </c>
      <c r="B679" s="189" t="s">
        <v>1154</v>
      </c>
      <c r="C679" s="190"/>
      <c r="D679" s="190"/>
      <c r="E679" s="191"/>
      <c r="F679" s="58"/>
      <c r="G679" s="50">
        <f>SUM(G680:G704)</f>
        <v>87</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55</v>
      </c>
      <c r="G682" s="15">
        <f>IF(AND(F682="YA"),5,IF(AND(F682="TIDAK"),1,0))</f>
        <v>1</v>
      </c>
    </row>
    <row r="683" spans="1:7" ht="32" customHeight="1" x14ac:dyDescent="0.2">
      <c r="A683" s="2"/>
      <c r="B683" s="5"/>
      <c r="C683" s="4" t="s">
        <v>1261</v>
      </c>
      <c r="D683" s="181" t="s">
        <v>1262</v>
      </c>
      <c r="E683" s="182"/>
      <c r="F683" s="58" t="s">
        <v>55</v>
      </c>
      <c r="G683" s="15">
        <f>IF(AND(F683="YA"),5,IF(AND(F683="TIDAK"),1,0))</f>
        <v>1</v>
      </c>
    </row>
    <row r="684" spans="1:7" ht="32" customHeight="1" x14ac:dyDescent="0.2">
      <c r="A684" s="2"/>
      <c r="B684" s="5"/>
      <c r="C684" s="4" t="s">
        <v>1263</v>
      </c>
      <c r="D684" s="181" t="s">
        <v>1264</v>
      </c>
      <c r="E684" s="182"/>
      <c r="F684" s="58" t="s">
        <v>8</v>
      </c>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8</v>
      </c>
      <c r="G692" s="15">
        <f t="shared" si="44"/>
        <v>5</v>
      </c>
    </row>
    <row r="693" spans="1:7" ht="32" customHeight="1" x14ac:dyDescent="0.2">
      <c r="A693" s="2"/>
      <c r="B693" s="5"/>
      <c r="C693" s="4" t="s">
        <v>1281</v>
      </c>
      <c r="D693" s="181" t="s">
        <v>1282</v>
      </c>
      <c r="E693" s="182"/>
      <c r="F693" s="58" t="s">
        <v>8</v>
      </c>
      <c r="G693" s="15">
        <f t="shared" si="44"/>
        <v>5</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t="s">
        <v>22</v>
      </c>
      <c r="G700" s="15">
        <f>IF(AND(F700="YA"),3,IF(AND(F700="TIDAK"),1,0))</f>
        <v>0</v>
      </c>
    </row>
    <row r="701" spans="1:7" ht="32" customHeight="1" x14ac:dyDescent="0.2">
      <c r="A701" s="2"/>
      <c r="B701" s="5"/>
      <c r="C701" s="4" t="s">
        <v>1295</v>
      </c>
      <c r="D701" s="181" t="s">
        <v>80</v>
      </c>
      <c r="E701" s="182"/>
      <c r="F701" s="58" t="s">
        <v>22</v>
      </c>
      <c r="G701" s="15">
        <f>IF(AND(F701="YA"),3,IF(AND(F701="TIDAK"),1,0))</f>
        <v>0</v>
      </c>
    </row>
    <row r="702" spans="1:7" ht="32" customHeight="1" x14ac:dyDescent="0.2">
      <c r="A702" s="2"/>
      <c r="B702" s="5"/>
      <c r="C702" s="4" t="s">
        <v>1296</v>
      </c>
      <c r="D702" s="181" t="s">
        <v>140</v>
      </c>
      <c r="E702" s="182"/>
      <c r="F702" s="58" t="s">
        <v>8</v>
      </c>
      <c r="G702" s="15">
        <f>IF(AND(F702="YA"),5,IF(AND(F702="TIDAK"),1,0))</f>
        <v>5</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8</v>
      </c>
      <c r="G704" s="15">
        <f>IF(AND(F704="YA"),5,IF(AND(F704="TIDAK"),1,0))</f>
        <v>5</v>
      </c>
    </row>
    <row r="705" spans="1:7" ht="32" customHeight="1" x14ac:dyDescent="0.2">
      <c r="A705" s="186" t="s">
        <v>1301</v>
      </c>
      <c r="B705" s="187"/>
      <c r="C705" s="187"/>
      <c r="D705" s="187"/>
      <c r="E705" s="187"/>
      <c r="F705" s="187"/>
      <c r="G705" s="48">
        <f>G706</f>
        <v>120</v>
      </c>
    </row>
    <row r="706" spans="1:7" ht="32" customHeight="1" x14ac:dyDescent="0.2">
      <c r="A706" s="2">
        <v>25</v>
      </c>
      <c r="B706" s="194" t="s">
        <v>1302</v>
      </c>
      <c r="C706" s="195"/>
      <c r="D706" s="195"/>
      <c r="E706" s="196"/>
      <c r="F706" s="58"/>
      <c r="G706" s="50">
        <f>SUM(G707:G750)</f>
        <v>120</v>
      </c>
    </row>
    <row r="707" spans="1:7" ht="32" customHeight="1" x14ac:dyDescent="0.2">
      <c r="A707" s="2"/>
      <c r="B707" s="4" t="s">
        <v>1303</v>
      </c>
      <c r="C707" s="176" t="s">
        <v>1304</v>
      </c>
      <c r="D707" s="176"/>
      <c r="E707" s="176"/>
      <c r="F707" s="58" t="s">
        <v>8</v>
      </c>
      <c r="G707" s="15">
        <f>IF(AND(F707="YA"),5,IF(AND(F707="TIDAK"),40,0))</f>
        <v>5</v>
      </c>
    </row>
    <row r="708" spans="1:7" ht="32" customHeight="1" x14ac:dyDescent="0.2">
      <c r="A708" s="2"/>
      <c r="B708" s="5"/>
      <c r="C708" s="176" t="s">
        <v>1305</v>
      </c>
      <c r="D708" s="176"/>
      <c r="E708" s="176"/>
      <c r="F708" s="58"/>
      <c r="G708" s="15"/>
    </row>
    <row r="709" spans="1:7" ht="32" customHeight="1" x14ac:dyDescent="0.2">
      <c r="A709" s="2"/>
      <c r="B709" s="5"/>
      <c r="C709" s="4" t="s">
        <v>1306</v>
      </c>
      <c r="D709" s="176" t="s">
        <v>1307</v>
      </c>
      <c r="E709" s="176"/>
      <c r="F709" s="58" t="s">
        <v>8</v>
      </c>
      <c r="G709" s="15">
        <f>IF(AND(F709="YA"),5,IF(AND(F709="TIDAK"),1,0))</f>
        <v>5</v>
      </c>
    </row>
    <row r="710" spans="1:7" ht="32" customHeight="1" x14ac:dyDescent="0.2">
      <c r="A710" s="2"/>
      <c r="B710" s="5"/>
      <c r="C710" s="4" t="s">
        <v>1308</v>
      </c>
      <c r="D710" s="176" t="s">
        <v>1309</v>
      </c>
      <c r="E710" s="176"/>
      <c r="F710" s="58" t="s">
        <v>8</v>
      </c>
      <c r="G710" s="15">
        <f>IF(AND(F710="YA"),5,IF(AND(F710="TIDAK"),1,0))</f>
        <v>5</v>
      </c>
    </row>
    <row r="711" spans="1:7" ht="32" customHeight="1" x14ac:dyDescent="0.2">
      <c r="A711" s="2"/>
      <c r="B711" s="5"/>
      <c r="C711" s="4" t="s">
        <v>1310</v>
      </c>
      <c r="D711" s="176" t="s">
        <v>1311</v>
      </c>
      <c r="E711" s="176"/>
      <c r="F711" s="58" t="s">
        <v>8</v>
      </c>
      <c r="G711" s="15">
        <f>IF(AND(F711="YA"),5,IF(AND(F711="TIDAK"),1,0))</f>
        <v>5</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8</v>
      </c>
      <c r="G713" s="15">
        <f>IF(AND(F713="YA"),5,IF(AND(F713="TIDAK"),1,0))</f>
        <v>5</v>
      </c>
    </row>
    <row r="714" spans="1:7" ht="32" customHeight="1" x14ac:dyDescent="0.2">
      <c r="A714" s="2"/>
      <c r="B714" s="5"/>
      <c r="C714" s="5"/>
      <c r="D714" s="4" t="s">
        <v>1316</v>
      </c>
      <c r="E714" s="5" t="s">
        <v>1317</v>
      </c>
      <c r="F714" s="58" t="s">
        <v>8</v>
      </c>
      <c r="G714" s="15">
        <f>IF(AND(F714="YA"),5,IF(AND(F714="TIDAK"),1,0))</f>
        <v>5</v>
      </c>
    </row>
    <row r="715" spans="1:7" ht="32" customHeight="1" x14ac:dyDescent="0.2">
      <c r="A715" s="2"/>
      <c r="B715" s="5"/>
      <c r="C715" s="5"/>
      <c r="D715" s="4" t="s">
        <v>1318</v>
      </c>
      <c r="E715" s="5" t="s">
        <v>1319</v>
      </c>
      <c r="F715" s="58" t="s">
        <v>55</v>
      </c>
      <c r="G715" s="15">
        <f>IF(AND(F715="YA"),5,IF(AND(F715="TIDAK"),1,0))</f>
        <v>1</v>
      </c>
    </row>
    <row r="716" spans="1:7" ht="32" customHeight="1" x14ac:dyDescent="0.2">
      <c r="A716" s="2"/>
      <c r="B716" s="5"/>
      <c r="C716" s="4" t="s">
        <v>1320</v>
      </c>
      <c r="D716" s="176" t="s">
        <v>1321</v>
      </c>
      <c r="E716" s="176"/>
      <c r="F716" s="58" t="s">
        <v>8</v>
      </c>
      <c r="G716" s="15">
        <f>IF(AND(F716="YA"),5,IF(AND(F716="TIDAK"),1,0))</f>
        <v>5</v>
      </c>
    </row>
    <row r="717" spans="1:7" ht="32" customHeight="1" x14ac:dyDescent="0.2">
      <c r="A717" s="2"/>
      <c r="B717" s="4" t="s">
        <v>1322</v>
      </c>
      <c r="C717" s="176" t="s">
        <v>1323</v>
      </c>
      <c r="D717" s="176"/>
      <c r="E717" s="176"/>
      <c r="F717" s="58"/>
      <c r="G717" s="15"/>
    </row>
    <row r="718" spans="1:7" ht="32" customHeight="1" x14ac:dyDescent="0.2">
      <c r="A718" s="2"/>
      <c r="B718" s="5"/>
      <c r="C718" s="4" t="s">
        <v>1324</v>
      </c>
      <c r="D718" s="176" t="s">
        <v>1325</v>
      </c>
      <c r="E718" s="176"/>
      <c r="F718" s="58" t="s">
        <v>8</v>
      </c>
      <c r="G718" s="15">
        <f>IF(AND(F718="YA"),5,IF(AND(F718="TIDAK"),25,0))</f>
        <v>5</v>
      </c>
    </row>
    <row r="719" spans="1:7" ht="32" customHeight="1" x14ac:dyDescent="0.2">
      <c r="A719" s="2"/>
      <c r="B719" s="5"/>
      <c r="C719" s="4" t="s">
        <v>1326</v>
      </c>
      <c r="D719" s="176" t="s">
        <v>1327</v>
      </c>
      <c r="E719" s="176"/>
      <c r="F719" s="58" t="s">
        <v>8</v>
      </c>
      <c r="G719" s="15">
        <f>IF(AND(F719="YA"),5,IF(AND(F719="TIDAK"),1,0))</f>
        <v>5</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8</v>
      </c>
      <c r="G721" s="15">
        <f>IF(AND(F721="YA"),5,IF(AND(F721="TIDAK"),1,0))</f>
        <v>5</v>
      </c>
    </row>
    <row r="722" spans="1:7" ht="42" customHeight="1" x14ac:dyDescent="0.2">
      <c r="A722" s="2"/>
      <c r="B722" s="5"/>
      <c r="C722" s="4" t="s">
        <v>1331</v>
      </c>
      <c r="D722" s="176" t="s">
        <v>1332</v>
      </c>
      <c r="E722" s="176"/>
      <c r="F722" s="58" t="s">
        <v>8</v>
      </c>
      <c r="G722" s="15">
        <f>IF(AND(F722="YA"),5,IF(AND(F722="TIDAK"),1,0))</f>
        <v>5</v>
      </c>
    </row>
    <row r="723" spans="1:7" ht="32" customHeight="1" x14ac:dyDescent="0.2">
      <c r="A723" s="2"/>
      <c r="B723" s="5"/>
      <c r="C723" s="4" t="s">
        <v>1333</v>
      </c>
      <c r="D723" s="176" t="s">
        <v>1334</v>
      </c>
      <c r="E723" s="176"/>
      <c r="F723" s="58"/>
      <c r="G723" s="15"/>
    </row>
    <row r="724" spans="1:7" ht="32" customHeight="1" x14ac:dyDescent="0.2">
      <c r="A724" s="2"/>
      <c r="B724" s="5"/>
      <c r="C724" s="5"/>
      <c r="D724" s="4" t="s">
        <v>1335</v>
      </c>
      <c r="E724" s="5" t="s">
        <v>1336</v>
      </c>
      <c r="F724" s="58" t="s">
        <v>22</v>
      </c>
      <c r="G724" s="15">
        <f>IF(AND(F724="YA"),3,IF(AND(F724="TIDAK"),1,0))</f>
        <v>0</v>
      </c>
    </row>
    <row r="725" spans="1:7" ht="32" customHeight="1" x14ac:dyDescent="0.2">
      <c r="A725" s="2"/>
      <c r="B725" s="5"/>
      <c r="C725" s="5"/>
      <c r="D725" s="4" t="s">
        <v>1337</v>
      </c>
      <c r="E725" s="5" t="s">
        <v>1338</v>
      </c>
      <c r="F725" s="58" t="s">
        <v>22</v>
      </c>
      <c r="G725" s="15">
        <f>IF(AND(F725="YA"),3,IF(AND(F725="TIDAK"),1,0))</f>
        <v>0</v>
      </c>
    </row>
    <row r="726" spans="1:7" ht="32" customHeight="1" x14ac:dyDescent="0.2">
      <c r="A726" s="2"/>
      <c r="B726" s="5"/>
      <c r="C726" s="5"/>
      <c r="D726" s="4" t="s">
        <v>1339</v>
      </c>
      <c r="E726" s="5" t="s">
        <v>1340</v>
      </c>
      <c r="F726" s="58" t="s">
        <v>8</v>
      </c>
      <c r="G726" s="15">
        <f>IF(AND(F726="YA"),5,IF(AND(F726="TIDAK"),1,0))</f>
        <v>5</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4" t="s">
        <v>1343</v>
      </c>
      <c r="C728" s="176" t="s">
        <v>1344</v>
      </c>
      <c r="D728" s="176"/>
      <c r="E728" s="176"/>
      <c r="F728" s="58" t="s">
        <v>8</v>
      </c>
      <c r="G728" s="15">
        <f>IF(AND(F728="YA"),5,IF(AND(F728="TIDAK"),1,0))</f>
        <v>5</v>
      </c>
    </row>
    <row r="729" spans="1:7" ht="32" customHeight="1" x14ac:dyDescent="0.2">
      <c r="A729" s="2"/>
      <c r="B729" s="4" t="s">
        <v>1345</v>
      </c>
      <c r="C729" s="176" t="s">
        <v>1346</v>
      </c>
      <c r="D729" s="176"/>
      <c r="E729" s="176"/>
      <c r="F729" s="58" t="s">
        <v>8</v>
      </c>
      <c r="G729" s="15">
        <f>IF(AND(F729="YA"),5,IF(AND(F729="TIDAK"),1,0))</f>
        <v>5</v>
      </c>
    </row>
    <row r="730" spans="1:7" ht="32" customHeight="1" x14ac:dyDescent="0.2">
      <c r="A730" s="2"/>
      <c r="B730" s="4" t="s">
        <v>1347</v>
      </c>
      <c r="C730" s="176" t="s">
        <v>1348</v>
      </c>
      <c r="D730" s="176"/>
      <c r="E730" s="176"/>
      <c r="F730" s="58" t="s">
        <v>8</v>
      </c>
      <c r="G730" s="15">
        <f>IF(AND(F730="YA"),0,IF(AND(F730="TIDAK"),35,0))</f>
        <v>0</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8</v>
      </c>
      <c r="G733" s="15">
        <f t="shared" ref="G733:G738" si="45">IF(AND(F733="YA"),5,IF(AND(F733="TIDAK"),1,0))</f>
        <v>5</v>
      </c>
    </row>
    <row r="734" spans="1:7" ht="32" customHeight="1" x14ac:dyDescent="0.2">
      <c r="A734" s="2"/>
      <c r="B734" s="5"/>
      <c r="C734" s="4" t="s">
        <v>1353</v>
      </c>
      <c r="D734" s="176" t="s">
        <v>1354</v>
      </c>
      <c r="E734" s="176"/>
      <c r="F734" s="58" t="s">
        <v>8</v>
      </c>
      <c r="G734" s="15">
        <f t="shared" si="45"/>
        <v>5</v>
      </c>
    </row>
    <row r="735" spans="1:7" ht="32" customHeight="1" x14ac:dyDescent="0.2">
      <c r="A735" s="2"/>
      <c r="B735" s="5"/>
      <c r="C735" s="4" t="s">
        <v>1355</v>
      </c>
      <c r="D735" s="176" t="s">
        <v>1356</v>
      </c>
      <c r="E735" s="176"/>
      <c r="F735" s="58" t="s">
        <v>8</v>
      </c>
      <c r="G735" s="15">
        <f t="shared" si="45"/>
        <v>5</v>
      </c>
    </row>
    <row r="736" spans="1:7" ht="32" customHeight="1" x14ac:dyDescent="0.2">
      <c r="A736" s="2"/>
      <c r="B736" s="5"/>
      <c r="C736" s="4" t="s">
        <v>1357</v>
      </c>
      <c r="D736" s="176" t="s">
        <v>1358</v>
      </c>
      <c r="E736" s="176"/>
      <c r="F736" s="58" t="s">
        <v>8</v>
      </c>
      <c r="G736" s="15">
        <f t="shared" si="45"/>
        <v>5</v>
      </c>
    </row>
    <row r="737" spans="1:7" ht="32" customHeight="1" x14ac:dyDescent="0.2">
      <c r="A737" s="2"/>
      <c r="B737" s="5"/>
      <c r="C737" s="4" t="s">
        <v>1359</v>
      </c>
      <c r="D737" s="176" t="s">
        <v>1360</v>
      </c>
      <c r="E737" s="176"/>
      <c r="F737" s="58" t="s">
        <v>8</v>
      </c>
      <c r="G737" s="15">
        <f t="shared" si="45"/>
        <v>5</v>
      </c>
    </row>
    <row r="738" spans="1:7" ht="32" customHeight="1" x14ac:dyDescent="0.2">
      <c r="A738" s="2"/>
      <c r="B738" s="5"/>
      <c r="C738" s="4" t="s">
        <v>1361</v>
      </c>
      <c r="D738" s="176" t="s">
        <v>1362</v>
      </c>
      <c r="E738" s="176"/>
      <c r="F738" s="58" t="s">
        <v>55</v>
      </c>
      <c r="G738" s="15">
        <f t="shared" si="45"/>
        <v>1</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t="s">
        <v>8</v>
      </c>
      <c r="G740" s="15">
        <f>IF(AND(F740="YA"),3,IF(AND(F740="TIDAK"),1,0))</f>
        <v>3</v>
      </c>
    </row>
    <row r="741" spans="1:7" ht="32" customHeight="1" x14ac:dyDescent="0.2">
      <c r="A741" s="2"/>
      <c r="B741" s="5"/>
      <c r="C741" s="4" t="s">
        <v>1367</v>
      </c>
      <c r="D741" s="176" t="s">
        <v>1368</v>
      </c>
      <c r="E741" s="176"/>
      <c r="F741" s="58" t="s">
        <v>22</v>
      </c>
      <c r="G741" s="15">
        <f>IF(AND(F741="YA"),3,IF(AND(F741="TIDAK"),1,0))</f>
        <v>0</v>
      </c>
    </row>
    <row r="742" spans="1:7" ht="32" customHeight="1" x14ac:dyDescent="0.2">
      <c r="A742" s="2"/>
      <c r="B742" s="5"/>
      <c r="C742" s="4" t="s">
        <v>1369</v>
      </c>
      <c r="D742" s="176" t="s">
        <v>1370</v>
      </c>
      <c r="E742" s="176"/>
      <c r="F742" s="58" t="s">
        <v>22</v>
      </c>
      <c r="G742" s="15">
        <f>IF(AND(F742="YA"),5,IF(AND(F742="TIDAK"),1,0))</f>
        <v>0</v>
      </c>
    </row>
    <row r="743" spans="1:7" ht="32" customHeight="1" x14ac:dyDescent="0.2">
      <c r="A743" s="2"/>
      <c r="B743" s="4" t="s">
        <v>1371</v>
      </c>
      <c r="C743" s="176" t="s">
        <v>1372</v>
      </c>
      <c r="D743" s="176"/>
      <c r="E743" s="176"/>
      <c r="F743" s="58"/>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22</v>
      </c>
      <c r="G745" s="15">
        <f>IF(AND(F745="YA"),5,IF(AND(F745="TIDAK"),1,0))</f>
        <v>0</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4" t="s">
        <v>1379</v>
      </c>
      <c r="C747" s="176" t="s">
        <v>1380</v>
      </c>
      <c r="D747" s="176"/>
      <c r="E747" s="176"/>
      <c r="F747" s="58" t="s">
        <v>55</v>
      </c>
      <c r="G747" s="15">
        <f>IF(AND(F747="YA"),5,IF(AND(F747="TIDAK"),1,0))</f>
        <v>1</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8</v>
      </c>
      <c r="G749" s="15">
        <f>IF(AND(F749="YA"),2,IF(AND(F749="TIDAK"),0,0))</f>
        <v>2</v>
      </c>
    </row>
    <row r="750" spans="1:7" ht="32" customHeight="1" x14ac:dyDescent="0.2">
      <c r="A750" s="2"/>
      <c r="B750" s="5"/>
      <c r="C750" s="5"/>
      <c r="D750" s="4" t="s">
        <v>1385</v>
      </c>
      <c r="E750" s="5" t="s">
        <v>1386</v>
      </c>
      <c r="F750" s="58" t="s">
        <v>8</v>
      </c>
      <c r="G750" s="15">
        <f>IF(AND(F750="YA"),2,IF(AND(F750="TIDAK"),0,0))</f>
        <v>2</v>
      </c>
    </row>
    <row r="751" spans="1:7" ht="32" customHeight="1" x14ac:dyDescent="0.2">
      <c r="A751" s="186" t="s">
        <v>1387</v>
      </c>
      <c r="B751" s="187"/>
      <c r="C751" s="187"/>
      <c r="D751" s="187"/>
      <c r="E751" s="187"/>
      <c r="F751" s="187"/>
      <c r="G751" s="48">
        <f>G752+G777</f>
        <v>86</v>
      </c>
    </row>
    <row r="752" spans="1:7" ht="32" customHeight="1" x14ac:dyDescent="0.2">
      <c r="A752" s="2">
        <v>26</v>
      </c>
      <c r="B752" s="180" t="s">
        <v>1388</v>
      </c>
      <c r="C752" s="180"/>
      <c r="D752" s="180"/>
      <c r="E752" s="180"/>
      <c r="F752" s="58"/>
      <c r="G752" s="50">
        <f>SUM(G753:G777)</f>
        <v>81</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4" t="s">
        <v>1397</v>
      </c>
      <c r="D757" s="176" t="s">
        <v>1398</v>
      </c>
      <c r="E757" s="176"/>
      <c r="F757" s="58"/>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22</v>
      </c>
      <c r="G759" s="15">
        <f>IF(AND(F759="YA"),5,IF(AND(F759="TIDAK"),1,0))</f>
        <v>0</v>
      </c>
    </row>
    <row r="760" spans="1:7" ht="32" customHeight="1" x14ac:dyDescent="0.2">
      <c r="A760" s="2"/>
      <c r="B760" s="5"/>
      <c r="C760" s="5"/>
      <c r="D760" s="4" t="s">
        <v>1403</v>
      </c>
      <c r="E760" s="5" t="s">
        <v>1404</v>
      </c>
      <c r="F760" s="58" t="s">
        <v>22</v>
      </c>
      <c r="G760" s="15">
        <f>IF(AND(F760="YA"),5,IF(AND(F760="TIDAK"),1,0))</f>
        <v>0</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22</v>
      </c>
      <c r="G762" s="15">
        <f>IF(AND(F762="YA"),3,IF(AND(F762="TIDAK"),1,0))</f>
        <v>0</v>
      </c>
    </row>
    <row r="763" spans="1:7" ht="32" customHeight="1" x14ac:dyDescent="0.2">
      <c r="A763" s="2"/>
      <c r="B763" s="5"/>
      <c r="C763" s="5"/>
      <c r="D763" s="4" t="s">
        <v>1409</v>
      </c>
      <c r="E763" s="5" t="s">
        <v>878</v>
      </c>
      <c r="F763" s="58" t="s">
        <v>22</v>
      </c>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8</v>
      </c>
      <c r="G767" s="15">
        <f t="shared" si="46"/>
        <v>5</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8</v>
      </c>
      <c r="G770" s="15">
        <f t="shared" si="46"/>
        <v>5</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55</v>
      </c>
      <c r="G774" s="15">
        <f t="shared" si="46"/>
        <v>1</v>
      </c>
    </row>
    <row r="775" spans="1:7" ht="32" customHeight="1" x14ac:dyDescent="0.2">
      <c r="A775" s="2"/>
      <c r="B775" s="4" t="s">
        <v>1432</v>
      </c>
      <c r="C775" s="176" t="s">
        <v>1433</v>
      </c>
      <c r="D775" s="176"/>
      <c r="E775" s="176"/>
      <c r="F775" s="58" t="s">
        <v>8</v>
      </c>
      <c r="G775" s="15">
        <f t="shared" si="46"/>
        <v>5</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82</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8</v>
      </c>
      <c r="G780" s="15">
        <f>IF(AND(F780="YA"),5,IF(AND(F780="TIDAK"),1,0))</f>
        <v>5</v>
      </c>
    </row>
    <row r="781" spans="1:7" ht="32" customHeight="1" x14ac:dyDescent="0.2">
      <c r="A781" s="2"/>
      <c r="B781" s="4" t="s">
        <v>1443</v>
      </c>
      <c r="C781" s="176" t="s">
        <v>1444</v>
      </c>
      <c r="D781" s="176"/>
      <c r="E781" s="176"/>
      <c r="F781" s="58"/>
      <c r="G781" s="15"/>
    </row>
    <row r="782" spans="1:7" ht="32" customHeight="1" x14ac:dyDescent="0.2">
      <c r="A782" s="2"/>
      <c r="B782" s="5"/>
      <c r="C782" s="4" t="s">
        <v>1445</v>
      </c>
      <c r="D782" s="176" t="s">
        <v>1446</v>
      </c>
      <c r="E782" s="176"/>
      <c r="F782" s="58" t="s">
        <v>22</v>
      </c>
      <c r="G782" s="15">
        <f>IF(AND(F782="YA"),3,IF(AND(F782="TIDAK"),1,0))</f>
        <v>0</v>
      </c>
    </row>
    <row r="783" spans="1:7" ht="32" customHeight="1" x14ac:dyDescent="0.2">
      <c r="A783" s="2"/>
      <c r="B783" s="5"/>
      <c r="C783" s="4" t="s">
        <v>1447</v>
      </c>
      <c r="D783" s="176" t="s">
        <v>1448</v>
      </c>
      <c r="E783" s="176"/>
      <c r="F783" s="58" t="s">
        <v>22</v>
      </c>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8</v>
      </c>
      <c r="G785" s="15">
        <f>IF(AND(F785="YA"),5,IF(AND(F785="TIDAK"),1,0))</f>
        <v>5</v>
      </c>
    </row>
    <row r="786" spans="1:7" ht="32" customHeight="1" x14ac:dyDescent="0.2">
      <c r="A786" s="2"/>
      <c r="B786" s="4" t="s">
        <v>1452</v>
      </c>
      <c r="C786" s="176" t="s">
        <v>1453</v>
      </c>
      <c r="D786" s="176"/>
      <c r="E786" s="176"/>
      <c r="F786" s="58" t="s">
        <v>8</v>
      </c>
      <c r="G786" s="15">
        <f>IF(AND(F786="YA"),5,IF(AND(F786="TIDAK"),1,0))</f>
        <v>5</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8</v>
      </c>
      <c r="G788" s="15">
        <f>IF(AND(F788="YA"),5,IF(AND(F788="TIDAK"),1,0))</f>
        <v>5</v>
      </c>
    </row>
    <row r="789" spans="1:7" ht="32" customHeight="1" x14ac:dyDescent="0.2">
      <c r="A789" s="2"/>
      <c r="B789" s="5"/>
      <c r="C789" s="32" t="s">
        <v>1457</v>
      </c>
      <c r="D789" s="176" t="s">
        <v>274</v>
      </c>
      <c r="E789" s="176"/>
      <c r="F789" s="58" t="s">
        <v>8</v>
      </c>
      <c r="G789" s="15">
        <f>IF(AND(F789="YA"),5,IF(AND(F789="TIDAK"),1,0))</f>
        <v>5</v>
      </c>
    </row>
    <row r="790" spans="1:7" ht="32" customHeight="1" x14ac:dyDescent="0.2">
      <c r="A790" s="2"/>
      <c r="B790" s="5"/>
      <c r="C790" s="32" t="s">
        <v>1458</v>
      </c>
      <c r="D790" s="176" t="s">
        <v>1459</v>
      </c>
      <c r="E790" s="176"/>
      <c r="F790" s="58" t="s">
        <v>8</v>
      </c>
      <c r="G790" s="15">
        <f>IF(AND(F790="YA"),5,IF(AND(F790="TIDAK"),1,0))</f>
        <v>5</v>
      </c>
    </row>
    <row r="791" spans="1:7" ht="32" customHeight="1" x14ac:dyDescent="0.2">
      <c r="A791" s="2"/>
      <c r="B791" s="5"/>
      <c r="C791" s="32" t="s">
        <v>1460</v>
      </c>
      <c r="D791" s="176" t="s">
        <v>1461</v>
      </c>
      <c r="E791" s="176"/>
      <c r="F791" s="58" t="s">
        <v>55</v>
      </c>
      <c r="G791" s="15">
        <f>IF(AND(F791="YA"),5,IF(AND(F791="TIDAK"),1,0))</f>
        <v>1</v>
      </c>
    </row>
    <row r="792" spans="1:7" ht="32" customHeight="1" x14ac:dyDescent="0.2">
      <c r="A792" s="2"/>
      <c r="B792" s="4" t="s">
        <v>1462</v>
      </c>
      <c r="C792" s="176" t="s">
        <v>1463</v>
      </c>
      <c r="D792" s="176"/>
      <c r="E792" s="176"/>
      <c r="F792" s="58" t="s">
        <v>8</v>
      </c>
      <c r="G792" s="15">
        <f>IF(AND(F792="YA"),5,IF(AND(F792="TIDAK"),1,0))</f>
        <v>5</v>
      </c>
    </row>
    <row r="793" spans="1:7" ht="32" customHeight="1" x14ac:dyDescent="0.2">
      <c r="A793" s="2"/>
      <c r="B793" s="4" t="s">
        <v>1464</v>
      </c>
      <c r="C793" s="176" t="s">
        <v>1465</v>
      </c>
      <c r="D793" s="176"/>
      <c r="E793" s="176"/>
      <c r="F793" s="58"/>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55</v>
      </c>
      <c r="G796" s="15">
        <f>IF(AND(F796="YA"),5,IF(AND(F796="TIDAK"),1,0))</f>
        <v>1</v>
      </c>
    </row>
    <row r="797" spans="1:7" ht="32" customHeight="1" x14ac:dyDescent="0.2">
      <c r="A797" s="2"/>
      <c r="B797" s="1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8</v>
      </c>
      <c r="G799" s="15">
        <f>IF(AND(F799="YA"),5,IF(AND(F799="TIDAK"),1,0))</f>
        <v>5</v>
      </c>
    </row>
    <row r="800" spans="1:7" ht="32" customHeight="1" x14ac:dyDescent="0.2">
      <c r="A800" s="2"/>
      <c r="B800" s="5"/>
      <c r="C800" s="4" t="s">
        <v>1477</v>
      </c>
      <c r="D800" s="176" t="s">
        <v>1478</v>
      </c>
      <c r="E800" s="176"/>
      <c r="F800" s="58" t="s">
        <v>8</v>
      </c>
      <c r="G800" s="15">
        <f>IF(AND(F800="YA"),5,IF(AND(F800="TIDAK"),1,0))</f>
        <v>5</v>
      </c>
    </row>
    <row r="801" spans="1:7" ht="32" customHeight="1" x14ac:dyDescent="0.2">
      <c r="A801" s="2"/>
      <c r="B801" s="4" t="s">
        <v>1479</v>
      </c>
      <c r="C801" s="176" t="s">
        <v>1480</v>
      </c>
      <c r="D801" s="176"/>
      <c r="E801" s="176"/>
      <c r="F801" s="58" t="s">
        <v>8</v>
      </c>
      <c r="G801" s="15">
        <f>IF(AND(F801="YA"),5,IF(AND(F801="TIDAK"),1,0))</f>
        <v>5</v>
      </c>
    </row>
    <row r="802" spans="1:7" ht="32" customHeight="1" x14ac:dyDescent="0.2">
      <c r="A802" s="2"/>
      <c r="B802" s="4" t="s">
        <v>1481</v>
      </c>
      <c r="C802" s="176" t="s">
        <v>1482</v>
      </c>
      <c r="D802" s="176"/>
      <c r="E802" s="176"/>
      <c r="F802" s="58" t="s">
        <v>8</v>
      </c>
      <c r="G802" s="15">
        <f>IF(AND(F802="YA"),1,IF(AND(F802="TIDAK"),5,0))</f>
        <v>1</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8</v>
      </c>
      <c r="G804" s="15">
        <f>IF(AND(F804="YA"),2,IF(AND(F804="TIDAK"),1,0))</f>
        <v>2</v>
      </c>
    </row>
    <row r="805" spans="1:7" ht="32" customHeight="1" x14ac:dyDescent="0.2">
      <c r="A805" s="2"/>
      <c r="B805" s="5"/>
      <c r="C805" s="4" t="s">
        <v>1487</v>
      </c>
      <c r="D805" s="176" t="s">
        <v>1488</v>
      </c>
      <c r="E805" s="176"/>
      <c r="F805" s="58"/>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8</v>
      </c>
      <c r="G808" s="15">
        <f>IF(AND(F808="YA"),2,IF(AND(F808="TIDAK"),0,0))</f>
        <v>2</v>
      </c>
    </row>
    <row r="809" spans="1:7" ht="32" customHeight="1" x14ac:dyDescent="0.2">
      <c r="A809" s="186" t="s">
        <v>1493</v>
      </c>
      <c r="B809" s="187"/>
      <c r="C809" s="187"/>
      <c r="D809" s="187"/>
      <c r="E809" s="187"/>
      <c r="F809" s="187"/>
      <c r="G809" s="48">
        <f>G810</f>
        <v>14</v>
      </c>
    </row>
    <row r="810" spans="1:7" ht="32" customHeight="1" x14ac:dyDescent="0.2">
      <c r="A810" s="2">
        <v>28</v>
      </c>
      <c r="B810" s="180" t="s">
        <v>1494</v>
      </c>
      <c r="C810" s="180"/>
      <c r="D810" s="180"/>
      <c r="E810" s="180"/>
      <c r="F810" s="58"/>
      <c r="G810" s="50">
        <f>SUM(G811:G831)</f>
        <v>14</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55</v>
      </c>
      <c r="G812" s="15">
        <f>IF(AND(F812="YA"),0,IF(AND(F812="TIDAK"),0,0))</f>
        <v>0</v>
      </c>
    </row>
    <row r="813" spans="1:7" ht="32" customHeight="1" x14ac:dyDescent="0.2">
      <c r="A813" s="2"/>
      <c r="B813" s="3"/>
      <c r="C813" s="4" t="s">
        <v>1499</v>
      </c>
      <c r="D813" s="193" t="s">
        <v>1500</v>
      </c>
      <c r="E813" s="193"/>
      <c r="F813" s="58" t="s">
        <v>8</v>
      </c>
      <c r="G813" s="15">
        <f t="shared" ref="G813:G815" si="47">IF(AND(F813="YA"),0,IF(AND(F813="TIDAK"),0,0))</f>
        <v>0</v>
      </c>
    </row>
    <row r="814" spans="1:7" ht="32" customHeight="1" x14ac:dyDescent="0.2">
      <c r="A814" s="2"/>
      <c r="B814" s="3"/>
      <c r="C814" s="4" t="s">
        <v>1501</v>
      </c>
      <c r="D814" s="192" t="s">
        <v>1502</v>
      </c>
      <c r="E814" s="192"/>
      <c r="F814" s="58" t="s">
        <v>55</v>
      </c>
      <c r="G814" s="15">
        <f t="shared" si="47"/>
        <v>0</v>
      </c>
    </row>
    <row r="815" spans="1:7" ht="32" customHeight="1" x14ac:dyDescent="0.2">
      <c r="A815" s="2"/>
      <c r="B815" s="3"/>
      <c r="C815" s="4" t="s">
        <v>1503</v>
      </c>
      <c r="D815" s="192" t="s">
        <v>1504</v>
      </c>
      <c r="E815" s="192"/>
      <c r="F815" s="58" t="s">
        <v>8</v>
      </c>
      <c r="G815" s="15">
        <f t="shared" si="47"/>
        <v>0</v>
      </c>
    </row>
    <row r="816" spans="1:7" ht="32" customHeight="1" x14ac:dyDescent="0.2">
      <c r="A816" s="2"/>
      <c r="B816" s="4" t="s">
        <v>1505</v>
      </c>
      <c r="C816" s="176" t="s">
        <v>1506</v>
      </c>
      <c r="D816" s="176"/>
      <c r="E816" s="176"/>
      <c r="F816" s="58" t="s">
        <v>55</v>
      </c>
      <c r="G816" s="15">
        <f>IF(AND(F816="YA"),5,IF(AND(F816="TIDAK"),1,0))</f>
        <v>1</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22</v>
      </c>
      <c r="G818" s="15">
        <f>IF(AND(F818="YA"),5,IF(AND(F818="TIDAK"),1,0))</f>
        <v>0</v>
      </c>
    </row>
    <row r="819" spans="1:7" ht="32" customHeight="1" x14ac:dyDescent="0.2">
      <c r="A819" s="2"/>
      <c r="B819" s="5"/>
      <c r="C819" s="4" t="s">
        <v>1511</v>
      </c>
      <c r="D819" s="176" t="s">
        <v>1512</v>
      </c>
      <c r="E819" s="176"/>
      <c r="F819" s="58" t="s">
        <v>22</v>
      </c>
      <c r="G819" s="15">
        <f>IF(AND(F819="YA"),5,IF(AND(F819="TIDAK"),1,0))</f>
        <v>0</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55</v>
      </c>
      <c r="G821" s="15">
        <f>IF(AND(F821="YA"),5,IF(AND(F821="TIDAK"),1,0))</f>
        <v>1</v>
      </c>
    </row>
    <row r="822" spans="1:7" ht="32" customHeight="1" x14ac:dyDescent="0.2">
      <c r="A822" s="2"/>
      <c r="B822" s="5"/>
      <c r="C822" s="4" t="s">
        <v>1516</v>
      </c>
      <c r="D822" s="176" t="s">
        <v>1517</v>
      </c>
      <c r="E822" s="176"/>
      <c r="F822" s="58" t="s">
        <v>55</v>
      </c>
      <c r="G822" s="15">
        <f>IF(AND(F822="YA"),5,IF(AND(F822="TIDAK"),1,0))</f>
        <v>1</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8</v>
      </c>
      <c r="G824" s="15">
        <f>IF(AND(F824="YA"),5,IF(AND(F824="TIDAK"),1,0))</f>
        <v>5</v>
      </c>
    </row>
    <row r="825" spans="1:7" ht="32" customHeight="1" x14ac:dyDescent="0.2">
      <c r="A825" s="2"/>
      <c r="B825" s="5"/>
      <c r="C825" s="4" t="s">
        <v>1521</v>
      </c>
      <c r="D825" s="176" t="s">
        <v>1522</v>
      </c>
      <c r="E825" s="176"/>
      <c r="F825" s="58" t="s">
        <v>22</v>
      </c>
      <c r="G825" s="15">
        <f>IF(AND(F825="YA"),5,IF(AND(F825="TIDAK"),1,0))</f>
        <v>0</v>
      </c>
    </row>
    <row r="826" spans="1:7" ht="32" customHeight="1" x14ac:dyDescent="0.2">
      <c r="A826" s="2"/>
      <c r="B826" s="4" t="s">
        <v>1523</v>
      </c>
      <c r="C826" s="176" t="s">
        <v>1524</v>
      </c>
      <c r="D826" s="176"/>
      <c r="E826" s="176"/>
      <c r="F826" s="58" t="s">
        <v>55</v>
      </c>
      <c r="G826" s="15">
        <f>IF(AND(F826="YA"),5,IF(AND(F826="TIDAK"),1,0))</f>
        <v>1</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22</v>
      </c>
      <c r="G828" s="15">
        <f>IF(AND(F828="YA"),3,IF(AND(F828="TIDAK"),1,0))</f>
        <v>0</v>
      </c>
    </row>
    <row r="829" spans="1:7" ht="32" customHeight="1" x14ac:dyDescent="0.2">
      <c r="A829" s="2"/>
      <c r="B829" s="5"/>
      <c r="C829" s="4" t="s">
        <v>1529</v>
      </c>
      <c r="D829" s="176" t="s">
        <v>1530</v>
      </c>
      <c r="E829" s="176"/>
      <c r="F829" s="58" t="s">
        <v>22</v>
      </c>
      <c r="G829" s="15">
        <f>IF(AND(F829="YA"),3,IF(AND(F829="TIDAK"),1,0))</f>
        <v>0</v>
      </c>
    </row>
    <row r="830" spans="1:7" ht="50" customHeight="1" x14ac:dyDescent="0.2">
      <c r="A830" s="2"/>
      <c r="B830" s="5"/>
      <c r="C830" s="4" t="s">
        <v>1531</v>
      </c>
      <c r="D830" s="176" t="s">
        <v>1532</v>
      </c>
      <c r="E830" s="176"/>
      <c r="F830" s="58" t="s">
        <v>22</v>
      </c>
      <c r="G830" s="15">
        <f>IF(AND(F830="YA"),5,IF(AND(F830="TIDAK"),1,0))</f>
        <v>0</v>
      </c>
    </row>
    <row r="831" spans="1:7" ht="32" customHeight="1" x14ac:dyDescent="0.2">
      <c r="A831" s="2"/>
      <c r="B831" s="4" t="s">
        <v>1533</v>
      </c>
      <c r="C831" s="176" t="s">
        <v>1693</v>
      </c>
      <c r="D831" s="176"/>
      <c r="E831" s="176"/>
      <c r="F831" s="58" t="s">
        <v>8</v>
      </c>
      <c r="G831" s="15">
        <f>IF(AND(F831="YA"),5,IF(AND(F831="TIDAK"),1,0))</f>
        <v>5</v>
      </c>
    </row>
    <row r="832" spans="1:7" ht="32" customHeight="1" x14ac:dyDescent="0.2">
      <c r="A832" s="186" t="s">
        <v>1534</v>
      </c>
      <c r="B832" s="187"/>
      <c r="C832" s="187"/>
      <c r="D832" s="187"/>
      <c r="E832" s="187"/>
      <c r="F832" s="187"/>
      <c r="G832" s="48">
        <f>G833+G865</f>
        <v>77</v>
      </c>
    </row>
    <row r="833" spans="1:7" ht="32" customHeight="1" x14ac:dyDescent="0.2">
      <c r="A833" s="2">
        <v>29</v>
      </c>
      <c r="B833" s="189" t="s">
        <v>1535</v>
      </c>
      <c r="C833" s="190"/>
      <c r="D833" s="190"/>
      <c r="E833" s="191"/>
      <c r="F833" s="58"/>
      <c r="G833" s="50">
        <f>SUM(G834:G864)</f>
        <v>39</v>
      </c>
    </row>
    <row r="834" spans="1:7" ht="32" customHeight="1" x14ac:dyDescent="0.2">
      <c r="A834" s="2"/>
      <c r="B834" s="4" t="s">
        <v>1536</v>
      </c>
      <c r="C834" s="181" t="s">
        <v>1537</v>
      </c>
      <c r="D834" s="183"/>
      <c r="E834" s="182"/>
      <c r="F834" s="58" t="s">
        <v>8</v>
      </c>
      <c r="G834" s="15">
        <f>IF(AND(F834="YA"),5,IF(AND(F834="TIDAK"),1,0))</f>
        <v>5</v>
      </c>
    </row>
    <row r="835" spans="1:7" ht="32" customHeight="1" x14ac:dyDescent="0.2">
      <c r="A835" s="2"/>
      <c r="B835" s="4" t="s">
        <v>1538</v>
      </c>
      <c r="C835" s="181" t="s">
        <v>1539</v>
      </c>
      <c r="D835" s="183"/>
      <c r="E835" s="182"/>
      <c r="F835" s="58" t="s">
        <v>8</v>
      </c>
      <c r="G835" s="15">
        <f>IF(AND(F835="YA"),5,IF(AND(F835="TIDAK"),1,0))</f>
        <v>5</v>
      </c>
    </row>
    <row r="836" spans="1:7" ht="32" customHeight="1" x14ac:dyDescent="0.2">
      <c r="A836" s="2"/>
      <c r="B836" s="4" t="s">
        <v>1540</v>
      </c>
      <c r="C836" s="181" t="s">
        <v>1541</v>
      </c>
      <c r="D836" s="183"/>
      <c r="E836" s="182"/>
      <c r="F836" s="58" t="s">
        <v>55</v>
      </c>
      <c r="G836" s="15">
        <f>IF(AND(F836="YA"),5,IF(AND(F836="TIDAK"),1,0))</f>
        <v>1</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8</v>
      </c>
      <c r="G838" s="15">
        <f>IF(AND(F838="YA"),5,IF(AND(F838="TIDAK"),1,0))</f>
        <v>5</v>
      </c>
    </row>
    <row r="839" spans="1:7" ht="32" customHeight="1" x14ac:dyDescent="0.2">
      <c r="A839" s="2"/>
      <c r="B839" s="5"/>
      <c r="C839" s="4" t="s">
        <v>1546</v>
      </c>
      <c r="D839" s="184" t="s">
        <v>1547</v>
      </c>
      <c r="E839" s="185"/>
      <c r="F839" s="58" t="s">
        <v>55</v>
      </c>
      <c r="G839" s="15">
        <f>IF(AND(F839="YA"),5,IF(AND(F839="TIDAK"),1,0))</f>
        <v>1</v>
      </c>
    </row>
    <row r="840" spans="1:7" ht="32" customHeight="1" x14ac:dyDescent="0.2">
      <c r="A840" s="2"/>
      <c r="B840" s="5"/>
      <c r="C840" s="4" t="s">
        <v>1548</v>
      </c>
      <c r="D840" s="184" t="s">
        <v>1549</v>
      </c>
      <c r="E840" s="185"/>
      <c r="F840" s="58" t="s">
        <v>55</v>
      </c>
      <c r="G840" s="15">
        <f>IF(AND(F840="YA"),5,IF(AND(F840="TIDAK"),1,0))</f>
        <v>1</v>
      </c>
    </row>
    <row r="841" spans="1:7" ht="32" customHeight="1" x14ac:dyDescent="0.2">
      <c r="A841" s="2"/>
      <c r="B841" s="5"/>
      <c r="C841" s="4" t="s">
        <v>1550</v>
      </c>
      <c r="D841" s="184" t="s">
        <v>1551</v>
      </c>
      <c r="E841" s="185"/>
      <c r="F841" s="58" t="s">
        <v>55</v>
      </c>
      <c r="G841" s="15">
        <f>IF(AND(F841="YA"),5,IF(AND(F841="TIDAK"),1,0))</f>
        <v>1</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55</v>
      </c>
      <c r="G843" s="15">
        <f t="shared" ref="G843:G850" si="48">IF(AND(F843="YA"),5,IF(AND(F843="TIDAK"),1,0))</f>
        <v>1</v>
      </c>
    </row>
    <row r="844" spans="1:7" ht="32" customHeight="1" x14ac:dyDescent="0.2">
      <c r="A844" s="2"/>
      <c r="B844" s="5"/>
      <c r="C844" s="4" t="s">
        <v>1556</v>
      </c>
      <c r="D844" s="181" t="s">
        <v>1557</v>
      </c>
      <c r="E844" s="182"/>
      <c r="F844" s="58" t="s">
        <v>55</v>
      </c>
      <c r="G844" s="15">
        <f t="shared" si="48"/>
        <v>1</v>
      </c>
    </row>
    <row r="845" spans="1:7" ht="32" customHeight="1" x14ac:dyDescent="0.2">
      <c r="A845" s="2"/>
      <c r="B845" s="5"/>
      <c r="C845" s="4" t="s">
        <v>1558</v>
      </c>
      <c r="D845" s="181" t="s">
        <v>1559</v>
      </c>
      <c r="E845" s="182"/>
      <c r="F845" s="58" t="s">
        <v>55</v>
      </c>
      <c r="G845" s="15">
        <f t="shared" si="48"/>
        <v>1</v>
      </c>
    </row>
    <row r="846" spans="1:7" ht="32" customHeight="1" x14ac:dyDescent="0.2">
      <c r="A846" s="2"/>
      <c r="B846" s="5"/>
      <c r="C846" s="4" t="s">
        <v>1560</v>
      </c>
      <c r="D846" s="184" t="s">
        <v>1561</v>
      </c>
      <c r="E846" s="185"/>
      <c r="F846" s="58" t="s">
        <v>55</v>
      </c>
      <c r="G846" s="15">
        <f t="shared" si="48"/>
        <v>1</v>
      </c>
    </row>
    <row r="847" spans="1:7" ht="32" customHeight="1" x14ac:dyDescent="0.2">
      <c r="A847" s="2"/>
      <c r="B847" s="5"/>
      <c r="C847" s="4" t="s">
        <v>1562</v>
      </c>
      <c r="D847" s="181" t="s">
        <v>1563</v>
      </c>
      <c r="E847" s="182"/>
      <c r="F847" s="58" t="s">
        <v>55</v>
      </c>
      <c r="G847" s="15">
        <f t="shared" si="48"/>
        <v>1</v>
      </c>
    </row>
    <row r="848" spans="1:7" ht="32" customHeight="1" x14ac:dyDescent="0.2">
      <c r="A848" s="2"/>
      <c r="B848" s="5"/>
      <c r="C848" s="4" t="s">
        <v>1564</v>
      </c>
      <c r="D848" s="181" t="s">
        <v>1565</v>
      </c>
      <c r="E848" s="182"/>
      <c r="F848" s="58" t="s">
        <v>55</v>
      </c>
      <c r="G848" s="15">
        <f t="shared" si="48"/>
        <v>1</v>
      </c>
    </row>
    <row r="849" spans="1:7" ht="32" customHeight="1" x14ac:dyDescent="0.2">
      <c r="A849" s="2"/>
      <c r="B849" s="5"/>
      <c r="C849" s="4" t="s">
        <v>1566</v>
      </c>
      <c r="D849" s="181" t="s">
        <v>1567</v>
      </c>
      <c r="E849" s="182"/>
      <c r="F849" s="58" t="s">
        <v>55</v>
      </c>
      <c r="G849" s="15">
        <f t="shared" si="48"/>
        <v>1</v>
      </c>
    </row>
    <row r="850" spans="1:7" ht="32" customHeight="1" x14ac:dyDescent="0.2">
      <c r="A850" s="2"/>
      <c r="B850" s="5"/>
      <c r="C850" s="4" t="s">
        <v>1568</v>
      </c>
      <c r="D850" s="181" t="s">
        <v>1569</v>
      </c>
      <c r="E850" s="182"/>
      <c r="F850" s="58" t="s">
        <v>55</v>
      </c>
      <c r="G850" s="15">
        <f t="shared" si="48"/>
        <v>1</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55</v>
      </c>
      <c r="G852" s="15">
        <f t="shared" ref="G852:G857" si="49">IF(AND(F852="YA"),5,IF(AND(F852="TIDAK"),1,0))</f>
        <v>1</v>
      </c>
    </row>
    <row r="853" spans="1:7" ht="32" customHeight="1" x14ac:dyDescent="0.2">
      <c r="A853" s="2"/>
      <c r="B853" s="5"/>
      <c r="C853" s="4" t="s">
        <v>1574</v>
      </c>
      <c r="D853" s="181" t="s">
        <v>1575</v>
      </c>
      <c r="E853" s="182"/>
      <c r="F853" s="58" t="s">
        <v>55</v>
      </c>
      <c r="G853" s="15">
        <f t="shared" si="49"/>
        <v>1</v>
      </c>
    </row>
    <row r="854" spans="1:7" ht="32" customHeight="1" x14ac:dyDescent="0.2">
      <c r="A854" s="2"/>
      <c r="B854" s="5"/>
      <c r="C854" s="4" t="s">
        <v>1576</v>
      </c>
      <c r="D854" s="176" t="s">
        <v>1577</v>
      </c>
      <c r="E854" s="176"/>
      <c r="F854" s="58" t="s">
        <v>55</v>
      </c>
      <c r="G854" s="15">
        <f t="shared" si="49"/>
        <v>1</v>
      </c>
    </row>
    <row r="855" spans="1:7" ht="32" customHeight="1" x14ac:dyDescent="0.2">
      <c r="A855" s="2"/>
      <c r="B855" s="5"/>
      <c r="C855" s="4" t="s">
        <v>1578</v>
      </c>
      <c r="D855" s="176" t="s">
        <v>1579</v>
      </c>
      <c r="E855" s="176"/>
      <c r="F855" s="58" t="s">
        <v>55</v>
      </c>
      <c r="G855" s="15">
        <f t="shared" si="49"/>
        <v>1</v>
      </c>
    </row>
    <row r="856" spans="1:7" ht="32" customHeight="1" x14ac:dyDescent="0.2">
      <c r="A856" s="2"/>
      <c r="B856" s="5"/>
      <c r="C856" s="4" t="s">
        <v>1580</v>
      </c>
      <c r="D856" s="176" t="s">
        <v>1581</v>
      </c>
      <c r="E856" s="176"/>
      <c r="F856" s="58" t="s">
        <v>55</v>
      </c>
      <c r="G856" s="15">
        <f t="shared" si="49"/>
        <v>1</v>
      </c>
    </row>
    <row r="857" spans="1:7" ht="32" customHeight="1" x14ac:dyDescent="0.2">
      <c r="A857" s="2"/>
      <c r="B857" s="5"/>
      <c r="C857" s="4" t="s">
        <v>1582</v>
      </c>
      <c r="D857" s="176" t="s">
        <v>1583</v>
      </c>
      <c r="E857" s="176"/>
      <c r="F857" s="58" t="s">
        <v>55</v>
      </c>
      <c r="G857" s="15">
        <f t="shared" si="49"/>
        <v>1</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55</v>
      </c>
      <c r="G859" s="15">
        <f t="shared" ref="G859:G864" si="50">IF(AND(F859="YA"),5,IF(AND(F859="TIDAK"),1,0))</f>
        <v>1</v>
      </c>
    </row>
    <row r="860" spans="1:7" ht="32" customHeight="1" x14ac:dyDescent="0.2">
      <c r="A860" s="2"/>
      <c r="B860" s="5"/>
      <c r="C860" s="4" t="s">
        <v>1588</v>
      </c>
      <c r="D860" s="176" t="s">
        <v>1589</v>
      </c>
      <c r="E860" s="176"/>
      <c r="F860" s="58" t="s">
        <v>55</v>
      </c>
      <c r="G860" s="15">
        <f t="shared" si="50"/>
        <v>1</v>
      </c>
    </row>
    <row r="861" spans="1:7" ht="32" customHeight="1" x14ac:dyDescent="0.2">
      <c r="A861" s="2"/>
      <c r="B861" s="5"/>
      <c r="C861" s="4" t="s">
        <v>1590</v>
      </c>
      <c r="D861" s="176" t="s">
        <v>1591</v>
      </c>
      <c r="E861" s="176"/>
      <c r="F861" s="58" t="s">
        <v>55</v>
      </c>
      <c r="G861" s="15">
        <f t="shared" si="50"/>
        <v>1</v>
      </c>
    </row>
    <row r="862" spans="1:7" ht="32" customHeight="1" x14ac:dyDescent="0.2">
      <c r="A862" s="2"/>
      <c r="B862" s="5"/>
      <c r="C862" s="4" t="s">
        <v>1592</v>
      </c>
      <c r="D862" s="176" t="s">
        <v>1593</v>
      </c>
      <c r="E862" s="176"/>
      <c r="F862" s="58" t="s">
        <v>55</v>
      </c>
      <c r="G862" s="15">
        <f t="shared" si="50"/>
        <v>1</v>
      </c>
    </row>
    <row r="863" spans="1:7" ht="32" customHeight="1" x14ac:dyDescent="0.2">
      <c r="A863" s="2"/>
      <c r="B863" s="5"/>
      <c r="C863" s="4" t="s">
        <v>1594</v>
      </c>
      <c r="D863" s="176" t="s">
        <v>1595</v>
      </c>
      <c r="E863" s="176"/>
      <c r="F863" s="58" t="s">
        <v>55</v>
      </c>
      <c r="G863" s="15">
        <f t="shared" si="50"/>
        <v>1</v>
      </c>
    </row>
    <row r="864" spans="1:7" ht="32" customHeight="1" x14ac:dyDescent="0.2">
      <c r="A864" s="2"/>
      <c r="B864" s="5"/>
      <c r="C864" s="4" t="s">
        <v>1596</v>
      </c>
      <c r="D864" s="176" t="s">
        <v>1597</v>
      </c>
      <c r="E864" s="176"/>
      <c r="F864" s="58" t="s">
        <v>55</v>
      </c>
      <c r="G864" s="15">
        <f t="shared" si="50"/>
        <v>1</v>
      </c>
    </row>
    <row r="865" spans="1:7" ht="32" customHeight="1" x14ac:dyDescent="0.2">
      <c r="A865" s="2">
        <v>30</v>
      </c>
      <c r="B865" s="180" t="s">
        <v>1598</v>
      </c>
      <c r="C865" s="180"/>
      <c r="D865" s="180"/>
      <c r="E865" s="180"/>
      <c r="F865" s="58"/>
      <c r="G865" s="50">
        <f>SUM(G866:G885)</f>
        <v>38</v>
      </c>
    </row>
    <row r="866" spans="1:7" ht="32" customHeight="1" x14ac:dyDescent="0.2">
      <c r="A866" s="2"/>
      <c r="B866" s="4" t="s">
        <v>1599</v>
      </c>
      <c r="C866" s="176" t="s">
        <v>1600</v>
      </c>
      <c r="D866" s="176"/>
      <c r="E866" s="176"/>
      <c r="F866" s="58" t="s">
        <v>55</v>
      </c>
      <c r="G866" s="15">
        <f>IF(AND(F866="YA"),5,IF(AND(F866="TIDAK"),1,0))</f>
        <v>1</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8</v>
      </c>
      <c r="G868" s="15">
        <f>IF(AND(F868="YA"),5,IF(AND(F868="TIDAK"),1,0))</f>
        <v>5</v>
      </c>
    </row>
    <row r="869" spans="1:7" ht="32" customHeight="1" x14ac:dyDescent="0.2">
      <c r="A869" s="2"/>
      <c r="B869" s="5"/>
      <c r="C869" s="4" t="s">
        <v>1605</v>
      </c>
      <c r="D869" s="176" t="s">
        <v>1606</v>
      </c>
      <c r="E869" s="176"/>
      <c r="F869" s="58" t="s">
        <v>55</v>
      </c>
      <c r="G869" s="15">
        <f>IF(AND(F869="YA"),5,IF(AND(F869="TIDAK"),1,0))</f>
        <v>1</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8</v>
      </c>
      <c r="G871" s="15">
        <f t="shared" ref="G871:G876" si="51">IF(AND(F871="YA"),5,IF(AND(F871="TIDAK"),1,0))</f>
        <v>5</v>
      </c>
    </row>
    <row r="872" spans="1:7" ht="32" customHeight="1" x14ac:dyDescent="0.2">
      <c r="A872" s="2"/>
      <c r="B872" s="5"/>
      <c r="C872" s="4" t="s">
        <v>1611</v>
      </c>
      <c r="D872" s="176" t="s">
        <v>1612</v>
      </c>
      <c r="E872" s="176"/>
      <c r="F872" s="58" t="s">
        <v>8</v>
      </c>
      <c r="G872" s="15">
        <f t="shared" si="51"/>
        <v>5</v>
      </c>
    </row>
    <row r="873" spans="1:7" ht="32" customHeight="1" x14ac:dyDescent="0.2">
      <c r="A873" s="2"/>
      <c r="B873" s="5"/>
      <c r="C873" s="4" t="s">
        <v>1613</v>
      </c>
      <c r="D873" s="176" t="s">
        <v>1614</v>
      </c>
      <c r="E873" s="176"/>
      <c r="F873" s="58" t="s">
        <v>8</v>
      </c>
      <c r="G873" s="15">
        <f t="shared" si="51"/>
        <v>5</v>
      </c>
    </row>
    <row r="874" spans="1:7" ht="32" customHeight="1" x14ac:dyDescent="0.2">
      <c r="A874" s="2"/>
      <c r="B874" s="5"/>
      <c r="C874" s="4" t="s">
        <v>1615</v>
      </c>
      <c r="D874" s="176" t="s">
        <v>1616</v>
      </c>
      <c r="E874" s="176"/>
      <c r="F874" s="58" t="s">
        <v>8</v>
      </c>
      <c r="G874" s="15">
        <f t="shared" si="51"/>
        <v>5</v>
      </c>
    </row>
    <row r="875" spans="1:7" ht="32" customHeight="1" x14ac:dyDescent="0.2">
      <c r="A875" s="2"/>
      <c r="B875" s="5"/>
      <c r="C875" s="4" t="s">
        <v>1617</v>
      </c>
      <c r="D875" s="176" t="s">
        <v>1618</v>
      </c>
      <c r="E875" s="176"/>
      <c r="F875" s="58" t="s">
        <v>55</v>
      </c>
      <c r="G875" s="15">
        <f t="shared" si="51"/>
        <v>1</v>
      </c>
    </row>
    <row r="876" spans="1:7" ht="32" customHeight="1" x14ac:dyDescent="0.2">
      <c r="A876" s="2"/>
      <c r="B876" s="5"/>
      <c r="C876" s="4" t="s">
        <v>1619</v>
      </c>
      <c r="D876" s="176" t="s">
        <v>1620</v>
      </c>
      <c r="E876" s="176"/>
      <c r="F876" s="58" t="s">
        <v>55</v>
      </c>
      <c r="G876" s="15">
        <f t="shared" si="51"/>
        <v>1</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22</v>
      </c>
      <c r="G878" s="15">
        <f>IF(AND(F878="YA"),3,IF(AND(F878="TIDAK"),1,0))</f>
        <v>0</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8</v>
      </c>
      <c r="G880" s="15">
        <f>IF(AND(F880="YA"),5,IF(AND(F880="TIDAK"),1,0))</f>
        <v>5</v>
      </c>
    </row>
    <row r="881" spans="1:7" ht="32" customHeight="1" x14ac:dyDescent="0.2">
      <c r="A881" s="2"/>
      <c r="B881" s="4" t="s">
        <v>1629</v>
      </c>
      <c r="C881" s="176" t="s">
        <v>1630</v>
      </c>
      <c r="D881" s="176"/>
      <c r="E881" s="176"/>
      <c r="F881" s="58" t="s">
        <v>55</v>
      </c>
      <c r="G881" s="15">
        <f>IF(AND(F881="YA"),5,IF(AND(F881="TIDAK"),1,0))</f>
        <v>1</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55</v>
      </c>
      <c r="G883" s="15">
        <f>IF(AND(F883="YA"),5,IF(AND(F883="TIDAK"),1,0))</f>
        <v>1</v>
      </c>
    </row>
    <row r="884" spans="1:7" ht="32" customHeight="1" x14ac:dyDescent="0.2">
      <c r="A884" s="2"/>
      <c r="B884" s="5"/>
      <c r="C884" s="4" t="s">
        <v>1635</v>
      </c>
      <c r="D884" s="176" t="s">
        <v>1636</v>
      </c>
      <c r="E884" s="176"/>
      <c r="F884" s="58" t="s">
        <v>55</v>
      </c>
      <c r="G884" s="15">
        <f>IF(AND(F884="YA"),5,IF(AND(F884="TIDAK"),1,0))</f>
        <v>1</v>
      </c>
    </row>
    <row r="885" spans="1:7" ht="32" customHeight="1" x14ac:dyDescent="0.2">
      <c r="A885" s="2"/>
      <c r="B885" s="5"/>
      <c r="C885" s="4" t="s">
        <v>1637</v>
      </c>
      <c r="D885" s="176" t="s">
        <v>1638</v>
      </c>
      <c r="E885" s="176"/>
      <c r="F885" s="58"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1980</v>
      </c>
    </row>
    <row r="887" spans="1:7" ht="32" customHeight="1" x14ac:dyDescent="0.2">
      <c r="A887" s="177" t="s">
        <v>1649</v>
      </c>
      <c r="B887" s="177"/>
      <c r="C887" s="177"/>
      <c r="D887" s="177"/>
      <c r="E887" s="177"/>
      <c r="F887" s="177"/>
      <c r="G887" s="42" t="str">
        <f>IF(AND(G886&gt;=2384),"SANGAT BAIK",IF(AND(G886&gt;=2013),"BAIK",IF(AND(G886&gt;=1616),"CUKUP","KURANG")))</f>
        <v>CUKUP</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282:F325 F327:F364 F366:F399 F401:F429 F431:F442 F444:F476 F679:F704 F706:F750 F752:F808 F164:F243 F810:F831 F245:F280 F657:F677 F478:F616 F618:F655 F833:F885" xr:uid="{230406D8-1482-A642-AB60-B9C1A39B9D4A}">
      <formula1>"YA,TIDAK,N/A"</formula1>
    </dataValidation>
  </dataValidations>
  <pageMargins left="0.7" right="0.7" top="0.75" bottom="0.75" header="0.3" footer="0.3"/>
  <pageSetup paperSize="9" scale="85" fitToHeight="0" orientation="landscape"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1C90E-95E5-FA4D-BA3C-F7872E822BCC}">
  <dimension ref="A1:G887"/>
  <sheetViews>
    <sheetView view="pageBreakPreview" topLeftCell="B872" zoomScale="90" zoomScaleNormal="100" zoomScaleSheetLayoutView="90" workbookViewId="0">
      <selection activeCell="G887" sqref="G887"/>
    </sheetView>
  </sheetViews>
  <sheetFormatPr baseColWidth="10" defaultColWidth="10.83203125" defaultRowHeight="32" customHeight="1" x14ac:dyDescent="0.2"/>
  <cols>
    <col min="1" max="1" width="10.83203125" style="100"/>
    <col min="2" max="4" width="10.83203125" style="101"/>
    <col min="5" max="5" width="52" style="101" customWidth="1"/>
    <col min="6" max="6" width="14.1640625" style="100" customWidth="1"/>
    <col min="7" max="7" width="25.33203125" style="36" customWidth="1"/>
    <col min="8" max="16384" width="10.83203125" style="100"/>
  </cols>
  <sheetData>
    <row r="1" spans="1:7" ht="32" customHeight="1" x14ac:dyDescent="0.2">
      <c r="A1" s="100" t="s">
        <v>1750</v>
      </c>
    </row>
    <row r="3" spans="1:7" ht="32" customHeight="1" x14ac:dyDescent="0.2">
      <c r="A3" s="102" t="s">
        <v>0</v>
      </c>
      <c r="B3" s="231" t="s">
        <v>1</v>
      </c>
      <c r="C3" s="231"/>
      <c r="D3" s="231"/>
      <c r="E3" s="231"/>
      <c r="F3" s="103" t="s">
        <v>2</v>
      </c>
      <c r="G3" s="47" t="s">
        <v>1647</v>
      </c>
    </row>
    <row r="4" spans="1:7" ht="32" customHeight="1" x14ac:dyDescent="0.2">
      <c r="A4" s="232" t="s">
        <v>4</v>
      </c>
      <c r="B4" s="233"/>
      <c r="C4" s="233"/>
      <c r="D4" s="233"/>
      <c r="E4" s="233"/>
      <c r="F4" s="233"/>
      <c r="G4" s="48">
        <f>G5+G18+G29+G32+G60+G83+G97+G122+G143</f>
        <v>427</v>
      </c>
    </row>
    <row r="5" spans="1:7" ht="32" customHeight="1" x14ac:dyDescent="0.2">
      <c r="A5" s="104">
        <v>1</v>
      </c>
      <c r="B5" s="234" t="s">
        <v>5</v>
      </c>
      <c r="C5" s="234"/>
      <c r="D5" s="234"/>
      <c r="E5" s="234"/>
      <c r="F5" s="106"/>
      <c r="G5" s="50">
        <f>SUM(G6:G17)</f>
        <v>30</v>
      </c>
    </row>
    <row r="6" spans="1:7" ht="32" customHeight="1" x14ac:dyDescent="0.2">
      <c r="A6" s="104"/>
      <c r="B6" s="107" t="s">
        <v>6</v>
      </c>
      <c r="C6" s="235" t="s">
        <v>7</v>
      </c>
      <c r="D6" s="235"/>
      <c r="E6" s="235"/>
      <c r="F6" s="106"/>
      <c r="G6" s="15"/>
    </row>
    <row r="7" spans="1:7" ht="32" customHeight="1" x14ac:dyDescent="0.2">
      <c r="A7" s="104"/>
      <c r="B7" s="105"/>
      <c r="C7" s="109" t="s">
        <v>9</v>
      </c>
      <c r="D7" s="235" t="s">
        <v>10</v>
      </c>
      <c r="E7" s="235"/>
      <c r="F7" s="106" t="s">
        <v>8</v>
      </c>
      <c r="G7" s="15">
        <f>IF(AND(F7="YA"),5,IF(AND(F7="TIDAK"),1,0))</f>
        <v>5</v>
      </c>
    </row>
    <row r="8" spans="1:7" ht="32" customHeight="1" x14ac:dyDescent="0.2">
      <c r="A8" s="104"/>
      <c r="B8" s="105"/>
      <c r="C8" s="107" t="s">
        <v>11</v>
      </c>
      <c r="D8" s="235" t="s">
        <v>12</v>
      </c>
      <c r="E8" s="235"/>
      <c r="F8" s="106" t="s">
        <v>8</v>
      </c>
      <c r="G8" s="15">
        <f t="shared" ref="G8:G21" si="0">IF(AND(F8="YA"),5,IF(AND(F8="TIDAK"),1,0))</f>
        <v>5</v>
      </c>
    </row>
    <row r="9" spans="1:7" ht="32" customHeight="1" x14ac:dyDescent="0.2">
      <c r="A9" s="104"/>
      <c r="B9" s="107" t="s">
        <v>13</v>
      </c>
      <c r="C9" s="235" t="s">
        <v>14</v>
      </c>
      <c r="D9" s="235"/>
      <c r="E9" s="235"/>
      <c r="F9" s="106" t="s">
        <v>8</v>
      </c>
      <c r="G9" s="15">
        <f t="shared" si="0"/>
        <v>5</v>
      </c>
    </row>
    <row r="10" spans="1:7" ht="36" customHeight="1" x14ac:dyDescent="0.2">
      <c r="A10" s="104"/>
      <c r="B10" s="107" t="s">
        <v>15</v>
      </c>
      <c r="C10" s="235" t="s">
        <v>16</v>
      </c>
      <c r="D10" s="235"/>
      <c r="E10" s="235"/>
      <c r="F10" s="106" t="s">
        <v>8</v>
      </c>
      <c r="G10" s="15">
        <f t="shared" si="0"/>
        <v>5</v>
      </c>
    </row>
    <row r="11" spans="1:7" ht="32" customHeight="1" x14ac:dyDescent="0.2">
      <c r="A11" s="104"/>
      <c r="B11" s="107" t="s">
        <v>17</v>
      </c>
      <c r="C11" s="235" t="s">
        <v>18</v>
      </c>
      <c r="D11" s="235"/>
      <c r="E11" s="235"/>
      <c r="F11" s="106" t="s">
        <v>8</v>
      </c>
      <c r="G11" s="15">
        <f t="shared" si="0"/>
        <v>5</v>
      </c>
    </row>
    <row r="12" spans="1:7" ht="32" customHeight="1" x14ac:dyDescent="0.2">
      <c r="A12" s="104"/>
      <c r="B12" s="108"/>
      <c r="C12" s="235" t="s">
        <v>19</v>
      </c>
      <c r="D12" s="235"/>
      <c r="E12" s="235"/>
      <c r="F12" s="106"/>
      <c r="G12" s="15"/>
    </row>
    <row r="13" spans="1:7" ht="32" customHeight="1" x14ac:dyDescent="0.2">
      <c r="A13" s="104"/>
      <c r="B13" s="105"/>
      <c r="C13" s="107" t="s">
        <v>20</v>
      </c>
      <c r="D13" s="235" t="s">
        <v>21</v>
      </c>
      <c r="E13" s="235"/>
      <c r="F13" s="106" t="s">
        <v>22</v>
      </c>
      <c r="G13" s="15">
        <f t="shared" si="0"/>
        <v>0</v>
      </c>
    </row>
    <row r="14" spans="1:7" ht="32" customHeight="1" x14ac:dyDescent="0.2">
      <c r="A14" s="104"/>
      <c r="B14" s="105"/>
      <c r="C14" s="107" t="s">
        <v>23</v>
      </c>
      <c r="D14" s="235" t="s">
        <v>24</v>
      </c>
      <c r="E14" s="235"/>
      <c r="F14" s="106" t="s">
        <v>22</v>
      </c>
      <c r="G14" s="15">
        <f t="shared" si="0"/>
        <v>0</v>
      </c>
    </row>
    <row r="15" spans="1:7" ht="32" customHeight="1" x14ac:dyDescent="0.2">
      <c r="A15" s="104"/>
      <c r="B15" s="105"/>
      <c r="C15" s="107" t="s">
        <v>25</v>
      </c>
      <c r="D15" s="235" t="s">
        <v>26</v>
      </c>
      <c r="E15" s="235"/>
      <c r="F15" s="106" t="s">
        <v>22</v>
      </c>
      <c r="G15" s="15">
        <f t="shared" si="0"/>
        <v>0</v>
      </c>
    </row>
    <row r="16" spans="1:7" ht="32" customHeight="1" x14ac:dyDescent="0.2">
      <c r="A16" s="104"/>
      <c r="B16" s="105"/>
      <c r="C16" s="107" t="s">
        <v>27</v>
      </c>
      <c r="D16" s="235" t="s">
        <v>28</v>
      </c>
      <c r="E16" s="235"/>
      <c r="F16" s="106" t="s">
        <v>22</v>
      </c>
      <c r="G16" s="15">
        <f t="shared" si="0"/>
        <v>0</v>
      </c>
    </row>
    <row r="17" spans="1:7" ht="32" customHeight="1" x14ac:dyDescent="0.2">
      <c r="A17" s="104"/>
      <c r="B17" s="105"/>
      <c r="C17" s="107" t="s">
        <v>29</v>
      </c>
      <c r="D17" s="235" t="s">
        <v>30</v>
      </c>
      <c r="E17" s="235"/>
      <c r="F17" s="106" t="s">
        <v>8</v>
      </c>
      <c r="G17" s="15">
        <f t="shared" si="0"/>
        <v>5</v>
      </c>
    </row>
    <row r="18" spans="1:7" ht="32" customHeight="1" x14ac:dyDescent="0.2">
      <c r="A18" s="104">
        <v>2</v>
      </c>
      <c r="B18" s="234" t="s">
        <v>31</v>
      </c>
      <c r="C18" s="234"/>
      <c r="D18" s="234"/>
      <c r="E18" s="234"/>
      <c r="F18" s="106"/>
      <c r="G18" s="50">
        <f>SUM(G19:G28)</f>
        <v>33</v>
      </c>
    </row>
    <row r="19" spans="1:7" ht="32" customHeight="1" x14ac:dyDescent="0.2">
      <c r="A19" s="104"/>
      <c r="B19" s="108" t="s">
        <v>32</v>
      </c>
      <c r="C19" s="235" t="s">
        <v>33</v>
      </c>
      <c r="D19" s="235"/>
      <c r="E19" s="235"/>
      <c r="F19" s="106" t="s">
        <v>8</v>
      </c>
      <c r="G19" s="15">
        <f t="shared" si="0"/>
        <v>5</v>
      </c>
    </row>
    <row r="20" spans="1:7" ht="32" customHeight="1" x14ac:dyDescent="0.2">
      <c r="A20" s="104"/>
      <c r="B20" s="108" t="s">
        <v>34</v>
      </c>
      <c r="C20" s="235" t="s">
        <v>35</v>
      </c>
      <c r="D20" s="235"/>
      <c r="E20" s="235"/>
      <c r="F20" s="106" t="s">
        <v>8</v>
      </c>
      <c r="G20" s="15">
        <f t="shared" si="0"/>
        <v>5</v>
      </c>
    </row>
    <row r="21" spans="1:7" ht="32" customHeight="1" x14ac:dyDescent="0.2">
      <c r="A21" s="104"/>
      <c r="B21" s="108" t="s">
        <v>36</v>
      </c>
      <c r="C21" s="235" t="s">
        <v>37</v>
      </c>
      <c r="D21" s="235"/>
      <c r="E21" s="235"/>
      <c r="F21" s="106" t="s">
        <v>8</v>
      </c>
      <c r="G21" s="15">
        <f t="shared" si="0"/>
        <v>5</v>
      </c>
    </row>
    <row r="22" spans="1:7" ht="32" customHeight="1" x14ac:dyDescent="0.2">
      <c r="A22" s="104"/>
      <c r="B22" s="108" t="s">
        <v>38</v>
      </c>
      <c r="C22" s="235" t="s">
        <v>39</v>
      </c>
      <c r="D22" s="235"/>
      <c r="E22" s="235"/>
      <c r="F22" s="106"/>
      <c r="G22" s="15"/>
    </row>
    <row r="23" spans="1:7" ht="32" customHeight="1" x14ac:dyDescent="0.2">
      <c r="A23" s="104"/>
      <c r="B23" s="108"/>
      <c r="C23" s="108" t="s">
        <v>40</v>
      </c>
      <c r="D23" s="235" t="s">
        <v>41</v>
      </c>
      <c r="E23" s="235"/>
      <c r="F23" s="106" t="s">
        <v>22</v>
      </c>
      <c r="G23" s="15">
        <f>IF(AND(F23="YA"),2,IF(AND(F23="TIDAK"),1,0))</f>
        <v>0</v>
      </c>
    </row>
    <row r="24" spans="1:7" ht="32" customHeight="1" x14ac:dyDescent="0.2">
      <c r="A24" s="104"/>
      <c r="B24" s="108"/>
      <c r="C24" s="108" t="s">
        <v>42</v>
      </c>
      <c r="D24" s="235" t="s">
        <v>43</v>
      </c>
      <c r="E24" s="235"/>
      <c r="F24" s="106" t="s">
        <v>8</v>
      </c>
      <c r="G24" s="15">
        <f>IF(AND(F24="YA"),3,IF(AND(F24="TIDAK"),1,0))</f>
        <v>3</v>
      </c>
    </row>
    <row r="25" spans="1:7" ht="32" customHeight="1" x14ac:dyDescent="0.2">
      <c r="A25" s="104"/>
      <c r="B25" s="108"/>
      <c r="C25" s="108" t="s">
        <v>44</v>
      </c>
      <c r="D25" s="235" t="s">
        <v>1751</v>
      </c>
      <c r="E25" s="235"/>
      <c r="F25" s="106" t="s">
        <v>22</v>
      </c>
      <c r="G25" s="15">
        <f>IF(AND(F25="YA"),5,IF(AND(F25="TIDAK"),1,0))</f>
        <v>0</v>
      </c>
    </row>
    <row r="26" spans="1:7" ht="32" customHeight="1" x14ac:dyDescent="0.2">
      <c r="A26" s="104"/>
      <c r="B26" s="108" t="s">
        <v>46</v>
      </c>
      <c r="C26" s="235" t="s">
        <v>47</v>
      </c>
      <c r="D26" s="235"/>
      <c r="E26" s="235"/>
      <c r="F26" s="106" t="s">
        <v>8</v>
      </c>
      <c r="G26" s="15">
        <f t="shared" ref="G26:G28" si="1">IF(AND(F26="YA"),5,IF(AND(F26="TIDAK"),1,0))</f>
        <v>5</v>
      </c>
    </row>
    <row r="27" spans="1:7" ht="32" customHeight="1" x14ac:dyDescent="0.2">
      <c r="A27" s="104"/>
      <c r="B27" s="108" t="s">
        <v>48</v>
      </c>
      <c r="C27" s="235" t="s">
        <v>49</v>
      </c>
      <c r="D27" s="235"/>
      <c r="E27" s="235"/>
      <c r="F27" s="106" t="s">
        <v>8</v>
      </c>
      <c r="G27" s="15">
        <f t="shared" si="1"/>
        <v>5</v>
      </c>
    </row>
    <row r="28" spans="1:7" ht="32" customHeight="1" x14ac:dyDescent="0.2">
      <c r="A28" s="104"/>
      <c r="B28" s="108" t="s">
        <v>50</v>
      </c>
      <c r="C28" s="235" t="s">
        <v>51</v>
      </c>
      <c r="D28" s="235"/>
      <c r="E28" s="235"/>
      <c r="F28" s="106" t="s">
        <v>8</v>
      </c>
      <c r="G28" s="15">
        <f t="shared" si="1"/>
        <v>5</v>
      </c>
    </row>
    <row r="29" spans="1:7" ht="32" customHeight="1" x14ac:dyDescent="0.2">
      <c r="A29" s="104">
        <v>3</v>
      </c>
      <c r="B29" s="236" t="s">
        <v>52</v>
      </c>
      <c r="C29" s="237"/>
      <c r="D29" s="237"/>
      <c r="E29" s="238"/>
      <c r="F29" s="106"/>
      <c r="G29" s="50">
        <f>SUM(G30:G31)</f>
        <v>10</v>
      </c>
    </row>
    <row r="30" spans="1:7" ht="32" customHeight="1" x14ac:dyDescent="0.2">
      <c r="A30" s="104"/>
      <c r="B30" s="108" t="s">
        <v>53</v>
      </c>
      <c r="C30" s="235" t="s">
        <v>54</v>
      </c>
      <c r="D30" s="235"/>
      <c r="E30" s="235"/>
      <c r="F30" s="106" t="s">
        <v>8</v>
      </c>
      <c r="G30" s="15">
        <f t="shared" ref="G30:G31" si="2">IF(AND(F30="YA"),5,IF(AND(F30="TIDAK"),1,0))</f>
        <v>5</v>
      </c>
    </row>
    <row r="31" spans="1:7" ht="32" customHeight="1" x14ac:dyDescent="0.2">
      <c r="A31" s="104"/>
      <c r="B31" s="110" t="s">
        <v>56</v>
      </c>
      <c r="C31" s="235" t="s">
        <v>57</v>
      </c>
      <c r="D31" s="235"/>
      <c r="E31" s="235"/>
      <c r="F31" s="106" t="s">
        <v>8</v>
      </c>
      <c r="G31" s="15">
        <f t="shared" si="2"/>
        <v>5</v>
      </c>
    </row>
    <row r="32" spans="1:7" ht="32" customHeight="1" x14ac:dyDescent="0.2">
      <c r="A32" s="104">
        <v>4</v>
      </c>
      <c r="B32" s="234" t="s">
        <v>58</v>
      </c>
      <c r="C32" s="234"/>
      <c r="D32" s="234"/>
      <c r="E32" s="234"/>
      <c r="F32" s="106"/>
      <c r="G32" s="50">
        <f>SUM(G33:G59)</f>
        <v>96</v>
      </c>
    </row>
    <row r="33" spans="1:7" ht="32" customHeight="1" x14ac:dyDescent="0.2">
      <c r="A33" s="104"/>
      <c r="B33" s="108" t="s">
        <v>59</v>
      </c>
      <c r="C33" s="235" t="s">
        <v>60</v>
      </c>
      <c r="D33" s="235"/>
      <c r="E33" s="235"/>
      <c r="F33" s="106" t="s">
        <v>8</v>
      </c>
      <c r="G33" s="15">
        <f t="shared" ref="G33" si="3">IF(AND(F33="YA"),5,IF(AND(F33="TIDAK"),1,0))</f>
        <v>5</v>
      </c>
    </row>
    <row r="34" spans="1:7" ht="32" customHeight="1" x14ac:dyDescent="0.2">
      <c r="A34" s="104"/>
      <c r="B34" s="108" t="s">
        <v>61</v>
      </c>
      <c r="C34" s="235" t="s">
        <v>62</v>
      </c>
      <c r="D34" s="235"/>
      <c r="E34" s="235"/>
      <c r="F34" s="106" t="s">
        <v>8</v>
      </c>
      <c r="G34" s="15"/>
    </row>
    <row r="35" spans="1:7" ht="32" customHeight="1" x14ac:dyDescent="0.2">
      <c r="A35" s="104"/>
      <c r="B35" s="108"/>
      <c r="C35" s="108" t="s">
        <v>63</v>
      </c>
      <c r="D35" s="235" t="s">
        <v>64</v>
      </c>
      <c r="E35" s="235"/>
      <c r="F35" s="106" t="s">
        <v>8</v>
      </c>
      <c r="G35" s="15">
        <f t="shared" ref="G35:G36" si="4">IF(AND(F35="YA"),5,IF(AND(F35="TIDAK"),1,0))</f>
        <v>5</v>
      </c>
    </row>
    <row r="36" spans="1:7" ht="32" customHeight="1" x14ac:dyDescent="0.2">
      <c r="A36" s="104"/>
      <c r="B36" s="108"/>
      <c r="C36" s="108" t="s">
        <v>65</v>
      </c>
      <c r="D36" s="235" t="s">
        <v>66</v>
      </c>
      <c r="E36" s="235"/>
      <c r="F36" s="106" t="s">
        <v>8</v>
      </c>
      <c r="G36" s="15">
        <f t="shared" si="4"/>
        <v>5</v>
      </c>
    </row>
    <row r="37" spans="1:7" ht="32" customHeight="1" x14ac:dyDescent="0.2">
      <c r="A37" s="104"/>
      <c r="B37" s="108"/>
      <c r="C37" s="108" t="s">
        <v>67</v>
      </c>
      <c r="D37" s="235" t="s">
        <v>68</v>
      </c>
      <c r="E37" s="235"/>
      <c r="F37" s="106"/>
      <c r="G37" s="15"/>
    </row>
    <row r="38" spans="1:7" ht="32" customHeight="1" x14ac:dyDescent="0.2">
      <c r="A38" s="104"/>
      <c r="B38" s="108"/>
      <c r="C38" s="108"/>
      <c r="D38" s="108" t="s">
        <v>69</v>
      </c>
      <c r="E38" s="108" t="s">
        <v>70</v>
      </c>
      <c r="F38" s="106" t="s">
        <v>8</v>
      </c>
      <c r="G38" s="15">
        <f t="shared" ref="G38:G40" si="5">IF(AND(F38="YA"),5,IF(AND(F38="TIDAK"),1,0))</f>
        <v>5</v>
      </c>
    </row>
    <row r="39" spans="1:7" ht="32" customHeight="1" x14ac:dyDescent="0.2">
      <c r="A39" s="104"/>
      <c r="B39" s="108"/>
      <c r="C39" s="108"/>
      <c r="D39" s="108" t="s">
        <v>71</v>
      </c>
      <c r="E39" s="108" t="s">
        <v>72</v>
      </c>
      <c r="F39" s="106" t="s">
        <v>8</v>
      </c>
      <c r="G39" s="15">
        <f t="shared" si="5"/>
        <v>5</v>
      </c>
    </row>
    <row r="40" spans="1:7" ht="32" customHeight="1" x14ac:dyDescent="0.2">
      <c r="A40" s="104"/>
      <c r="B40" s="108"/>
      <c r="C40" s="108"/>
      <c r="D40" s="108" t="s">
        <v>73</v>
      </c>
      <c r="E40" s="108" t="s">
        <v>74</v>
      </c>
      <c r="F40" s="106" t="s">
        <v>8</v>
      </c>
      <c r="G40" s="15">
        <f t="shared" si="5"/>
        <v>5</v>
      </c>
    </row>
    <row r="41" spans="1:7" ht="34" customHeight="1" x14ac:dyDescent="0.2">
      <c r="A41" s="104"/>
      <c r="B41" s="108"/>
      <c r="C41" s="108" t="s">
        <v>75</v>
      </c>
      <c r="D41" s="235" t="s">
        <v>76</v>
      </c>
      <c r="E41" s="235"/>
      <c r="F41" s="106"/>
      <c r="G41" s="15"/>
    </row>
    <row r="42" spans="1:7" ht="32" customHeight="1" x14ac:dyDescent="0.2">
      <c r="A42" s="104"/>
      <c r="B42" s="108"/>
      <c r="C42" s="108"/>
      <c r="D42" s="108" t="s">
        <v>77</v>
      </c>
      <c r="E42" s="108" t="s">
        <v>78</v>
      </c>
      <c r="F42" s="106" t="s">
        <v>22</v>
      </c>
      <c r="G42" s="15">
        <f>IF(AND(F42="YA"),2,IF(AND(F42="TIDAK"),1,0))</f>
        <v>0</v>
      </c>
    </row>
    <row r="43" spans="1:7" ht="32" customHeight="1" x14ac:dyDescent="0.2">
      <c r="A43" s="104"/>
      <c r="B43" s="108"/>
      <c r="C43" s="108"/>
      <c r="D43" s="108" t="s">
        <v>79</v>
      </c>
      <c r="E43" s="108" t="s">
        <v>80</v>
      </c>
      <c r="F43" s="106" t="s">
        <v>22</v>
      </c>
      <c r="G43" s="15">
        <f>IF(AND(F43="YA"),3,IF(AND(F43="TIDAK"),1,0))</f>
        <v>0</v>
      </c>
    </row>
    <row r="44" spans="1:7" ht="32" customHeight="1" x14ac:dyDescent="0.2">
      <c r="A44" s="104"/>
      <c r="B44" s="108"/>
      <c r="C44" s="108"/>
      <c r="D44" s="108" t="s">
        <v>81</v>
      </c>
      <c r="E44" s="108" t="s">
        <v>82</v>
      </c>
      <c r="F44" s="106" t="s">
        <v>8</v>
      </c>
      <c r="G44" s="15">
        <f>IF(AND(F44="YA"),5,IF(AND(F44="TIDAK"),1,0))</f>
        <v>5</v>
      </c>
    </row>
    <row r="45" spans="1:7" ht="32" customHeight="1" x14ac:dyDescent="0.2">
      <c r="A45" s="104"/>
      <c r="B45" s="110" t="s">
        <v>83</v>
      </c>
      <c r="C45" s="235" t="s">
        <v>84</v>
      </c>
      <c r="D45" s="235"/>
      <c r="E45" s="235"/>
      <c r="F45" s="106"/>
      <c r="G45" s="15"/>
    </row>
    <row r="46" spans="1:7" ht="32" customHeight="1" x14ac:dyDescent="0.2">
      <c r="A46" s="104"/>
      <c r="B46" s="108"/>
      <c r="C46" s="107" t="s">
        <v>85</v>
      </c>
      <c r="D46" s="235" t="s">
        <v>86</v>
      </c>
      <c r="E46" s="235"/>
      <c r="F46" s="106" t="s">
        <v>8</v>
      </c>
      <c r="G46" s="15">
        <f t="shared" ref="G46:G49" si="6">IF(AND(F46="YA"),5,IF(AND(F46="TIDAK"),1,0))</f>
        <v>5</v>
      </c>
    </row>
    <row r="47" spans="1:7" ht="32" customHeight="1" x14ac:dyDescent="0.2">
      <c r="A47" s="104"/>
      <c r="B47" s="108"/>
      <c r="C47" s="107" t="s">
        <v>87</v>
      </c>
      <c r="D47" s="235" t="s">
        <v>66</v>
      </c>
      <c r="E47" s="235"/>
      <c r="F47" s="106" t="s">
        <v>8</v>
      </c>
      <c r="G47" s="15">
        <f t="shared" si="6"/>
        <v>5</v>
      </c>
    </row>
    <row r="48" spans="1:7" ht="32" customHeight="1" x14ac:dyDescent="0.2">
      <c r="A48" s="104"/>
      <c r="B48" s="108"/>
      <c r="C48" s="107" t="s">
        <v>88</v>
      </c>
      <c r="D48" s="235" t="s">
        <v>89</v>
      </c>
      <c r="E48" s="235"/>
      <c r="F48" s="106" t="s">
        <v>8</v>
      </c>
      <c r="G48" s="15">
        <f t="shared" si="6"/>
        <v>5</v>
      </c>
    </row>
    <row r="49" spans="1:7" ht="32" customHeight="1" x14ac:dyDescent="0.2">
      <c r="A49" s="104"/>
      <c r="B49" s="108"/>
      <c r="C49" s="107" t="s">
        <v>90</v>
      </c>
      <c r="D49" s="235" t="s">
        <v>91</v>
      </c>
      <c r="E49" s="235"/>
      <c r="F49" s="106" t="s">
        <v>8</v>
      </c>
      <c r="G49" s="15">
        <f t="shared" si="6"/>
        <v>5</v>
      </c>
    </row>
    <row r="50" spans="1:7" ht="32" customHeight="1" x14ac:dyDescent="0.2">
      <c r="A50" s="104"/>
      <c r="B50" s="108"/>
      <c r="C50" s="107" t="s">
        <v>92</v>
      </c>
      <c r="D50" s="235" t="s">
        <v>93</v>
      </c>
      <c r="E50" s="235"/>
      <c r="F50" s="106"/>
      <c r="G50" s="15"/>
    </row>
    <row r="51" spans="1:7" ht="32" customHeight="1" x14ac:dyDescent="0.2">
      <c r="A51" s="104"/>
      <c r="B51" s="108"/>
      <c r="C51" s="108"/>
      <c r="D51" s="107" t="s">
        <v>94</v>
      </c>
      <c r="E51" s="108" t="s">
        <v>95</v>
      </c>
      <c r="F51" s="106" t="s">
        <v>8</v>
      </c>
      <c r="G51" s="15">
        <f t="shared" ref="G51:G59" si="7">IF(AND(F51="YA"),5,IF(AND(F51="TIDAK"),1,0))</f>
        <v>5</v>
      </c>
    </row>
    <row r="52" spans="1:7" ht="32" customHeight="1" x14ac:dyDescent="0.2">
      <c r="A52" s="104"/>
      <c r="B52" s="108"/>
      <c r="C52" s="108"/>
      <c r="D52" s="107" t="s">
        <v>96</v>
      </c>
      <c r="E52" s="108" t="s">
        <v>97</v>
      </c>
      <c r="F52" s="106" t="s">
        <v>8</v>
      </c>
      <c r="G52" s="15">
        <f t="shared" si="7"/>
        <v>5</v>
      </c>
    </row>
    <row r="53" spans="1:7" ht="32" customHeight="1" x14ac:dyDescent="0.2">
      <c r="A53" s="104"/>
      <c r="B53" s="108"/>
      <c r="C53" s="108"/>
      <c r="D53" s="107" t="s">
        <v>98</v>
      </c>
      <c r="E53" s="108" t="s">
        <v>99</v>
      </c>
      <c r="F53" s="106" t="s">
        <v>8</v>
      </c>
      <c r="G53" s="15">
        <f t="shared" si="7"/>
        <v>5</v>
      </c>
    </row>
    <row r="54" spans="1:7" ht="32" customHeight="1" x14ac:dyDescent="0.2">
      <c r="A54" s="104"/>
      <c r="B54" s="108"/>
      <c r="C54" s="108"/>
      <c r="D54" s="107" t="s">
        <v>100</v>
      </c>
      <c r="E54" s="108" t="s">
        <v>101</v>
      </c>
      <c r="F54" s="106" t="s">
        <v>8</v>
      </c>
      <c r="G54" s="15">
        <f t="shared" si="7"/>
        <v>5</v>
      </c>
    </row>
    <row r="55" spans="1:7" ht="32" customHeight="1" x14ac:dyDescent="0.2">
      <c r="A55" s="104"/>
      <c r="B55" s="108"/>
      <c r="C55" s="108"/>
      <c r="D55" s="107" t="s">
        <v>102</v>
      </c>
      <c r="E55" s="108" t="s">
        <v>103</v>
      </c>
      <c r="F55" s="106" t="s">
        <v>8</v>
      </c>
      <c r="G55" s="15">
        <f t="shared" si="7"/>
        <v>5</v>
      </c>
    </row>
    <row r="56" spans="1:7" ht="32" customHeight="1" x14ac:dyDescent="0.2">
      <c r="A56" s="104"/>
      <c r="B56" s="108"/>
      <c r="C56" s="108"/>
      <c r="D56" s="107" t="s">
        <v>104</v>
      </c>
      <c r="E56" s="108" t="s">
        <v>105</v>
      </c>
      <c r="F56" s="106" t="s">
        <v>8</v>
      </c>
      <c r="G56" s="15">
        <f t="shared" si="7"/>
        <v>5</v>
      </c>
    </row>
    <row r="57" spans="1:7" ht="32" customHeight="1" x14ac:dyDescent="0.2">
      <c r="A57" s="104"/>
      <c r="B57" s="108"/>
      <c r="C57" s="108"/>
      <c r="D57" s="107" t="s">
        <v>106</v>
      </c>
      <c r="E57" s="108" t="s">
        <v>107</v>
      </c>
      <c r="F57" s="106" t="s">
        <v>8</v>
      </c>
      <c r="G57" s="15">
        <f t="shared" si="7"/>
        <v>5</v>
      </c>
    </row>
    <row r="58" spans="1:7" ht="32" customHeight="1" x14ac:dyDescent="0.2">
      <c r="A58" s="104"/>
      <c r="B58" s="108"/>
      <c r="C58" s="108"/>
      <c r="D58" s="107" t="s">
        <v>108</v>
      </c>
      <c r="E58" s="108" t="s">
        <v>109</v>
      </c>
      <c r="F58" s="106" t="s">
        <v>8</v>
      </c>
      <c r="G58" s="15">
        <f t="shared" si="7"/>
        <v>5</v>
      </c>
    </row>
    <row r="59" spans="1:7" ht="32" customHeight="1" x14ac:dyDescent="0.2">
      <c r="A59" s="104"/>
      <c r="B59" s="108"/>
      <c r="C59" s="108"/>
      <c r="D59" s="107" t="s">
        <v>110</v>
      </c>
      <c r="E59" s="108" t="s">
        <v>111</v>
      </c>
      <c r="F59" s="106" t="s">
        <v>55</v>
      </c>
      <c r="G59" s="15">
        <f t="shared" si="7"/>
        <v>1</v>
      </c>
    </row>
    <row r="60" spans="1:7" ht="32" customHeight="1" x14ac:dyDescent="0.2">
      <c r="A60" s="104">
        <v>5</v>
      </c>
      <c r="B60" s="234" t="s">
        <v>112</v>
      </c>
      <c r="C60" s="234"/>
      <c r="D60" s="234"/>
      <c r="E60" s="234"/>
      <c r="F60" s="106"/>
      <c r="G60" s="50">
        <f>SUM(G61:G82)</f>
        <v>77</v>
      </c>
    </row>
    <row r="61" spans="1:7" ht="32" customHeight="1" x14ac:dyDescent="0.2">
      <c r="A61" s="104"/>
      <c r="B61" s="107" t="s">
        <v>113</v>
      </c>
      <c r="C61" s="235" t="s">
        <v>114</v>
      </c>
      <c r="D61" s="235"/>
      <c r="E61" s="235"/>
      <c r="F61" s="106" t="s">
        <v>8</v>
      </c>
      <c r="G61" s="15">
        <f t="shared" ref="G61" si="8">IF(AND(F61="YA"),5,IF(AND(F61="TIDAK"),1,0))</f>
        <v>5</v>
      </c>
    </row>
    <row r="62" spans="1:7" ht="32" customHeight="1" x14ac:dyDescent="0.2">
      <c r="A62" s="104"/>
      <c r="B62" s="107" t="s">
        <v>115</v>
      </c>
      <c r="C62" s="235" t="s">
        <v>116</v>
      </c>
      <c r="D62" s="235"/>
      <c r="E62" s="235"/>
      <c r="F62" s="106"/>
      <c r="G62" s="15"/>
    </row>
    <row r="63" spans="1:7" ht="32" customHeight="1" x14ac:dyDescent="0.2">
      <c r="A63" s="104"/>
      <c r="B63" s="108"/>
      <c r="C63" s="107" t="s">
        <v>117</v>
      </c>
      <c r="D63" s="235" t="s">
        <v>118</v>
      </c>
      <c r="E63" s="235"/>
      <c r="F63" s="106" t="s">
        <v>8</v>
      </c>
      <c r="G63" s="15">
        <f t="shared" ref="G63:G70" si="9">IF(AND(F63="YA"),5,IF(AND(F63="TIDAK"),1,0))</f>
        <v>5</v>
      </c>
    </row>
    <row r="64" spans="1:7" ht="32" customHeight="1" x14ac:dyDescent="0.2">
      <c r="A64" s="104"/>
      <c r="B64" s="108"/>
      <c r="C64" s="107" t="s">
        <v>119</v>
      </c>
      <c r="D64" s="235" t="s">
        <v>120</v>
      </c>
      <c r="E64" s="235"/>
      <c r="F64" s="106" t="s">
        <v>8</v>
      </c>
      <c r="G64" s="15">
        <f t="shared" si="9"/>
        <v>5</v>
      </c>
    </row>
    <row r="65" spans="1:7" ht="32" customHeight="1" x14ac:dyDescent="0.2">
      <c r="A65" s="104"/>
      <c r="B65" s="108"/>
      <c r="C65" s="107" t="s">
        <v>121</v>
      </c>
      <c r="D65" s="235" t="s">
        <v>122</v>
      </c>
      <c r="E65" s="235"/>
      <c r="F65" s="106" t="s">
        <v>8</v>
      </c>
      <c r="G65" s="15">
        <f t="shared" si="9"/>
        <v>5</v>
      </c>
    </row>
    <row r="66" spans="1:7" ht="32" customHeight="1" x14ac:dyDescent="0.2">
      <c r="A66" s="104"/>
      <c r="B66" s="108"/>
      <c r="C66" s="107" t="s">
        <v>123</v>
      </c>
      <c r="D66" s="235" t="s">
        <v>124</v>
      </c>
      <c r="E66" s="235"/>
      <c r="F66" s="106" t="s">
        <v>8</v>
      </c>
      <c r="G66" s="15">
        <f t="shared" si="9"/>
        <v>5</v>
      </c>
    </row>
    <row r="67" spans="1:7" ht="32" customHeight="1" x14ac:dyDescent="0.2">
      <c r="A67" s="104"/>
      <c r="B67" s="108"/>
      <c r="C67" s="107" t="s">
        <v>125</v>
      </c>
      <c r="D67" s="235" t="s">
        <v>126</v>
      </c>
      <c r="E67" s="235"/>
      <c r="F67" s="106" t="s">
        <v>8</v>
      </c>
      <c r="G67" s="15">
        <f t="shared" si="9"/>
        <v>5</v>
      </c>
    </row>
    <row r="68" spans="1:7" ht="32" customHeight="1" x14ac:dyDescent="0.2">
      <c r="A68" s="104"/>
      <c r="B68" s="108"/>
      <c r="C68" s="107" t="s">
        <v>127</v>
      </c>
      <c r="D68" s="235" t="s">
        <v>128</v>
      </c>
      <c r="E68" s="235"/>
      <c r="F68" s="106" t="s">
        <v>8</v>
      </c>
      <c r="G68" s="15">
        <f t="shared" si="9"/>
        <v>5</v>
      </c>
    </row>
    <row r="69" spans="1:7" ht="32" customHeight="1" x14ac:dyDescent="0.2">
      <c r="A69" s="104"/>
      <c r="B69" s="108"/>
      <c r="C69" s="107" t="s">
        <v>129</v>
      </c>
      <c r="D69" s="235" t="s">
        <v>130</v>
      </c>
      <c r="E69" s="235"/>
      <c r="F69" s="106" t="s">
        <v>8</v>
      </c>
      <c r="G69" s="15">
        <f t="shared" si="9"/>
        <v>5</v>
      </c>
    </row>
    <row r="70" spans="1:7" ht="32" customHeight="1" x14ac:dyDescent="0.2">
      <c r="A70" s="104"/>
      <c r="B70" s="108"/>
      <c r="C70" s="107" t="s">
        <v>131</v>
      </c>
      <c r="D70" s="235" t="s">
        <v>132</v>
      </c>
      <c r="E70" s="235"/>
      <c r="F70" s="106" t="s">
        <v>8</v>
      </c>
      <c r="G70" s="15">
        <f t="shared" si="9"/>
        <v>5</v>
      </c>
    </row>
    <row r="71" spans="1:7" ht="32" customHeight="1" x14ac:dyDescent="0.2">
      <c r="A71" s="104"/>
      <c r="B71" s="107" t="s">
        <v>133</v>
      </c>
      <c r="C71" s="235" t="s">
        <v>134</v>
      </c>
      <c r="D71" s="235"/>
      <c r="E71" s="235"/>
      <c r="F71" s="106"/>
      <c r="G71" s="15"/>
    </row>
    <row r="72" spans="1:7" ht="32" customHeight="1" x14ac:dyDescent="0.2">
      <c r="A72" s="104"/>
      <c r="B72" s="108"/>
      <c r="C72" s="107" t="s">
        <v>135</v>
      </c>
      <c r="D72" s="235" t="s">
        <v>136</v>
      </c>
      <c r="E72" s="235"/>
      <c r="F72" s="106"/>
      <c r="G72" s="15"/>
    </row>
    <row r="73" spans="1:7" ht="32" customHeight="1" x14ac:dyDescent="0.2">
      <c r="A73" s="104"/>
      <c r="B73" s="108"/>
      <c r="C73" s="108"/>
      <c r="D73" s="107" t="s">
        <v>137</v>
      </c>
      <c r="E73" s="108" t="s">
        <v>78</v>
      </c>
      <c r="F73" s="106" t="s">
        <v>22</v>
      </c>
      <c r="G73" s="15">
        <f>IF(AND(F73="YA"),2,IF(AND(F73="TIDAK"),1,0))</f>
        <v>0</v>
      </c>
    </row>
    <row r="74" spans="1:7" ht="32" customHeight="1" x14ac:dyDescent="0.2">
      <c r="A74" s="104"/>
      <c r="B74" s="108"/>
      <c r="C74" s="108"/>
      <c r="D74" s="107" t="s">
        <v>138</v>
      </c>
      <c r="E74" s="108" t="s">
        <v>80</v>
      </c>
      <c r="F74" s="106" t="s">
        <v>22</v>
      </c>
      <c r="G74" s="15">
        <f>IF(AND(F74="YA"),3,IF(AND(F74="TIDAK"),1,0))</f>
        <v>0</v>
      </c>
    </row>
    <row r="75" spans="1:7" ht="32" customHeight="1" x14ac:dyDescent="0.2">
      <c r="A75" s="104"/>
      <c r="B75" s="108"/>
      <c r="C75" s="108"/>
      <c r="D75" s="107" t="s">
        <v>139</v>
      </c>
      <c r="E75" s="108" t="s">
        <v>140</v>
      </c>
      <c r="F75" s="106" t="s">
        <v>8</v>
      </c>
      <c r="G75" s="15">
        <f>IF(AND(F75="YA"),5,IF(AND(F75="TIDAK"),1,0))</f>
        <v>5</v>
      </c>
    </row>
    <row r="76" spans="1:7" ht="32" customHeight="1" x14ac:dyDescent="0.2">
      <c r="A76" s="104"/>
      <c r="B76" s="108"/>
      <c r="C76" s="107" t="s">
        <v>141</v>
      </c>
      <c r="D76" s="235" t="s">
        <v>142</v>
      </c>
      <c r="E76" s="235"/>
      <c r="F76" s="106" t="s">
        <v>8</v>
      </c>
      <c r="G76" s="15">
        <f t="shared" ref="G76:G82" si="10">IF(AND(F76="YA"),5,IF(AND(F76="TIDAK"),1,0))</f>
        <v>5</v>
      </c>
    </row>
    <row r="77" spans="1:7" ht="32" customHeight="1" x14ac:dyDescent="0.2">
      <c r="A77" s="104"/>
      <c r="B77" s="107" t="s">
        <v>143</v>
      </c>
      <c r="C77" s="235" t="s">
        <v>144</v>
      </c>
      <c r="D77" s="235"/>
      <c r="E77" s="235"/>
      <c r="F77" s="106" t="s">
        <v>8</v>
      </c>
      <c r="G77" s="15">
        <f t="shared" si="10"/>
        <v>5</v>
      </c>
    </row>
    <row r="78" spans="1:7" ht="32" customHeight="1" x14ac:dyDescent="0.2">
      <c r="A78" s="104"/>
      <c r="B78" s="107" t="s">
        <v>145</v>
      </c>
      <c r="C78" s="235" t="s">
        <v>146</v>
      </c>
      <c r="D78" s="235"/>
      <c r="E78" s="235"/>
      <c r="F78" s="106" t="s">
        <v>8</v>
      </c>
      <c r="G78" s="15">
        <f t="shared" si="10"/>
        <v>5</v>
      </c>
    </row>
    <row r="79" spans="1:7" ht="32" customHeight="1" x14ac:dyDescent="0.2">
      <c r="A79" s="104"/>
      <c r="B79" s="107" t="s">
        <v>147</v>
      </c>
      <c r="C79" s="235" t="s">
        <v>148</v>
      </c>
      <c r="D79" s="235"/>
      <c r="E79" s="235"/>
      <c r="F79" s="106" t="s">
        <v>55</v>
      </c>
      <c r="G79" s="15">
        <f t="shared" si="10"/>
        <v>1</v>
      </c>
    </row>
    <row r="80" spans="1:7" ht="32" customHeight="1" x14ac:dyDescent="0.2">
      <c r="A80" s="104"/>
      <c r="B80" s="107" t="s">
        <v>149</v>
      </c>
      <c r="C80" s="235" t="s">
        <v>150</v>
      </c>
      <c r="D80" s="235"/>
      <c r="E80" s="235"/>
      <c r="F80" s="106" t="s">
        <v>55</v>
      </c>
      <c r="G80" s="15">
        <f t="shared" si="10"/>
        <v>1</v>
      </c>
    </row>
    <row r="81" spans="1:7" ht="32" customHeight="1" x14ac:dyDescent="0.2">
      <c r="A81" s="104"/>
      <c r="B81" s="107" t="s">
        <v>151</v>
      </c>
      <c r="C81" s="235" t="s">
        <v>152</v>
      </c>
      <c r="D81" s="235"/>
      <c r="E81" s="235"/>
      <c r="F81" s="106" t="s">
        <v>8</v>
      </c>
      <c r="G81" s="15">
        <f t="shared" si="10"/>
        <v>5</v>
      </c>
    </row>
    <row r="82" spans="1:7" ht="32" customHeight="1" x14ac:dyDescent="0.2">
      <c r="A82" s="104"/>
      <c r="B82" s="107" t="s">
        <v>153</v>
      </c>
      <c r="C82" s="235" t="s">
        <v>154</v>
      </c>
      <c r="D82" s="235"/>
      <c r="E82" s="235"/>
      <c r="F82" s="106" t="s">
        <v>8</v>
      </c>
      <c r="G82" s="15">
        <f t="shared" si="10"/>
        <v>5</v>
      </c>
    </row>
    <row r="83" spans="1:7" ht="32" customHeight="1" x14ac:dyDescent="0.2">
      <c r="A83" s="104">
        <v>6</v>
      </c>
      <c r="B83" s="234" t="s">
        <v>155</v>
      </c>
      <c r="C83" s="234"/>
      <c r="D83" s="234"/>
      <c r="E83" s="234"/>
      <c r="F83" s="106"/>
      <c r="G83" s="50">
        <f>SUM(G84:G96)</f>
        <v>25</v>
      </c>
    </row>
    <row r="84" spans="1:7" ht="32" customHeight="1" x14ac:dyDescent="0.2">
      <c r="A84" s="104"/>
      <c r="B84" s="107" t="s">
        <v>156</v>
      </c>
      <c r="C84" s="235" t="s">
        <v>157</v>
      </c>
      <c r="D84" s="235"/>
      <c r="E84" s="235"/>
      <c r="F84" s="106" t="s">
        <v>8</v>
      </c>
      <c r="G84" s="15">
        <f t="shared" ref="G84" si="11">IF(AND(F84="YA"),5,IF(AND(F84="TIDAK"),1,0))</f>
        <v>5</v>
      </c>
    </row>
    <row r="85" spans="1:7" ht="32" customHeight="1" x14ac:dyDescent="0.2">
      <c r="A85" s="104"/>
      <c r="B85" s="107" t="s">
        <v>158</v>
      </c>
      <c r="C85" s="235" t="s">
        <v>159</v>
      </c>
      <c r="D85" s="235"/>
      <c r="E85" s="235"/>
      <c r="F85" s="106"/>
      <c r="G85" s="15"/>
    </row>
    <row r="86" spans="1:7" ht="32" customHeight="1" x14ac:dyDescent="0.2">
      <c r="A86" s="104"/>
      <c r="B86" s="108"/>
      <c r="C86" s="107" t="s">
        <v>160</v>
      </c>
      <c r="D86" s="235" t="s">
        <v>161</v>
      </c>
      <c r="E86" s="235"/>
      <c r="F86" s="106" t="s">
        <v>22</v>
      </c>
      <c r="G86" s="15">
        <f>IF(AND(F86="YA"),3,IF(AND(F86="TIDAK"),1,0))</f>
        <v>0</v>
      </c>
    </row>
    <row r="87" spans="1:7" ht="32" customHeight="1" x14ac:dyDescent="0.2">
      <c r="A87" s="104"/>
      <c r="B87" s="108"/>
      <c r="C87" s="107" t="s">
        <v>162</v>
      </c>
      <c r="D87" s="235" t="s">
        <v>163</v>
      </c>
      <c r="E87" s="235"/>
      <c r="F87" s="106" t="s">
        <v>8</v>
      </c>
      <c r="G87" s="15">
        <f>IF(AND(F87="YA"),5,IF(AND(F87="TIDAK"),1,0))</f>
        <v>5</v>
      </c>
    </row>
    <row r="88" spans="1:7" ht="32" customHeight="1" x14ac:dyDescent="0.2">
      <c r="A88" s="104"/>
      <c r="B88" s="107" t="s">
        <v>164</v>
      </c>
      <c r="C88" s="235" t="s">
        <v>1752</v>
      </c>
      <c r="D88" s="235"/>
      <c r="E88" s="235"/>
      <c r="F88" s="106"/>
      <c r="G88" s="15"/>
    </row>
    <row r="89" spans="1:7" ht="32" customHeight="1" x14ac:dyDescent="0.2">
      <c r="A89" s="104"/>
      <c r="B89" s="108"/>
      <c r="C89" s="107" t="s">
        <v>166</v>
      </c>
      <c r="D89" s="235" t="s">
        <v>167</v>
      </c>
      <c r="E89" s="235"/>
      <c r="F89" s="106" t="s">
        <v>8</v>
      </c>
      <c r="G89" s="15">
        <f>IF(AND(F89="YA"),3,IF(AND(F89="TIDAK"),1,0))</f>
        <v>3</v>
      </c>
    </row>
    <row r="90" spans="1:7" ht="32" customHeight="1" x14ac:dyDescent="0.2">
      <c r="A90" s="104"/>
      <c r="B90" s="108"/>
      <c r="C90" s="107" t="s">
        <v>168</v>
      </c>
      <c r="D90" s="235" t="s">
        <v>1753</v>
      </c>
      <c r="E90" s="235"/>
      <c r="F90" s="106" t="s">
        <v>22</v>
      </c>
      <c r="G90" s="15">
        <f>IF(AND(F90="YA"),5,IF(AND(F90="TIDAK"),1,0))</f>
        <v>0</v>
      </c>
    </row>
    <row r="91" spans="1:7" ht="32" customHeight="1" x14ac:dyDescent="0.2">
      <c r="A91" s="104"/>
      <c r="B91" s="107" t="s">
        <v>170</v>
      </c>
      <c r="C91" s="235" t="s">
        <v>1754</v>
      </c>
      <c r="D91" s="235"/>
      <c r="E91" s="235"/>
      <c r="F91" s="106"/>
      <c r="G91" s="15"/>
    </row>
    <row r="92" spans="1:7" ht="32" customHeight="1" x14ac:dyDescent="0.2">
      <c r="A92" s="104"/>
      <c r="B92" s="108"/>
      <c r="C92" s="107" t="s">
        <v>172</v>
      </c>
      <c r="D92" s="235" t="s">
        <v>173</v>
      </c>
      <c r="E92" s="235"/>
      <c r="F92" s="106" t="s">
        <v>8</v>
      </c>
      <c r="G92" s="15">
        <f>IF(AND(F92="YA"),2,IF(AND(F92="TIDAK"),1,0))</f>
        <v>2</v>
      </c>
    </row>
    <row r="93" spans="1:7" ht="32" customHeight="1" x14ac:dyDescent="0.2">
      <c r="A93" s="104"/>
      <c r="B93" s="108"/>
      <c r="C93" s="107" t="s">
        <v>174</v>
      </c>
      <c r="D93" s="235" t="s">
        <v>175</v>
      </c>
      <c r="E93" s="235"/>
      <c r="F93" s="106" t="s">
        <v>22</v>
      </c>
      <c r="G93" s="15">
        <f>IF(AND(F93="YA"),3,IF(AND(F93="TIDAK"),1,0))</f>
        <v>0</v>
      </c>
    </row>
    <row r="94" spans="1:7" ht="32" customHeight="1" x14ac:dyDescent="0.2">
      <c r="A94" s="104"/>
      <c r="B94" s="108"/>
      <c r="C94" s="107" t="s">
        <v>176</v>
      </c>
      <c r="D94" s="235" t="s">
        <v>177</v>
      </c>
      <c r="E94" s="235"/>
      <c r="F94" s="106" t="s">
        <v>22</v>
      </c>
      <c r="G94" s="15">
        <f>IF(AND(F94="YA"),5,IF(AND(F94="TIDAK"),1,0))</f>
        <v>0</v>
      </c>
    </row>
    <row r="95" spans="1:7" ht="32" customHeight="1" x14ac:dyDescent="0.2">
      <c r="A95" s="104"/>
      <c r="B95" s="107" t="s">
        <v>178</v>
      </c>
      <c r="C95" s="235" t="s">
        <v>179</v>
      </c>
      <c r="D95" s="235"/>
      <c r="E95" s="235"/>
      <c r="F95" s="106" t="s">
        <v>8</v>
      </c>
      <c r="G95" s="15">
        <f t="shared" ref="G95:G96" si="12">IF(AND(F95="YA"),5,IF(AND(F95="TIDAK"),1,0))</f>
        <v>5</v>
      </c>
    </row>
    <row r="96" spans="1:7" ht="32" customHeight="1" x14ac:dyDescent="0.2">
      <c r="A96" s="104"/>
      <c r="B96" s="107" t="s">
        <v>180</v>
      </c>
      <c r="C96" s="235" t="s">
        <v>181</v>
      </c>
      <c r="D96" s="235"/>
      <c r="E96" s="235"/>
      <c r="F96" s="106" t="s">
        <v>8</v>
      </c>
      <c r="G96" s="15">
        <f t="shared" si="12"/>
        <v>5</v>
      </c>
    </row>
    <row r="97" spans="1:7" ht="32" customHeight="1" x14ac:dyDescent="0.2">
      <c r="A97" s="104">
        <v>7</v>
      </c>
      <c r="B97" s="234" t="s">
        <v>182</v>
      </c>
      <c r="C97" s="234"/>
      <c r="D97" s="234"/>
      <c r="E97" s="234"/>
      <c r="F97" s="106"/>
      <c r="G97" s="50">
        <f>SUM(G98:G121)</f>
        <v>76</v>
      </c>
    </row>
    <row r="98" spans="1:7" ht="32" customHeight="1" x14ac:dyDescent="0.2">
      <c r="A98" s="104"/>
      <c r="B98" s="108" t="s">
        <v>183</v>
      </c>
      <c r="C98" s="235" t="s">
        <v>184</v>
      </c>
      <c r="D98" s="235"/>
      <c r="E98" s="235"/>
      <c r="F98" s="106" t="s">
        <v>8</v>
      </c>
      <c r="G98" s="15">
        <f t="shared" ref="G98:G99" si="13">IF(AND(F98="YA"),5,IF(AND(F98="TIDAK"),1,0))</f>
        <v>5</v>
      </c>
    </row>
    <row r="99" spans="1:7" ht="32" customHeight="1" x14ac:dyDescent="0.2">
      <c r="A99" s="104"/>
      <c r="B99" s="108" t="s">
        <v>185</v>
      </c>
      <c r="C99" s="235" t="s">
        <v>186</v>
      </c>
      <c r="D99" s="235"/>
      <c r="E99" s="235"/>
      <c r="F99" s="106" t="s">
        <v>8</v>
      </c>
      <c r="G99" s="15">
        <f t="shared" si="13"/>
        <v>5</v>
      </c>
    </row>
    <row r="100" spans="1:7" ht="32" customHeight="1" x14ac:dyDescent="0.2">
      <c r="A100" s="104"/>
      <c r="B100" s="108" t="s">
        <v>187</v>
      </c>
      <c r="C100" s="235" t="s">
        <v>188</v>
      </c>
      <c r="D100" s="235"/>
      <c r="E100" s="235"/>
      <c r="F100" s="106"/>
      <c r="G100" s="15"/>
    </row>
    <row r="101" spans="1:7" ht="32" customHeight="1" x14ac:dyDescent="0.2">
      <c r="A101" s="104"/>
      <c r="B101" s="108"/>
      <c r="C101" s="108" t="s">
        <v>189</v>
      </c>
      <c r="D101" s="235" t="s">
        <v>190</v>
      </c>
      <c r="E101" s="235"/>
      <c r="F101" s="106" t="s">
        <v>8</v>
      </c>
      <c r="G101" s="15">
        <f t="shared" ref="G101:G110" si="14">IF(AND(F101="YA"),5,IF(AND(F101="TIDAK"),1,0))</f>
        <v>5</v>
      </c>
    </row>
    <row r="102" spans="1:7" ht="32" customHeight="1" x14ac:dyDescent="0.2">
      <c r="A102" s="104"/>
      <c r="B102" s="108"/>
      <c r="C102" s="108" t="s">
        <v>191</v>
      </c>
      <c r="D102" s="235" t="s">
        <v>192</v>
      </c>
      <c r="E102" s="235"/>
      <c r="F102" s="106" t="s">
        <v>8</v>
      </c>
      <c r="G102" s="15">
        <f t="shared" si="14"/>
        <v>5</v>
      </c>
    </row>
    <row r="103" spans="1:7" ht="32" customHeight="1" x14ac:dyDescent="0.2">
      <c r="A103" s="104"/>
      <c r="B103" s="108"/>
      <c r="C103" s="108" t="s">
        <v>193</v>
      </c>
      <c r="D103" s="235" t="s">
        <v>194</v>
      </c>
      <c r="E103" s="235"/>
      <c r="F103" s="106" t="s">
        <v>8</v>
      </c>
      <c r="G103" s="15">
        <f t="shared" si="14"/>
        <v>5</v>
      </c>
    </row>
    <row r="104" spans="1:7" ht="32" customHeight="1" x14ac:dyDescent="0.2">
      <c r="A104" s="104"/>
      <c r="B104" s="108"/>
      <c r="C104" s="108" t="s">
        <v>195</v>
      </c>
      <c r="D104" s="235" t="s">
        <v>196</v>
      </c>
      <c r="E104" s="235"/>
      <c r="F104" s="106" t="s">
        <v>8</v>
      </c>
      <c r="G104" s="15">
        <f t="shared" si="14"/>
        <v>5</v>
      </c>
    </row>
    <row r="105" spans="1:7" ht="32" customHeight="1" x14ac:dyDescent="0.2">
      <c r="A105" s="104"/>
      <c r="B105" s="108"/>
      <c r="C105" s="108" t="s">
        <v>197</v>
      </c>
      <c r="D105" s="235" t="s">
        <v>198</v>
      </c>
      <c r="E105" s="235"/>
      <c r="F105" s="106" t="s">
        <v>8</v>
      </c>
      <c r="G105" s="15">
        <f t="shared" si="14"/>
        <v>5</v>
      </c>
    </row>
    <row r="106" spans="1:7" ht="32" customHeight="1" x14ac:dyDescent="0.2">
      <c r="A106" s="104"/>
      <c r="B106" s="108"/>
      <c r="C106" s="108" t="s">
        <v>199</v>
      </c>
      <c r="D106" s="235" t="s">
        <v>200</v>
      </c>
      <c r="E106" s="235"/>
      <c r="F106" s="106" t="s">
        <v>8</v>
      </c>
      <c r="G106" s="15">
        <f t="shared" si="14"/>
        <v>5</v>
      </c>
    </row>
    <row r="107" spans="1:7" ht="32" customHeight="1" x14ac:dyDescent="0.2">
      <c r="A107" s="104"/>
      <c r="B107" s="108" t="s">
        <v>201</v>
      </c>
      <c r="C107" s="235" t="s">
        <v>1755</v>
      </c>
      <c r="D107" s="235"/>
      <c r="E107" s="235"/>
      <c r="F107" s="106" t="s">
        <v>8</v>
      </c>
      <c r="G107" s="15">
        <f t="shared" si="14"/>
        <v>5</v>
      </c>
    </row>
    <row r="108" spans="1:7" ht="32" customHeight="1" x14ac:dyDescent="0.2">
      <c r="A108" s="104"/>
      <c r="B108" s="108" t="s">
        <v>203</v>
      </c>
      <c r="C108" s="235" t="s">
        <v>204</v>
      </c>
      <c r="D108" s="235"/>
      <c r="E108" s="235"/>
      <c r="F108" s="106" t="s">
        <v>8</v>
      </c>
      <c r="G108" s="15">
        <f t="shared" si="14"/>
        <v>5</v>
      </c>
    </row>
    <row r="109" spans="1:7" ht="32" customHeight="1" x14ac:dyDescent="0.2">
      <c r="A109" s="104"/>
      <c r="B109" s="108" t="s">
        <v>205</v>
      </c>
      <c r="C109" s="235" t="s">
        <v>206</v>
      </c>
      <c r="D109" s="235"/>
      <c r="E109" s="235"/>
      <c r="F109" s="106" t="s">
        <v>8</v>
      </c>
      <c r="G109" s="15">
        <f t="shared" si="14"/>
        <v>5</v>
      </c>
    </row>
    <row r="110" spans="1:7" ht="32" customHeight="1" x14ac:dyDescent="0.2">
      <c r="A110" s="104"/>
      <c r="B110" s="108" t="s">
        <v>207</v>
      </c>
      <c r="C110" s="235" t="s">
        <v>208</v>
      </c>
      <c r="D110" s="235"/>
      <c r="E110" s="235"/>
      <c r="F110" s="106" t="s">
        <v>8</v>
      </c>
      <c r="G110" s="15">
        <f t="shared" si="14"/>
        <v>5</v>
      </c>
    </row>
    <row r="111" spans="1:7" ht="32" customHeight="1" x14ac:dyDescent="0.2">
      <c r="A111" s="104"/>
      <c r="B111" s="108" t="s">
        <v>209</v>
      </c>
      <c r="C111" s="235" t="s">
        <v>210</v>
      </c>
      <c r="D111" s="235"/>
      <c r="E111" s="235"/>
      <c r="F111" s="106"/>
      <c r="G111" s="15"/>
    </row>
    <row r="112" spans="1:7" ht="32" customHeight="1" x14ac:dyDescent="0.2">
      <c r="A112" s="111"/>
      <c r="B112" s="108"/>
      <c r="C112" s="108" t="s">
        <v>211</v>
      </c>
      <c r="D112" s="235" t="s">
        <v>212</v>
      </c>
      <c r="E112" s="235"/>
      <c r="F112" s="106" t="s">
        <v>8</v>
      </c>
      <c r="G112" s="15">
        <f>IF(AND(F112="YA"),3,IF(AND(F112="TIDAK"),1,0))</f>
        <v>3</v>
      </c>
    </row>
    <row r="113" spans="1:7" ht="32" customHeight="1" x14ac:dyDescent="0.2">
      <c r="A113" s="111"/>
      <c r="B113" s="108"/>
      <c r="C113" s="108" t="s">
        <v>213</v>
      </c>
      <c r="D113" s="235" t="s">
        <v>214</v>
      </c>
      <c r="E113" s="235"/>
      <c r="F113" s="106" t="s">
        <v>22</v>
      </c>
      <c r="G113" s="15">
        <f>IF(AND(F113="YA"),5,IF(AND(F113="TIDAK"),1,0))</f>
        <v>0</v>
      </c>
    </row>
    <row r="114" spans="1:7" ht="32" customHeight="1" x14ac:dyDescent="0.2">
      <c r="A114" s="104"/>
      <c r="B114" s="108" t="s">
        <v>215</v>
      </c>
      <c r="C114" s="235" t="s">
        <v>216</v>
      </c>
      <c r="D114" s="235"/>
      <c r="E114" s="235"/>
      <c r="F114" s="106"/>
      <c r="G114" s="15"/>
    </row>
    <row r="115" spans="1:7" ht="32" customHeight="1" x14ac:dyDescent="0.2">
      <c r="A115" s="111"/>
      <c r="B115" s="108"/>
      <c r="C115" s="108" t="s">
        <v>217</v>
      </c>
      <c r="D115" s="235" t="s">
        <v>218</v>
      </c>
      <c r="E115" s="235"/>
      <c r="F115" s="106" t="s">
        <v>8</v>
      </c>
      <c r="G115" s="15">
        <f>IF(AND(F115="YA"),3,IF(AND(F115="TIDAK"),1,0))</f>
        <v>3</v>
      </c>
    </row>
    <row r="116" spans="1:7" ht="32" customHeight="1" x14ac:dyDescent="0.2">
      <c r="A116" s="111"/>
      <c r="B116" s="108"/>
      <c r="C116" s="108" t="s">
        <v>219</v>
      </c>
      <c r="D116" s="235" t="s">
        <v>220</v>
      </c>
      <c r="E116" s="235"/>
      <c r="F116" s="106" t="s">
        <v>22</v>
      </c>
      <c r="G116" s="15">
        <f>IF(AND(F116="YA"),5,IF(AND(F116="TIDAK"),1,0))</f>
        <v>0</v>
      </c>
    </row>
    <row r="117" spans="1:7" ht="32" customHeight="1" x14ac:dyDescent="0.2">
      <c r="A117" s="104"/>
      <c r="B117" s="112" t="s">
        <v>221</v>
      </c>
      <c r="C117" s="235" t="s">
        <v>222</v>
      </c>
      <c r="D117" s="235"/>
      <c r="E117" s="235"/>
      <c r="F117" s="106" t="s">
        <v>8</v>
      </c>
      <c r="G117" s="15">
        <f t="shared" ref="G117" si="15">IF(AND(F117="YA"),5,IF(AND(F117="TIDAK"),1,0))</f>
        <v>5</v>
      </c>
    </row>
    <row r="118" spans="1:7" ht="32" customHeight="1" x14ac:dyDescent="0.2">
      <c r="A118" s="104"/>
      <c r="B118" s="108" t="s">
        <v>223</v>
      </c>
      <c r="C118" s="235" t="s">
        <v>224</v>
      </c>
      <c r="D118" s="235"/>
      <c r="E118" s="235"/>
      <c r="F118" s="106"/>
      <c r="G118" s="15"/>
    </row>
    <row r="119" spans="1:7" ht="32" customHeight="1" x14ac:dyDescent="0.2">
      <c r="A119" s="104"/>
      <c r="B119" s="108"/>
      <c r="C119" s="108" t="s">
        <v>225</v>
      </c>
      <c r="D119" s="235" t="s">
        <v>78</v>
      </c>
      <c r="E119" s="235"/>
      <c r="F119" s="106" t="s">
        <v>22</v>
      </c>
      <c r="G119" s="15">
        <f>IF(AND(F119="YA"),2,IF(AND(F119="TIDAK"),1,0))</f>
        <v>0</v>
      </c>
    </row>
    <row r="120" spans="1:7" ht="32" customHeight="1" x14ac:dyDescent="0.2">
      <c r="A120" s="104"/>
      <c r="B120" s="108"/>
      <c r="C120" s="108" t="s">
        <v>226</v>
      </c>
      <c r="D120" s="235" t="s">
        <v>80</v>
      </c>
      <c r="E120" s="235"/>
      <c r="F120" s="106" t="s">
        <v>22</v>
      </c>
      <c r="G120" s="15">
        <f>IF(AND(F120="YA"),3,IF(AND(F120="TIDAK"),1,0))</f>
        <v>0</v>
      </c>
    </row>
    <row r="121" spans="1:7" ht="32" customHeight="1" x14ac:dyDescent="0.2">
      <c r="A121" s="104"/>
      <c r="B121" s="108"/>
      <c r="C121" s="108" t="s">
        <v>227</v>
      </c>
      <c r="D121" s="235" t="s">
        <v>140</v>
      </c>
      <c r="E121" s="235"/>
      <c r="F121" s="106" t="s">
        <v>8</v>
      </c>
      <c r="G121" s="15">
        <f>IF(AND(F121="YA"),5,IF(AND(F121="TIDAK"),1,0))</f>
        <v>5</v>
      </c>
    </row>
    <row r="122" spans="1:7" ht="32" customHeight="1" x14ac:dyDescent="0.2">
      <c r="A122" s="104">
        <v>8</v>
      </c>
      <c r="B122" s="234" t="s">
        <v>228</v>
      </c>
      <c r="C122" s="234"/>
      <c r="D122" s="234"/>
      <c r="E122" s="234"/>
      <c r="F122" s="106"/>
      <c r="G122" s="50">
        <f>SUM(G123:G142)</f>
        <v>39</v>
      </c>
    </row>
    <row r="123" spans="1:7" ht="32" customHeight="1" x14ac:dyDescent="0.2">
      <c r="A123" s="104"/>
      <c r="B123" s="107" t="s">
        <v>229</v>
      </c>
      <c r="C123" s="235" t="s">
        <v>230</v>
      </c>
      <c r="D123" s="235"/>
      <c r="E123" s="235"/>
      <c r="F123" s="106" t="s">
        <v>8</v>
      </c>
      <c r="G123" s="15">
        <f t="shared" ref="G123" si="16">IF(AND(F123="YA"),5,IF(AND(F123="TIDAK"),1,0))</f>
        <v>5</v>
      </c>
    </row>
    <row r="124" spans="1:7" ht="32" customHeight="1" x14ac:dyDescent="0.2">
      <c r="A124" s="104"/>
      <c r="B124" s="107" t="s">
        <v>231</v>
      </c>
      <c r="C124" s="235" t="s">
        <v>232</v>
      </c>
      <c r="D124" s="235"/>
      <c r="E124" s="235"/>
      <c r="F124" s="106"/>
      <c r="G124" s="15"/>
    </row>
    <row r="125" spans="1:7" ht="32" customHeight="1" x14ac:dyDescent="0.2">
      <c r="A125" s="104"/>
      <c r="B125" s="108"/>
      <c r="C125" s="107" t="s">
        <v>233</v>
      </c>
      <c r="D125" s="235" t="s">
        <v>234</v>
      </c>
      <c r="E125" s="235"/>
      <c r="F125" s="106" t="s">
        <v>22</v>
      </c>
      <c r="G125" s="15">
        <f>IF(AND(F125="YA"),2,IF(AND(F125="TIDAK"),1,0))</f>
        <v>0</v>
      </c>
    </row>
    <row r="126" spans="1:7" ht="32" customHeight="1" x14ac:dyDescent="0.2">
      <c r="A126" s="104"/>
      <c r="B126" s="108"/>
      <c r="C126" s="107" t="s">
        <v>235</v>
      </c>
      <c r="D126" s="235" t="s">
        <v>236</v>
      </c>
      <c r="E126" s="235"/>
      <c r="F126" s="106" t="s">
        <v>8</v>
      </c>
      <c r="G126" s="15">
        <f>IF(AND(F126="YA"),3,IF(AND(F126="TIDAK"),1,0))</f>
        <v>3</v>
      </c>
    </row>
    <row r="127" spans="1:7" ht="32" customHeight="1" x14ac:dyDescent="0.2">
      <c r="A127" s="104"/>
      <c r="B127" s="108"/>
      <c r="C127" s="107" t="s">
        <v>237</v>
      </c>
      <c r="D127" s="235" t="s">
        <v>238</v>
      </c>
      <c r="E127" s="235"/>
      <c r="F127" s="106" t="s">
        <v>22</v>
      </c>
      <c r="G127" s="15">
        <f>IF(AND(F127="YA"),5,IF(AND(F127="TIDAK"),1,0))</f>
        <v>0</v>
      </c>
    </row>
    <row r="128" spans="1:7" ht="32" customHeight="1" x14ac:dyDescent="0.2">
      <c r="A128" s="104"/>
      <c r="B128" s="107" t="s">
        <v>239</v>
      </c>
      <c r="C128" s="235" t="s">
        <v>240</v>
      </c>
      <c r="D128" s="235"/>
      <c r="E128" s="235"/>
      <c r="F128" s="106" t="s">
        <v>8</v>
      </c>
      <c r="G128" s="15">
        <f t="shared" ref="G128" si="17">IF(AND(F128="YA"),5,IF(AND(F128="TIDAK"),1,0))</f>
        <v>5</v>
      </c>
    </row>
    <row r="129" spans="1:7" ht="32" customHeight="1" x14ac:dyDescent="0.2">
      <c r="A129" s="104"/>
      <c r="B129" s="107" t="s">
        <v>241</v>
      </c>
      <c r="C129" s="235" t="s">
        <v>242</v>
      </c>
      <c r="D129" s="235"/>
      <c r="E129" s="235"/>
      <c r="F129" s="106"/>
      <c r="G129" s="15"/>
    </row>
    <row r="130" spans="1:7" ht="32" customHeight="1" x14ac:dyDescent="0.2">
      <c r="A130" s="104"/>
      <c r="B130" s="108"/>
      <c r="C130" s="107" t="s">
        <v>243</v>
      </c>
      <c r="D130" s="239" t="s">
        <v>244</v>
      </c>
      <c r="E130" s="239"/>
      <c r="F130" s="106" t="s">
        <v>8</v>
      </c>
      <c r="G130" s="15">
        <f>IF(AND(F130="YA"),3,IF(AND(F130="TIDAK"),1,0))</f>
        <v>3</v>
      </c>
    </row>
    <row r="131" spans="1:7" ht="32" customHeight="1" x14ac:dyDescent="0.2">
      <c r="A131" s="104"/>
      <c r="B131" s="108"/>
      <c r="C131" s="107" t="s">
        <v>245</v>
      </c>
      <c r="D131" s="239" t="s">
        <v>246</v>
      </c>
      <c r="E131" s="239"/>
      <c r="F131" s="106" t="s">
        <v>22</v>
      </c>
      <c r="G131" s="15">
        <f>IF(AND(F131="YA"),5,IF(AND(F131="TIDAK"),1,0))</f>
        <v>0</v>
      </c>
    </row>
    <row r="132" spans="1:7" ht="32" customHeight="1" x14ac:dyDescent="0.2">
      <c r="A132" s="104"/>
      <c r="B132" s="107" t="s">
        <v>247</v>
      </c>
      <c r="C132" s="235" t="s">
        <v>248</v>
      </c>
      <c r="D132" s="235"/>
      <c r="E132" s="235"/>
      <c r="F132" s="106"/>
      <c r="G132" s="15"/>
    </row>
    <row r="133" spans="1:7" ht="32" customHeight="1" x14ac:dyDescent="0.2">
      <c r="A133" s="104"/>
      <c r="B133" s="108"/>
      <c r="C133" s="107" t="s">
        <v>249</v>
      </c>
      <c r="D133" s="235" t="s">
        <v>250</v>
      </c>
      <c r="E133" s="235"/>
      <c r="F133" s="106" t="s">
        <v>8</v>
      </c>
      <c r="G133" s="15">
        <f>IF(AND(F133="YA"),3,IF(AND(F133="TIDAK"),1,0))</f>
        <v>3</v>
      </c>
    </row>
    <row r="134" spans="1:7" ht="32" customHeight="1" x14ac:dyDescent="0.2">
      <c r="A134" s="104"/>
      <c r="B134" s="108"/>
      <c r="C134" s="107" t="s">
        <v>251</v>
      </c>
      <c r="D134" s="235" t="s">
        <v>252</v>
      </c>
      <c r="E134" s="235"/>
      <c r="F134" s="106" t="s">
        <v>22</v>
      </c>
      <c r="G134" s="15">
        <f>IF(AND(F134="YA"),3,IF(AND(F134="TIDAK"),1,0))</f>
        <v>0</v>
      </c>
    </row>
    <row r="135" spans="1:7" ht="32" customHeight="1" x14ac:dyDescent="0.2">
      <c r="A135" s="104"/>
      <c r="B135" s="108"/>
      <c r="C135" s="107" t="s">
        <v>253</v>
      </c>
      <c r="D135" s="235" t="s">
        <v>254</v>
      </c>
      <c r="E135" s="235"/>
      <c r="F135" s="106" t="s">
        <v>22</v>
      </c>
      <c r="G135" s="15">
        <f>IF(AND(F135="YA"),5,IF(AND(F135="TIDAK"),1,0))</f>
        <v>0</v>
      </c>
    </row>
    <row r="136" spans="1:7" ht="32" customHeight="1" x14ac:dyDescent="0.2">
      <c r="A136" s="104"/>
      <c r="B136" s="107" t="s">
        <v>255</v>
      </c>
      <c r="C136" s="235" t="s">
        <v>256</v>
      </c>
      <c r="D136" s="235"/>
      <c r="E136" s="235"/>
      <c r="F136" s="106" t="s">
        <v>8</v>
      </c>
      <c r="G136" s="15">
        <f t="shared" ref="G136" si="18">IF(AND(F136="YA"),5,IF(AND(F136="TIDAK"),1,0))</f>
        <v>5</v>
      </c>
    </row>
    <row r="137" spans="1:7" ht="32" customHeight="1" x14ac:dyDescent="0.2">
      <c r="A137" s="104"/>
      <c r="B137" s="107" t="s">
        <v>257</v>
      </c>
      <c r="C137" s="235" t="s">
        <v>258</v>
      </c>
      <c r="D137" s="235"/>
      <c r="E137" s="235"/>
      <c r="F137" s="106"/>
      <c r="G137" s="15"/>
    </row>
    <row r="138" spans="1:7" ht="32" customHeight="1" x14ac:dyDescent="0.2">
      <c r="A138" s="104"/>
      <c r="B138" s="108"/>
      <c r="C138" s="107" t="s">
        <v>259</v>
      </c>
      <c r="D138" s="235" t="s">
        <v>260</v>
      </c>
      <c r="E138" s="235"/>
      <c r="F138" s="106" t="s">
        <v>8</v>
      </c>
      <c r="G138" s="15">
        <f t="shared" ref="G138:G142" si="19">IF(AND(F138="YA"),5,IF(AND(F138="TIDAK"),1,0))</f>
        <v>5</v>
      </c>
    </row>
    <row r="139" spans="1:7" ht="32" customHeight="1" x14ac:dyDescent="0.2">
      <c r="A139" s="104"/>
      <c r="B139" s="108"/>
      <c r="C139" s="107" t="s">
        <v>261</v>
      </c>
      <c r="D139" s="235" t="s">
        <v>262</v>
      </c>
      <c r="E139" s="235"/>
      <c r="F139" s="106" t="s">
        <v>22</v>
      </c>
      <c r="G139" s="15">
        <f t="shared" si="19"/>
        <v>0</v>
      </c>
    </row>
    <row r="140" spans="1:7" ht="32" customHeight="1" x14ac:dyDescent="0.2">
      <c r="A140" s="104"/>
      <c r="B140" s="108"/>
      <c r="C140" s="107" t="s">
        <v>263</v>
      </c>
      <c r="D140" s="235" t="s">
        <v>264</v>
      </c>
      <c r="E140" s="235"/>
      <c r="F140" s="106" t="s">
        <v>22</v>
      </c>
      <c r="G140" s="15">
        <f t="shared" si="19"/>
        <v>0</v>
      </c>
    </row>
    <row r="141" spans="1:7" ht="32" customHeight="1" x14ac:dyDescent="0.2">
      <c r="A141" s="104"/>
      <c r="B141" s="107" t="s">
        <v>265</v>
      </c>
      <c r="C141" s="235" t="s">
        <v>266</v>
      </c>
      <c r="D141" s="235"/>
      <c r="E141" s="235"/>
      <c r="F141" s="106" t="s">
        <v>8</v>
      </c>
      <c r="G141" s="15">
        <f t="shared" si="19"/>
        <v>5</v>
      </c>
    </row>
    <row r="142" spans="1:7" ht="32" customHeight="1" x14ac:dyDescent="0.2">
      <c r="A142" s="104"/>
      <c r="B142" s="107" t="s">
        <v>267</v>
      </c>
      <c r="C142" s="235" t="s">
        <v>268</v>
      </c>
      <c r="D142" s="235"/>
      <c r="E142" s="235"/>
      <c r="F142" s="106" t="s">
        <v>8</v>
      </c>
      <c r="G142" s="15">
        <f t="shared" si="19"/>
        <v>5</v>
      </c>
    </row>
    <row r="143" spans="1:7" ht="32" customHeight="1" x14ac:dyDescent="0.2">
      <c r="A143" s="104">
        <v>9</v>
      </c>
      <c r="B143" s="234" t="s">
        <v>1756</v>
      </c>
      <c r="C143" s="234"/>
      <c r="D143" s="234"/>
      <c r="E143" s="234"/>
      <c r="F143" s="106"/>
      <c r="G143" s="50">
        <f>SUM(G144:G162)</f>
        <v>41</v>
      </c>
    </row>
    <row r="144" spans="1:7" ht="32" customHeight="1" x14ac:dyDescent="0.2">
      <c r="A144" s="104"/>
      <c r="B144" s="107" t="s">
        <v>270</v>
      </c>
      <c r="C144" s="235" t="s">
        <v>271</v>
      </c>
      <c r="D144" s="235"/>
      <c r="E144" s="235"/>
      <c r="F144" s="106" t="s">
        <v>8</v>
      </c>
      <c r="G144" s="15">
        <f t="shared" ref="G144:G146" si="20">IF(AND(F144="YA"),5,IF(AND(F144="TIDAK"),1,0))</f>
        <v>5</v>
      </c>
    </row>
    <row r="145" spans="1:7" ht="32" customHeight="1" x14ac:dyDescent="0.2">
      <c r="A145" s="104"/>
      <c r="B145" s="108"/>
      <c r="C145" s="235" t="s">
        <v>272</v>
      </c>
      <c r="D145" s="235"/>
      <c r="E145" s="235"/>
      <c r="F145" s="106" t="s">
        <v>8</v>
      </c>
      <c r="G145" s="15">
        <f t="shared" si="20"/>
        <v>5</v>
      </c>
    </row>
    <row r="146" spans="1:7" ht="32" customHeight="1" x14ac:dyDescent="0.2">
      <c r="A146" s="104"/>
      <c r="B146" s="107" t="s">
        <v>273</v>
      </c>
      <c r="C146" s="235" t="s">
        <v>274</v>
      </c>
      <c r="D146" s="235"/>
      <c r="E146" s="235"/>
      <c r="F146" s="106" t="s">
        <v>8</v>
      </c>
      <c r="G146" s="15">
        <f t="shared" si="20"/>
        <v>5</v>
      </c>
    </row>
    <row r="147" spans="1:7" ht="32" customHeight="1" x14ac:dyDescent="0.2">
      <c r="A147" s="104"/>
      <c r="B147" s="107" t="s">
        <v>275</v>
      </c>
      <c r="C147" s="235" t="s">
        <v>276</v>
      </c>
      <c r="D147" s="235"/>
      <c r="E147" s="235"/>
      <c r="F147" s="106"/>
      <c r="G147" s="15"/>
    </row>
    <row r="148" spans="1:7" ht="32" customHeight="1" x14ac:dyDescent="0.2">
      <c r="A148" s="104"/>
      <c r="B148" s="108"/>
      <c r="C148" s="107" t="s">
        <v>277</v>
      </c>
      <c r="D148" s="235" t="s">
        <v>173</v>
      </c>
      <c r="E148" s="235"/>
      <c r="F148" s="106" t="s">
        <v>22</v>
      </c>
      <c r="G148" s="15">
        <f>IF(AND(F148="YA"),3,IF(AND(F148="TIDAK"),1,0))</f>
        <v>0</v>
      </c>
    </row>
    <row r="149" spans="1:7" ht="32" customHeight="1" x14ac:dyDescent="0.2">
      <c r="A149" s="104"/>
      <c r="B149" s="108"/>
      <c r="C149" s="107" t="s">
        <v>278</v>
      </c>
      <c r="D149" s="235" t="s">
        <v>279</v>
      </c>
      <c r="E149" s="235"/>
      <c r="F149" s="106" t="s">
        <v>8</v>
      </c>
      <c r="G149" s="15">
        <f>IF(AND(F149="YA"),3,IF(AND(F149="TIDAK"),1,0))</f>
        <v>3</v>
      </c>
    </row>
    <row r="150" spans="1:7" ht="32" customHeight="1" x14ac:dyDescent="0.2">
      <c r="A150" s="104"/>
      <c r="B150" s="108"/>
      <c r="C150" s="107" t="s">
        <v>280</v>
      </c>
      <c r="D150" s="235" t="s">
        <v>281</v>
      </c>
      <c r="E150" s="235"/>
      <c r="F150" s="106" t="s">
        <v>22</v>
      </c>
      <c r="G150" s="15">
        <f>IF(AND(F150="YA"),4,IF(AND(F150="TIDAK"),1,0))</f>
        <v>0</v>
      </c>
    </row>
    <row r="151" spans="1:7" ht="32" customHeight="1" x14ac:dyDescent="0.2">
      <c r="A151" s="104"/>
      <c r="B151" s="108"/>
      <c r="C151" s="107" t="s">
        <v>282</v>
      </c>
      <c r="D151" s="235" t="s">
        <v>283</v>
      </c>
      <c r="E151" s="235"/>
      <c r="F151" s="106" t="s">
        <v>22</v>
      </c>
      <c r="G151" s="15">
        <f>IF(AND(F151="YA"),5,IF(AND(F151="TIDAK"),1,0))</f>
        <v>0</v>
      </c>
    </row>
    <row r="152" spans="1:7" ht="32" customHeight="1" x14ac:dyDescent="0.2">
      <c r="A152" s="104"/>
      <c r="B152" s="107" t="s">
        <v>284</v>
      </c>
      <c r="C152" s="235" t="s">
        <v>285</v>
      </c>
      <c r="D152" s="235"/>
      <c r="E152" s="235"/>
      <c r="F152" s="106" t="s">
        <v>8</v>
      </c>
      <c r="G152" s="15">
        <f t="shared" ref="G152" si="21">IF(AND(F152="YA"),5,IF(AND(F152="TIDAK"),1,0))</f>
        <v>5</v>
      </c>
    </row>
    <row r="153" spans="1:7" ht="32" customHeight="1" x14ac:dyDescent="0.2">
      <c r="A153" s="104"/>
      <c r="B153" s="107" t="s">
        <v>286</v>
      </c>
      <c r="C153" s="235" t="s">
        <v>287</v>
      </c>
      <c r="D153" s="235"/>
      <c r="E153" s="235"/>
      <c r="F153" s="106"/>
      <c r="G153" s="15"/>
    </row>
    <row r="154" spans="1:7" ht="32" customHeight="1" x14ac:dyDescent="0.2">
      <c r="A154" s="104"/>
      <c r="B154" s="108"/>
      <c r="C154" s="107" t="s">
        <v>288</v>
      </c>
      <c r="D154" s="235" t="s">
        <v>289</v>
      </c>
      <c r="E154" s="235"/>
      <c r="F154" s="106" t="s">
        <v>22</v>
      </c>
      <c r="G154" s="15">
        <f>IF(AND(F154="YA"),2,IF(AND(F154="TIDAK"),1,0))</f>
        <v>0</v>
      </c>
    </row>
    <row r="155" spans="1:7" ht="32" customHeight="1" x14ac:dyDescent="0.2">
      <c r="A155" s="104"/>
      <c r="B155" s="108"/>
      <c r="C155" s="107" t="s">
        <v>290</v>
      </c>
      <c r="D155" s="235" t="s">
        <v>291</v>
      </c>
      <c r="E155" s="235"/>
      <c r="F155" s="106" t="s">
        <v>8</v>
      </c>
      <c r="G155" s="15">
        <f>IF(AND(F155="YA"),3,IF(AND(F155="TIDAK"),1,0))</f>
        <v>3</v>
      </c>
    </row>
    <row r="156" spans="1:7" ht="32" customHeight="1" x14ac:dyDescent="0.2">
      <c r="A156" s="104"/>
      <c r="B156" s="108"/>
      <c r="C156" s="107" t="s">
        <v>292</v>
      </c>
      <c r="D156" s="235" t="s">
        <v>293</v>
      </c>
      <c r="E156" s="235"/>
      <c r="F156" s="106" t="s">
        <v>22</v>
      </c>
      <c r="G156" s="15">
        <f>IF(AND(F156="YA"),5,IF(AND(F156="TIDAK"),1,0))</f>
        <v>0</v>
      </c>
    </row>
    <row r="157" spans="1:7" ht="32" customHeight="1" x14ac:dyDescent="0.2">
      <c r="A157" s="104"/>
      <c r="B157" s="107" t="s">
        <v>294</v>
      </c>
      <c r="C157" s="235" t="s">
        <v>295</v>
      </c>
      <c r="D157" s="235"/>
      <c r="E157" s="235"/>
      <c r="F157" s="106" t="s">
        <v>8</v>
      </c>
      <c r="G157" s="15">
        <f t="shared" ref="G157" si="22">IF(AND(F157="YA"),5,IF(AND(F157="TIDAK"),1,0))</f>
        <v>5</v>
      </c>
    </row>
    <row r="158" spans="1:7" ht="32" customHeight="1" x14ac:dyDescent="0.2">
      <c r="A158" s="104"/>
      <c r="B158" s="107" t="s">
        <v>296</v>
      </c>
      <c r="C158" s="235" t="s">
        <v>297</v>
      </c>
      <c r="D158" s="235"/>
      <c r="E158" s="235"/>
      <c r="F158" s="106"/>
      <c r="G158" s="15"/>
    </row>
    <row r="159" spans="1:7" ht="32" customHeight="1" x14ac:dyDescent="0.2">
      <c r="A159" s="104"/>
      <c r="B159" s="108"/>
      <c r="C159" s="107" t="s">
        <v>298</v>
      </c>
      <c r="D159" s="235" t="s">
        <v>299</v>
      </c>
      <c r="E159" s="235"/>
      <c r="F159" s="106" t="s">
        <v>22</v>
      </c>
      <c r="G159" s="15">
        <f>IF(AND(F159="YA"),2,IF(AND(F159="TIDAK"),1,0))</f>
        <v>0</v>
      </c>
    </row>
    <row r="160" spans="1:7" ht="32" customHeight="1" x14ac:dyDescent="0.2">
      <c r="A160" s="104"/>
      <c r="B160" s="108"/>
      <c r="C160" s="107" t="s">
        <v>300</v>
      </c>
      <c r="D160" s="235" t="s">
        <v>301</v>
      </c>
      <c r="E160" s="235"/>
      <c r="F160" s="106" t="s">
        <v>22</v>
      </c>
      <c r="G160" s="15">
        <f>IF(AND(F160="YA"),3,IF(AND(F160="TIDAK"),1,0))</f>
        <v>0</v>
      </c>
    </row>
    <row r="161" spans="1:7" ht="32" customHeight="1" x14ac:dyDescent="0.2">
      <c r="A161" s="104"/>
      <c r="B161" s="108"/>
      <c r="C161" s="107" t="s">
        <v>302</v>
      </c>
      <c r="D161" s="235" t="s">
        <v>303</v>
      </c>
      <c r="E161" s="235"/>
      <c r="F161" s="106" t="s">
        <v>8</v>
      </c>
      <c r="G161" s="15">
        <f>IF(AND(F161="YA"),5,IF(AND(F161="TIDAK"),1,0))</f>
        <v>5</v>
      </c>
    </row>
    <row r="162" spans="1:7" ht="32" customHeight="1" x14ac:dyDescent="0.2">
      <c r="A162" s="104"/>
      <c r="B162" s="107" t="s">
        <v>304</v>
      </c>
      <c r="C162" s="235" t="s">
        <v>305</v>
      </c>
      <c r="D162" s="235"/>
      <c r="E162" s="235"/>
      <c r="F162" s="106" t="s">
        <v>8</v>
      </c>
      <c r="G162" s="15">
        <f t="shared" ref="G162" si="23">IF(AND(F162="YA"),5,IF(AND(F162="TIDAK"),1,0))</f>
        <v>5</v>
      </c>
    </row>
    <row r="163" spans="1:7" ht="32" customHeight="1" x14ac:dyDescent="0.2">
      <c r="A163" s="240" t="s">
        <v>306</v>
      </c>
      <c r="B163" s="241"/>
      <c r="C163" s="241"/>
      <c r="D163" s="241"/>
      <c r="E163" s="241"/>
      <c r="F163" s="241"/>
      <c r="G163" s="48">
        <f>G164</f>
        <v>133</v>
      </c>
    </row>
    <row r="164" spans="1:7" ht="32" customHeight="1" x14ac:dyDescent="0.2">
      <c r="A164" s="104">
        <v>10</v>
      </c>
      <c r="B164" s="234" t="s">
        <v>307</v>
      </c>
      <c r="C164" s="234"/>
      <c r="D164" s="234"/>
      <c r="E164" s="234"/>
      <c r="F164" s="106"/>
      <c r="G164" s="50">
        <f>SUM(G165:G243)</f>
        <v>133</v>
      </c>
    </row>
    <row r="165" spans="1:7" ht="32" customHeight="1" x14ac:dyDescent="0.2">
      <c r="A165" s="104"/>
      <c r="B165" s="107" t="s">
        <v>308</v>
      </c>
      <c r="C165" s="235" t="s">
        <v>309</v>
      </c>
      <c r="D165" s="235"/>
      <c r="E165" s="235"/>
      <c r="F165" s="106" t="s">
        <v>8</v>
      </c>
      <c r="G165" s="15">
        <f t="shared" ref="G165" si="24">IF(AND(F165="YA"),5,IF(AND(F165="TIDAK"),1,0))</f>
        <v>5</v>
      </c>
    </row>
    <row r="166" spans="1:7" ht="46" customHeight="1" x14ac:dyDescent="0.2">
      <c r="A166" s="104"/>
      <c r="B166" s="107" t="s">
        <v>310</v>
      </c>
      <c r="C166" s="235" t="s">
        <v>311</v>
      </c>
      <c r="D166" s="235"/>
      <c r="E166" s="235"/>
      <c r="F166" s="106" t="s">
        <v>8</v>
      </c>
      <c r="G166" s="15"/>
    </row>
    <row r="167" spans="1:7" ht="32" customHeight="1" x14ac:dyDescent="0.2">
      <c r="A167" s="104"/>
      <c r="B167" s="108"/>
      <c r="C167" s="107" t="s">
        <v>312</v>
      </c>
      <c r="D167" s="235" t="s">
        <v>313</v>
      </c>
      <c r="E167" s="235"/>
      <c r="F167" s="106" t="s">
        <v>22</v>
      </c>
      <c r="G167" s="15">
        <f>IF(AND(F167="YA"),2,IF(AND(F167="TIDAK"),1,0))</f>
        <v>0</v>
      </c>
    </row>
    <row r="168" spans="1:7" ht="32" customHeight="1" x14ac:dyDescent="0.2">
      <c r="A168" s="104"/>
      <c r="B168" s="108"/>
      <c r="C168" s="107" t="s">
        <v>314</v>
      </c>
      <c r="D168" s="235" t="s">
        <v>315</v>
      </c>
      <c r="E168" s="235"/>
      <c r="F168" s="106"/>
      <c r="G168" s="15"/>
    </row>
    <row r="169" spans="1:7" ht="32" customHeight="1" x14ac:dyDescent="0.2">
      <c r="A169" s="104"/>
      <c r="B169" s="108"/>
      <c r="C169" s="108"/>
      <c r="D169" s="107" t="s">
        <v>316</v>
      </c>
      <c r="E169" s="108" t="s">
        <v>317</v>
      </c>
      <c r="F169" s="106" t="s">
        <v>22</v>
      </c>
      <c r="G169" s="15">
        <f>IF(AND(F169="YA"),3,IF(AND(F169="TIDAK"),0.01,0))</f>
        <v>0</v>
      </c>
    </row>
    <row r="170" spans="1:7" ht="32" customHeight="1" x14ac:dyDescent="0.2">
      <c r="A170" s="104"/>
      <c r="B170" s="108"/>
      <c r="C170" s="108"/>
      <c r="D170" s="107" t="s">
        <v>318</v>
      </c>
      <c r="E170" s="108" t="s">
        <v>319</v>
      </c>
      <c r="F170" s="106" t="s">
        <v>22</v>
      </c>
      <c r="G170" s="15">
        <f>IF(AND(F170="YA"),3,IF(AND(F170="TIDAK"),0.01,0))</f>
        <v>0</v>
      </c>
    </row>
    <row r="171" spans="1:7" ht="32" customHeight="1" x14ac:dyDescent="0.2">
      <c r="A171" s="104"/>
      <c r="B171" s="108"/>
      <c r="C171" s="108"/>
      <c r="D171" s="107" t="s">
        <v>320</v>
      </c>
      <c r="E171" s="108" t="s">
        <v>321</v>
      </c>
      <c r="F171" s="106" t="s">
        <v>22</v>
      </c>
      <c r="G171" s="15">
        <f>IF(AND(F171="YA"),3,IF(AND(F171="TIDAK"),0.01,0))</f>
        <v>0</v>
      </c>
    </row>
    <row r="172" spans="1:7" ht="32" customHeight="1" x14ac:dyDescent="0.2">
      <c r="A172" s="104"/>
      <c r="B172" s="108"/>
      <c r="C172" s="108"/>
      <c r="D172" s="107" t="s">
        <v>322</v>
      </c>
      <c r="E172" s="108" t="s">
        <v>323</v>
      </c>
      <c r="F172" s="106" t="s">
        <v>22</v>
      </c>
      <c r="G172" s="15">
        <f>IF(AND(F172="YA"),3,IF(AND(F172="TIDAK"),0.01,0))</f>
        <v>0</v>
      </c>
    </row>
    <row r="173" spans="1:7" ht="32" customHeight="1" x14ac:dyDescent="0.2">
      <c r="A173" s="104"/>
      <c r="B173" s="108"/>
      <c r="C173" s="108"/>
      <c r="D173" s="107" t="s">
        <v>324</v>
      </c>
      <c r="E173" s="108" t="s">
        <v>325</v>
      </c>
      <c r="F173" s="106" t="s">
        <v>22</v>
      </c>
      <c r="G173" s="15">
        <f>IF(AND(F173="YA"),3,IF(AND(F173="TIDAK"),0.01,0))</f>
        <v>0</v>
      </c>
    </row>
    <row r="174" spans="1:7" ht="32" customHeight="1" x14ac:dyDescent="0.2">
      <c r="A174" s="104"/>
      <c r="B174" s="108"/>
      <c r="C174" s="107" t="s">
        <v>326</v>
      </c>
      <c r="D174" s="235" t="s">
        <v>327</v>
      </c>
      <c r="E174" s="235"/>
      <c r="F174" s="106"/>
      <c r="G174" s="15"/>
    </row>
    <row r="175" spans="1:7" ht="32" customHeight="1" x14ac:dyDescent="0.2">
      <c r="A175" s="104"/>
      <c r="B175" s="108"/>
      <c r="C175" s="108"/>
      <c r="D175" s="107" t="s">
        <v>328</v>
      </c>
      <c r="E175" s="108" t="s">
        <v>329</v>
      </c>
      <c r="F175" s="106" t="s">
        <v>22</v>
      </c>
      <c r="G175" s="15">
        <f>IF(AND(F175="YA"),5,IF(AND(F175="TIDAK"),1,0))</f>
        <v>0</v>
      </c>
    </row>
    <row r="176" spans="1:7" ht="32" customHeight="1" x14ac:dyDescent="0.2">
      <c r="A176" s="104"/>
      <c r="B176" s="108"/>
      <c r="C176" s="108"/>
      <c r="D176" s="107" t="s">
        <v>330</v>
      </c>
      <c r="E176" s="108" t="s">
        <v>331</v>
      </c>
      <c r="F176" s="106" t="s">
        <v>22</v>
      </c>
      <c r="G176" s="15">
        <f t="shared" ref="G176:G182" si="25">IF(AND(F176="YA"),5,IF(AND(F176="TIDAK"),1,0))</f>
        <v>0</v>
      </c>
    </row>
    <row r="177" spans="1:7" ht="32" customHeight="1" x14ac:dyDescent="0.2">
      <c r="A177" s="104"/>
      <c r="B177" s="108"/>
      <c r="C177" s="108"/>
      <c r="D177" s="107" t="s">
        <v>332</v>
      </c>
      <c r="E177" s="108" t="s">
        <v>333</v>
      </c>
      <c r="F177" s="106" t="s">
        <v>22</v>
      </c>
      <c r="G177" s="15">
        <f t="shared" si="25"/>
        <v>0</v>
      </c>
    </row>
    <row r="178" spans="1:7" ht="32" customHeight="1" x14ac:dyDescent="0.2">
      <c r="A178" s="104"/>
      <c r="B178" s="108"/>
      <c r="C178" s="108"/>
      <c r="D178" s="107" t="s">
        <v>334</v>
      </c>
      <c r="E178" s="108" t="s">
        <v>335</v>
      </c>
      <c r="F178" s="106" t="s">
        <v>8</v>
      </c>
      <c r="G178" s="15">
        <f t="shared" si="25"/>
        <v>5</v>
      </c>
    </row>
    <row r="179" spans="1:7" ht="32" customHeight="1" x14ac:dyDescent="0.2">
      <c r="A179" s="104"/>
      <c r="B179" s="108"/>
      <c r="C179" s="108"/>
      <c r="D179" s="107" t="s">
        <v>336</v>
      </c>
      <c r="E179" s="108" t="s">
        <v>321</v>
      </c>
      <c r="F179" s="106" t="s">
        <v>22</v>
      </c>
      <c r="G179" s="15">
        <f t="shared" si="25"/>
        <v>0</v>
      </c>
    </row>
    <row r="180" spans="1:7" ht="32" customHeight="1" x14ac:dyDescent="0.2">
      <c r="A180" s="104"/>
      <c r="B180" s="108"/>
      <c r="C180" s="108"/>
      <c r="D180" s="107" t="s">
        <v>337</v>
      </c>
      <c r="E180" s="108" t="s">
        <v>323</v>
      </c>
      <c r="F180" s="106" t="s">
        <v>22</v>
      </c>
      <c r="G180" s="15">
        <f t="shared" si="25"/>
        <v>0</v>
      </c>
    </row>
    <row r="181" spans="1:7" ht="32" customHeight="1" x14ac:dyDescent="0.2">
      <c r="A181" s="104"/>
      <c r="B181" s="108"/>
      <c r="C181" s="108"/>
      <c r="D181" s="107" t="s">
        <v>338</v>
      </c>
      <c r="E181" s="108" t="s">
        <v>325</v>
      </c>
      <c r="F181" s="106" t="s">
        <v>22</v>
      </c>
      <c r="G181" s="15">
        <f t="shared" si="25"/>
        <v>0</v>
      </c>
    </row>
    <row r="182" spans="1:7" ht="32" customHeight="1" x14ac:dyDescent="0.2">
      <c r="A182" s="104"/>
      <c r="B182" s="108"/>
      <c r="C182" s="108"/>
      <c r="D182" s="107" t="s">
        <v>339</v>
      </c>
      <c r="E182" s="108" t="s">
        <v>340</v>
      </c>
      <c r="F182" s="106" t="s">
        <v>22</v>
      </c>
      <c r="G182" s="15">
        <f t="shared" si="25"/>
        <v>0</v>
      </c>
    </row>
    <row r="183" spans="1:7" ht="32" customHeight="1" x14ac:dyDescent="0.2">
      <c r="A183" s="104"/>
      <c r="B183" s="107" t="s">
        <v>341</v>
      </c>
      <c r="C183" s="235" t="s">
        <v>342</v>
      </c>
      <c r="D183" s="235"/>
      <c r="E183" s="235"/>
      <c r="F183" s="106" t="s">
        <v>8</v>
      </c>
      <c r="G183" s="15">
        <f>IF(AND(F183="YA"),5,IF(AND(F183="TIDAK"),1,0))</f>
        <v>5</v>
      </c>
    </row>
    <row r="184" spans="1:7" ht="32" customHeight="1" x14ac:dyDescent="0.2">
      <c r="A184" s="104"/>
      <c r="B184" s="107" t="s">
        <v>343</v>
      </c>
      <c r="C184" s="235" t="s">
        <v>344</v>
      </c>
      <c r="D184" s="235"/>
      <c r="E184" s="235"/>
      <c r="F184" s="106"/>
      <c r="G184" s="15"/>
    </row>
    <row r="185" spans="1:7" ht="32" customHeight="1" x14ac:dyDescent="0.2">
      <c r="A185" s="104"/>
      <c r="B185" s="108"/>
      <c r="C185" s="107" t="s">
        <v>345</v>
      </c>
      <c r="D185" s="235" t="s">
        <v>346</v>
      </c>
      <c r="E185" s="235"/>
      <c r="F185" s="106" t="s">
        <v>22</v>
      </c>
      <c r="G185" s="15">
        <f>IF(AND(F185="YA"),2,IF(AND(F185="TIDAK"),1,0))</f>
        <v>0</v>
      </c>
    </row>
    <row r="186" spans="1:7" ht="32" customHeight="1" x14ac:dyDescent="0.2">
      <c r="A186" s="104"/>
      <c r="B186" s="108"/>
      <c r="C186" s="107" t="s">
        <v>347</v>
      </c>
      <c r="D186" s="235" t="s">
        <v>348</v>
      </c>
      <c r="E186" s="235"/>
      <c r="F186" s="106" t="s">
        <v>8</v>
      </c>
      <c r="G186" s="15">
        <f>IF(AND(F186="YA"),3,IF(AND(F186="TIDAK"),1,0))</f>
        <v>3</v>
      </c>
    </row>
    <row r="187" spans="1:7" ht="32" customHeight="1" x14ac:dyDescent="0.2">
      <c r="A187" s="104"/>
      <c r="B187" s="108"/>
      <c r="C187" s="107" t="s">
        <v>349</v>
      </c>
      <c r="D187" s="235" t="s">
        <v>350</v>
      </c>
      <c r="E187" s="235"/>
      <c r="F187" s="106" t="s">
        <v>22</v>
      </c>
      <c r="G187" s="15">
        <f>IF(AND(F187="YA"),5,IF(AND(F187="TIDAK"),1,0))</f>
        <v>0</v>
      </c>
    </row>
    <row r="188" spans="1:7" ht="32" customHeight="1" x14ac:dyDescent="0.2">
      <c r="A188" s="104"/>
      <c r="B188" s="107" t="s">
        <v>351</v>
      </c>
      <c r="C188" s="235" t="s">
        <v>352</v>
      </c>
      <c r="D188" s="235"/>
      <c r="E188" s="235"/>
      <c r="F188" s="106"/>
      <c r="G188" s="15"/>
    </row>
    <row r="189" spans="1:7" ht="32" customHeight="1" x14ac:dyDescent="0.2">
      <c r="A189" s="104"/>
      <c r="B189" s="108"/>
      <c r="C189" s="107" t="s">
        <v>353</v>
      </c>
      <c r="D189" s="235" t="s">
        <v>346</v>
      </c>
      <c r="E189" s="235"/>
      <c r="F189" s="106" t="s">
        <v>22</v>
      </c>
      <c r="G189" s="15">
        <f>IF(AND(F189="YA"),2,IF(AND(F189="TIDAK"),1,0))</f>
        <v>0</v>
      </c>
    </row>
    <row r="190" spans="1:7" ht="32" customHeight="1" x14ac:dyDescent="0.2">
      <c r="A190" s="104"/>
      <c r="B190" s="108"/>
      <c r="C190" s="107" t="s">
        <v>354</v>
      </c>
      <c r="D190" s="235" t="s">
        <v>348</v>
      </c>
      <c r="E190" s="235"/>
      <c r="F190" s="106" t="s">
        <v>22</v>
      </c>
      <c r="G190" s="15">
        <f>IF(AND(F190="YA"),3,IF(AND(F190="TIDAK"),1,0))</f>
        <v>0</v>
      </c>
    </row>
    <row r="191" spans="1:7" ht="32" customHeight="1" x14ac:dyDescent="0.2">
      <c r="A191" s="104"/>
      <c r="B191" s="108"/>
      <c r="C191" s="107" t="s">
        <v>355</v>
      </c>
      <c r="D191" s="235" t="s">
        <v>350</v>
      </c>
      <c r="E191" s="235"/>
      <c r="F191" s="106" t="s">
        <v>8</v>
      </c>
      <c r="G191" s="15">
        <f>IF(AND(F191="YA"),5,IF(AND(F191="TIDAK"),1,0))</f>
        <v>5</v>
      </c>
    </row>
    <row r="192" spans="1:7" ht="32" customHeight="1" x14ac:dyDescent="0.2">
      <c r="A192" s="104"/>
      <c r="B192" s="107" t="s">
        <v>356</v>
      </c>
      <c r="C192" s="235" t="s">
        <v>357</v>
      </c>
      <c r="D192" s="235"/>
      <c r="E192" s="235"/>
      <c r="F192" s="106" t="s">
        <v>8</v>
      </c>
      <c r="G192" s="15">
        <f>IF(AND(F192="YA"),5,IF(AND(F192="TIDAK"),1,0))</f>
        <v>5</v>
      </c>
    </row>
    <row r="193" spans="1:7" ht="32" customHeight="1" x14ac:dyDescent="0.2">
      <c r="A193" s="104"/>
      <c r="B193" s="107" t="s">
        <v>358</v>
      </c>
      <c r="C193" s="235" t="s">
        <v>359</v>
      </c>
      <c r="D193" s="235"/>
      <c r="E193" s="235"/>
      <c r="F193" s="106"/>
      <c r="G193" s="15"/>
    </row>
    <row r="194" spans="1:7" ht="32" customHeight="1" x14ac:dyDescent="0.2">
      <c r="A194" s="104"/>
      <c r="B194" s="108"/>
      <c r="C194" s="107" t="s">
        <v>360</v>
      </c>
      <c r="D194" s="235" t="s">
        <v>361</v>
      </c>
      <c r="E194" s="235"/>
      <c r="F194" s="106" t="s">
        <v>22</v>
      </c>
      <c r="G194" s="15">
        <f>IF(AND(F194="YA"),2,IF(AND(F194="TIDAK"),1,0))</f>
        <v>0</v>
      </c>
    </row>
    <row r="195" spans="1:7" ht="32" customHeight="1" x14ac:dyDescent="0.2">
      <c r="A195" s="104"/>
      <c r="B195" s="108"/>
      <c r="C195" s="107" t="s">
        <v>362</v>
      </c>
      <c r="D195" s="235" t="s">
        <v>301</v>
      </c>
      <c r="E195" s="235"/>
      <c r="F195" s="106" t="s">
        <v>22</v>
      </c>
      <c r="G195" s="15">
        <f>IF(AND(F195="YA"),3,IF(AND(F195="TIDAK"),1,0))</f>
        <v>0</v>
      </c>
    </row>
    <row r="196" spans="1:7" ht="32" customHeight="1" x14ac:dyDescent="0.2">
      <c r="A196" s="104"/>
      <c r="B196" s="108"/>
      <c r="C196" s="107" t="s">
        <v>363</v>
      </c>
      <c r="D196" s="235" t="s">
        <v>303</v>
      </c>
      <c r="E196" s="235"/>
      <c r="F196" s="106" t="s">
        <v>8</v>
      </c>
      <c r="G196" s="15">
        <f>IF(AND(F196="YA"),4,IF(AND(F196="TIDAK"),1,0))</f>
        <v>4</v>
      </c>
    </row>
    <row r="197" spans="1:7" ht="32" customHeight="1" x14ac:dyDescent="0.2">
      <c r="A197" s="104"/>
      <c r="B197" s="108"/>
      <c r="C197" s="107" t="s">
        <v>364</v>
      </c>
      <c r="D197" s="235" t="s">
        <v>365</v>
      </c>
      <c r="E197" s="235"/>
      <c r="F197" s="106" t="s">
        <v>22</v>
      </c>
      <c r="G197" s="15">
        <f>IF(AND(F197="YA"),5,IF(AND(F197="TIDAK"),1,0))</f>
        <v>0</v>
      </c>
    </row>
    <row r="198" spans="1:7" ht="32" customHeight="1" x14ac:dyDescent="0.2">
      <c r="A198" s="104"/>
      <c r="B198" s="107" t="s">
        <v>366</v>
      </c>
      <c r="C198" s="235" t="s">
        <v>367</v>
      </c>
      <c r="D198" s="235"/>
      <c r="E198" s="235"/>
      <c r="F198" s="106"/>
      <c r="G198" s="15"/>
    </row>
    <row r="199" spans="1:7" ht="32" customHeight="1" x14ac:dyDescent="0.2">
      <c r="A199" s="104"/>
      <c r="B199" s="108"/>
      <c r="C199" s="107" t="s">
        <v>368</v>
      </c>
      <c r="D199" s="235" t="s">
        <v>369</v>
      </c>
      <c r="E199" s="235"/>
      <c r="F199" s="106" t="s">
        <v>8</v>
      </c>
      <c r="G199" s="15">
        <f>IF(AND(F199="YA"),5,IF(AND(F199="TIDAK"),1,0))</f>
        <v>5</v>
      </c>
    </row>
    <row r="200" spans="1:7" ht="32" customHeight="1" x14ac:dyDescent="0.2">
      <c r="A200" s="104"/>
      <c r="B200" s="108"/>
      <c r="C200" s="107" t="s">
        <v>370</v>
      </c>
      <c r="D200" s="235" t="s">
        <v>371</v>
      </c>
      <c r="E200" s="235"/>
      <c r="F200" s="106" t="s">
        <v>8</v>
      </c>
      <c r="G200" s="15">
        <f>IF(AND(F200="YA"),5,IF(AND(F200="TIDAK"),1,0))</f>
        <v>5</v>
      </c>
    </row>
    <row r="201" spans="1:7" ht="32" customHeight="1" x14ac:dyDescent="0.2">
      <c r="A201" s="104"/>
      <c r="B201" s="108"/>
      <c r="C201" s="107" t="s">
        <v>372</v>
      </c>
      <c r="D201" s="235" t="s">
        <v>373</v>
      </c>
      <c r="E201" s="235"/>
      <c r="F201" s="106" t="s">
        <v>8</v>
      </c>
      <c r="G201" s="15">
        <f>IF(AND(F201="YA"),5,IF(AND(F201="TIDAK"),1,0))</f>
        <v>5</v>
      </c>
    </row>
    <row r="202" spans="1:7" ht="32" customHeight="1" x14ac:dyDescent="0.2">
      <c r="A202" s="104"/>
      <c r="B202" s="108"/>
      <c r="C202" s="107" t="s">
        <v>374</v>
      </c>
      <c r="D202" s="235" t="s">
        <v>375</v>
      </c>
      <c r="E202" s="235"/>
      <c r="F202" s="106" t="s">
        <v>8</v>
      </c>
      <c r="G202" s="15">
        <f>IF(AND(F202="YA"),5,IF(AND(F202="TIDAK"),1,0))</f>
        <v>5</v>
      </c>
    </row>
    <row r="203" spans="1:7" ht="32" customHeight="1" x14ac:dyDescent="0.2">
      <c r="A203" s="104"/>
      <c r="B203" s="107" t="s">
        <v>376</v>
      </c>
      <c r="C203" s="235" t="s">
        <v>377</v>
      </c>
      <c r="D203" s="235"/>
      <c r="E203" s="235"/>
      <c r="F203" s="106"/>
      <c r="G203" s="15"/>
    </row>
    <row r="204" spans="1:7" ht="32" customHeight="1" x14ac:dyDescent="0.2">
      <c r="A204" s="104"/>
      <c r="B204" s="108"/>
      <c r="C204" s="107" t="s">
        <v>378</v>
      </c>
      <c r="D204" s="235" t="s">
        <v>379</v>
      </c>
      <c r="E204" s="235"/>
      <c r="F204" s="106" t="s">
        <v>8</v>
      </c>
      <c r="G204" s="15">
        <f>IF(AND(F204="YA"),2,IF(AND(F204="TIDAK"),1,0))</f>
        <v>2</v>
      </c>
    </row>
    <row r="205" spans="1:7" ht="32" customHeight="1" x14ac:dyDescent="0.2">
      <c r="A205" s="104"/>
      <c r="B205" s="108"/>
      <c r="C205" s="107" t="s">
        <v>380</v>
      </c>
      <c r="D205" s="235" t="s">
        <v>381</v>
      </c>
      <c r="E205" s="235"/>
      <c r="F205" s="106" t="s">
        <v>22</v>
      </c>
      <c r="G205" s="15">
        <f>IF(AND(F205="YA"),2,IF(AND(F205="TIDAK"),1,0))</f>
        <v>0</v>
      </c>
    </row>
    <row r="206" spans="1:7" ht="32" customHeight="1" x14ac:dyDescent="0.2">
      <c r="A206" s="104"/>
      <c r="B206" s="108"/>
      <c r="C206" s="107" t="s">
        <v>382</v>
      </c>
      <c r="D206" s="235" t="s">
        <v>383</v>
      </c>
      <c r="E206" s="235"/>
      <c r="F206" s="106" t="s">
        <v>22</v>
      </c>
      <c r="G206" s="15">
        <f>IF(AND(F206="YA"),5,IF(AND(F206="TIDAK"),1,0))</f>
        <v>0</v>
      </c>
    </row>
    <row r="207" spans="1:7" ht="32" customHeight="1" x14ac:dyDescent="0.2">
      <c r="A207" s="104"/>
      <c r="B207" s="114" t="s">
        <v>384</v>
      </c>
      <c r="C207" s="235" t="s">
        <v>385</v>
      </c>
      <c r="D207" s="235"/>
      <c r="E207" s="235"/>
      <c r="F207" s="106"/>
      <c r="G207" s="15"/>
    </row>
    <row r="208" spans="1:7" ht="32" customHeight="1" x14ac:dyDescent="0.2">
      <c r="A208" s="104"/>
      <c r="B208" s="108"/>
      <c r="C208" s="107" t="s">
        <v>386</v>
      </c>
      <c r="D208" s="235" t="s">
        <v>387</v>
      </c>
      <c r="E208" s="235"/>
      <c r="F208" s="106" t="s">
        <v>8</v>
      </c>
      <c r="G208" s="15">
        <f>IF(AND(F208="YA"),2,IF(AND(F208="TIDAK"),1,0))</f>
        <v>2</v>
      </c>
    </row>
    <row r="209" spans="1:7" ht="32" customHeight="1" x14ac:dyDescent="0.2">
      <c r="A209" s="104"/>
      <c r="B209" s="108"/>
      <c r="C209" s="107" t="s">
        <v>388</v>
      </c>
      <c r="D209" s="235" t="s">
        <v>389</v>
      </c>
      <c r="E209" s="235"/>
      <c r="F209" s="106" t="s">
        <v>8</v>
      </c>
      <c r="G209" s="15">
        <f>IF(AND(F209="YA"),2,IF(AND(F209="TIDAK"),1,0))</f>
        <v>2</v>
      </c>
    </row>
    <row r="210" spans="1:7" ht="32" customHeight="1" x14ac:dyDescent="0.2">
      <c r="A210" s="104"/>
      <c r="B210" s="108"/>
      <c r="C210" s="107" t="s">
        <v>390</v>
      </c>
      <c r="D210" s="235" t="s">
        <v>391</v>
      </c>
      <c r="E210" s="235"/>
      <c r="F210" s="106" t="s">
        <v>55</v>
      </c>
      <c r="G210" s="15">
        <f>IF(AND(F210="YA"),2,IF(AND(F210="TIDAK"),1,0))</f>
        <v>1</v>
      </c>
    </row>
    <row r="211" spans="1:7" ht="32" customHeight="1" x14ac:dyDescent="0.2">
      <c r="A211" s="104"/>
      <c r="B211" s="108"/>
      <c r="C211" s="107" t="s">
        <v>392</v>
      </c>
      <c r="D211" s="235" t="s">
        <v>383</v>
      </c>
      <c r="E211" s="235"/>
      <c r="F211" s="106" t="s">
        <v>55</v>
      </c>
      <c r="G211" s="15">
        <f>IF(AND(F211="YA"),5,IF(AND(F211="TIDAK"),1,0))</f>
        <v>1</v>
      </c>
    </row>
    <row r="212" spans="1:7" ht="32" customHeight="1" x14ac:dyDescent="0.2">
      <c r="A212" s="104"/>
      <c r="B212" s="107" t="s">
        <v>393</v>
      </c>
      <c r="C212" s="235" t="s">
        <v>394</v>
      </c>
      <c r="D212" s="235"/>
      <c r="E212" s="235"/>
      <c r="F212" s="106"/>
      <c r="G212" s="15"/>
    </row>
    <row r="213" spans="1:7" ht="32" customHeight="1" x14ac:dyDescent="0.2">
      <c r="A213" s="104"/>
      <c r="B213" s="108"/>
      <c r="C213" s="107" t="s">
        <v>395</v>
      </c>
      <c r="D213" s="235" t="s">
        <v>391</v>
      </c>
      <c r="E213" s="235"/>
      <c r="F213" s="106" t="s">
        <v>22</v>
      </c>
      <c r="G213" s="15">
        <f>IF(AND(F213="YA"),2,IF(AND(F213="TIDAK"),1,0))</f>
        <v>0</v>
      </c>
    </row>
    <row r="214" spans="1:7" ht="32" customHeight="1" x14ac:dyDescent="0.2">
      <c r="A214" s="104"/>
      <c r="B214" s="108"/>
      <c r="C214" s="107" t="s">
        <v>396</v>
      </c>
      <c r="D214" s="235" t="s">
        <v>389</v>
      </c>
      <c r="E214" s="235"/>
      <c r="F214" s="106" t="s">
        <v>22</v>
      </c>
      <c r="G214" s="15">
        <f>IF(AND(F214="YA"),2,IF(AND(F214="TIDAK"),1,0))</f>
        <v>0</v>
      </c>
    </row>
    <row r="215" spans="1:7" ht="32" customHeight="1" x14ac:dyDescent="0.2">
      <c r="A215" s="104"/>
      <c r="B215" s="108"/>
      <c r="C215" s="107" t="s">
        <v>397</v>
      </c>
      <c r="D215" s="235" t="s">
        <v>387</v>
      </c>
      <c r="E215" s="235"/>
      <c r="F215" s="106" t="s">
        <v>22</v>
      </c>
      <c r="G215" s="15">
        <f>IF(AND(F215="YA"),2,IF(AND(F215="TIDAK"),1,0))</f>
        <v>0</v>
      </c>
    </row>
    <row r="216" spans="1:7" ht="32" customHeight="1" x14ac:dyDescent="0.2">
      <c r="A216" s="104"/>
      <c r="B216" s="108"/>
      <c r="C216" s="107" t="s">
        <v>398</v>
      </c>
      <c r="D216" s="235" t="s">
        <v>399</v>
      </c>
      <c r="E216" s="235"/>
      <c r="F216" s="106" t="s">
        <v>8</v>
      </c>
      <c r="G216" s="15">
        <f>IF(AND(F216="YA"),5,IF(AND(F216="TIDAK"),1,0))</f>
        <v>5</v>
      </c>
    </row>
    <row r="217" spans="1:7" ht="32" customHeight="1" x14ac:dyDescent="0.2">
      <c r="A217" s="104"/>
      <c r="B217" s="107" t="s">
        <v>400</v>
      </c>
      <c r="C217" s="235" t="s">
        <v>401</v>
      </c>
      <c r="D217" s="235"/>
      <c r="E217" s="235"/>
      <c r="F217" s="106"/>
      <c r="G217" s="15"/>
    </row>
    <row r="218" spans="1:7" ht="32" customHeight="1" x14ac:dyDescent="0.2">
      <c r="A218" s="104"/>
      <c r="B218" s="108"/>
      <c r="C218" s="107" t="s">
        <v>402</v>
      </c>
      <c r="D218" s="235" t="s">
        <v>379</v>
      </c>
      <c r="E218" s="235"/>
      <c r="F218" s="106" t="s">
        <v>22</v>
      </c>
      <c r="G218" s="15">
        <f>IF(AND(F218="YA"),2,IF(AND(F218="TIDAK"),1,0))</f>
        <v>0</v>
      </c>
    </row>
    <row r="219" spans="1:7" ht="32" customHeight="1" x14ac:dyDescent="0.2">
      <c r="A219" s="104"/>
      <c r="B219" s="108"/>
      <c r="C219" s="107" t="s">
        <v>403</v>
      </c>
      <c r="D219" s="235" t="s">
        <v>381</v>
      </c>
      <c r="E219" s="235"/>
      <c r="F219" s="106" t="s">
        <v>22</v>
      </c>
      <c r="G219" s="15">
        <f>IF(AND(F219="YA"),2,IF(AND(F219="TIDAK"),1,0))</f>
        <v>0</v>
      </c>
    </row>
    <row r="220" spans="1:7" ht="32" customHeight="1" x14ac:dyDescent="0.2">
      <c r="A220" s="104"/>
      <c r="B220" s="108"/>
      <c r="C220" s="107" t="s">
        <v>404</v>
      </c>
      <c r="D220" s="235" t="s">
        <v>383</v>
      </c>
      <c r="E220" s="235"/>
      <c r="F220" s="106" t="s">
        <v>8</v>
      </c>
      <c r="G220" s="15">
        <f>IF(AND(F220="YA"),5,IF(AND(F220="TIDAK"),1,0))</f>
        <v>5</v>
      </c>
    </row>
    <row r="221" spans="1:7" ht="32" customHeight="1" x14ac:dyDescent="0.2">
      <c r="A221" s="104"/>
      <c r="B221" s="115" t="s">
        <v>405</v>
      </c>
      <c r="C221" s="242" t="s">
        <v>1757</v>
      </c>
      <c r="D221" s="242"/>
      <c r="E221" s="242"/>
      <c r="F221" s="106" t="s">
        <v>55</v>
      </c>
      <c r="G221" s="15">
        <f>IF(AND(F221="YA"),5,IF(AND(F221="TIDAK"),1,0))</f>
        <v>1</v>
      </c>
    </row>
    <row r="222" spans="1:7" ht="32" customHeight="1" x14ac:dyDescent="0.2">
      <c r="A222" s="104"/>
      <c r="B222" s="107" t="s">
        <v>407</v>
      </c>
      <c r="C222" s="242" t="s">
        <v>408</v>
      </c>
      <c r="D222" s="242"/>
      <c r="E222" s="242"/>
      <c r="F222" s="106" t="s">
        <v>55</v>
      </c>
      <c r="G222" s="15">
        <f>IF(AND(F222="YA"),5,IF(AND(F222="TIDAK"),1,0))</f>
        <v>1</v>
      </c>
    </row>
    <row r="223" spans="1:7" ht="32" customHeight="1" x14ac:dyDescent="0.2">
      <c r="A223" s="104"/>
      <c r="B223" s="107" t="s">
        <v>409</v>
      </c>
      <c r="C223" s="235" t="s">
        <v>410</v>
      </c>
      <c r="D223" s="235"/>
      <c r="E223" s="235"/>
      <c r="F223" s="106"/>
      <c r="G223" s="15"/>
    </row>
    <row r="224" spans="1:7" ht="32" customHeight="1" x14ac:dyDescent="0.2">
      <c r="A224" s="104"/>
      <c r="B224" s="108"/>
      <c r="C224" s="107" t="s">
        <v>411</v>
      </c>
      <c r="D224" s="235" t="s">
        <v>412</v>
      </c>
      <c r="E224" s="235"/>
      <c r="F224" s="106" t="s">
        <v>8</v>
      </c>
      <c r="G224" s="15">
        <f t="shared" ref="G224:G231" si="26">IF(AND(F224="YA"),5,IF(AND(F224="TIDAK"),1,0))</f>
        <v>5</v>
      </c>
    </row>
    <row r="225" spans="1:7" ht="32" customHeight="1" x14ac:dyDescent="0.2">
      <c r="A225" s="104"/>
      <c r="B225" s="108"/>
      <c r="C225" s="107" t="s">
        <v>413</v>
      </c>
      <c r="D225" s="235" t="s">
        <v>414</v>
      </c>
      <c r="E225" s="235"/>
      <c r="F225" s="106" t="s">
        <v>8</v>
      </c>
      <c r="G225" s="15">
        <f t="shared" si="26"/>
        <v>5</v>
      </c>
    </row>
    <row r="226" spans="1:7" ht="32" customHeight="1" x14ac:dyDescent="0.2">
      <c r="A226" s="104"/>
      <c r="B226" s="108"/>
      <c r="C226" s="107" t="s">
        <v>415</v>
      </c>
      <c r="D226" s="235" t="s">
        <v>416</v>
      </c>
      <c r="E226" s="235"/>
      <c r="F226" s="106" t="s">
        <v>8</v>
      </c>
      <c r="G226" s="15">
        <f t="shared" si="26"/>
        <v>5</v>
      </c>
    </row>
    <row r="227" spans="1:7" ht="32" customHeight="1" x14ac:dyDescent="0.2">
      <c r="A227" s="104"/>
      <c r="B227" s="108"/>
      <c r="C227" s="107" t="s">
        <v>417</v>
      </c>
      <c r="D227" s="235" t="s">
        <v>418</v>
      </c>
      <c r="E227" s="235"/>
      <c r="F227" s="106" t="s">
        <v>8</v>
      </c>
      <c r="G227" s="15">
        <f t="shared" si="26"/>
        <v>5</v>
      </c>
    </row>
    <row r="228" spans="1:7" ht="32" customHeight="1" x14ac:dyDescent="0.2">
      <c r="A228" s="104"/>
      <c r="B228" s="108"/>
      <c r="C228" s="107" t="s">
        <v>419</v>
      </c>
      <c r="D228" s="235" t="s">
        <v>420</v>
      </c>
      <c r="E228" s="235"/>
      <c r="F228" s="106" t="s">
        <v>8</v>
      </c>
      <c r="G228" s="15">
        <f t="shared" si="26"/>
        <v>5</v>
      </c>
    </row>
    <row r="229" spans="1:7" ht="32" customHeight="1" x14ac:dyDescent="0.2">
      <c r="A229" s="104"/>
      <c r="B229" s="108"/>
      <c r="C229" s="107" t="s">
        <v>421</v>
      </c>
      <c r="D229" s="235" t="s">
        <v>422</v>
      </c>
      <c r="E229" s="235"/>
      <c r="F229" s="106" t="s">
        <v>8</v>
      </c>
      <c r="G229" s="15">
        <f t="shared" si="26"/>
        <v>5</v>
      </c>
    </row>
    <row r="230" spans="1:7" ht="32" customHeight="1" x14ac:dyDescent="0.2">
      <c r="A230" s="104"/>
      <c r="B230" s="108"/>
      <c r="C230" s="107" t="s">
        <v>423</v>
      </c>
      <c r="D230" s="235" t="s">
        <v>424</v>
      </c>
      <c r="E230" s="235"/>
      <c r="F230" s="106" t="s">
        <v>8</v>
      </c>
      <c r="G230" s="15">
        <f t="shared" si="26"/>
        <v>5</v>
      </c>
    </row>
    <row r="231" spans="1:7" ht="32" customHeight="1" x14ac:dyDescent="0.2">
      <c r="A231" s="104"/>
      <c r="B231" s="108"/>
      <c r="C231" s="107" t="s">
        <v>425</v>
      </c>
      <c r="D231" s="235" t="s">
        <v>426</v>
      </c>
      <c r="E231" s="235"/>
      <c r="F231" s="106" t="s">
        <v>8</v>
      </c>
      <c r="G231" s="15">
        <f t="shared" si="26"/>
        <v>5</v>
      </c>
    </row>
    <row r="232" spans="1:7" ht="32" customHeight="1" x14ac:dyDescent="0.2">
      <c r="A232" s="104"/>
      <c r="B232" s="107" t="s">
        <v>427</v>
      </c>
      <c r="C232" s="235" t="s">
        <v>428</v>
      </c>
      <c r="D232" s="235"/>
      <c r="E232" s="235"/>
      <c r="F232" s="106"/>
      <c r="G232" s="15"/>
    </row>
    <row r="233" spans="1:7" ht="32" customHeight="1" x14ac:dyDescent="0.2">
      <c r="A233" s="104"/>
      <c r="B233" s="108"/>
      <c r="C233" s="107" t="s">
        <v>429</v>
      </c>
      <c r="D233" s="235" t="s">
        <v>430</v>
      </c>
      <c r="E233" s="235"/>
      <c r="F233" s="106" t="s">
        <v>8</v>
      </c>
      <c r="G233" s="15">
        <f>IF(AND(F233="YA"),5,IF(AND(F233="TIDAK"),1,0))</f>
        <v>5</v>
      </c>
    </row>
    <row r="234" spans="1:7" ht="32" customHeight="1" x14ac:dyDescent="0.2">
      <c r="A234" s="104"/>
      <c r="B234" s="108"/>
      <c r="C234" s="107" t="s">
        <v>431</v>
      </c>
      <c r="D234" s="235" t="s">
        <v>432</v>
      </c>
      <c r="E234" s="235"/>
      <c r="F234" s="106" t="s">
        <v>8</v>
      </c>
      <c r="G234" s="15">
        <f>IF(AND(F234="YA"),5,IF(AND(F234="TIDAK"),1,0))</f>
        <v>5</v>
      </c>
    </row>
    <row r="235" spans="1:7" ht="32" customHeight="1" x14ac:dyDescent="0.2">
      <c r="A235" s="104"/>
      <c r="B235" s="107" t="s">
        <v>433</v>
      </c>
      <c r="C235" s="242" t="s">
        <v>434</v>
      </c>
      <c r="D235" s="242"/>
      <c r="E235" s="242"/>
      <c r="F235" s="106" t="s">
        <v>55</v>
      </c>
      <c r="G235" s="15">
        <f>IF(AND(F235="YA"),5,IF(AND(F235="TIDAK"),1,0))</f>
        <v>1</v>
      </c>
    </row>
    <row r="236" spans="1:7" ht="32" customHeight="1" x14ac:dyDescent="0.2">
      <c r="A236" s="104"/>
      <c r="B236" s="107" t="s">
        <v>435</v>
      </c>
      <c r="C236" s="235" t="s">
        <v>436</v>
      </c>
      <c r="D236" s="235"/>
      <c r="E236" s="235"/>
      <c r="F236" s="106"/>
      <c r="G236" s="15"/>
    </row>
    <row r="237" spans="1:7" ht="32" customHeight="1" x14ac:dyDescent="0.2">
      <c r="A237" s="104"/>
      <c r="B237" s="108"/>
      <c r="C237" s="107" t="s">
        <v>437</v>
      </c>
      <c r="D237" s="235" t="s">
        <v>438</v>
      </c>
      <c r="E237" s="235"/>
      <c r="F237" s="106" t="s">
        <v>22</v>
      </c>
      <c r="G237" s="15">
        <f>IF(AND(F237="YA"),5,IF(AND(F237="TIDAK"),1,0))</f>
        <v>0</v>
      </c>
    </row>
    <row r="238" spans="1:7" ht="32" customHeight="1" x14ac:dyDescent="0.2">
      <c r="A238" s="104"/>
      <c r="B238" s="108"/>
      <c r="C238" s="107" t="s">
        <v>439</v>
      </c>
      <c r="D238" s="235" t="s">
        <v>440</v>
      </c>
      <c r="E238" s="235"/>
      <c r="F238" s="106" t="s">
        <v>22</v>
      </c>
      <c r="G238" s="15">
        <f t="shared" ref="G238:G240" si="27">IF(AND(F238="YA"),5,IF(AND(F238="TIDAK"),1,0))</f>
        <v>0</v>
      </c>
    </row>
    <row r="239" spans="1:7" ht="32" customHeight="1" x14ac:dyDescent="0.2">
      <c r="A239" s="104"/>
      <c r="B239" s="108"/>
      <c r="C239" s="107" t="s">
        <v>441</v>
      </c>
      <c r="D239" s="235" t="s">
        <v>442</v>
      </c>
      <c r="E239" s="235"/>
      <c r="F239" s="106" t="s">
        <v>22</v>
      </c>
      <c r="G239" s="15">
        <f t="shared" si="27"/>
        <v>0</v>
      </c>
    </row>
    <row r="240" spans="1:7" ht="32" customHeight="1" x14ac:dyDescent="0.2">
      <c r="A240" s="104"/>
      <c r="B240" s="108"/>
      <c r="C240" s="107" t="s">
        <v>443</v>
      </c>
      <c r="D240" s="235" t="s">
        <v>444</v>
      </c>
      <c r="E240" s="235"/>
      <c r="F240" s="106" t="s">
        <v>22</v>
      </c>
      <c r="G240" s="15">
        <f t="shared" si="27"/>
        <v>0</v>
      </c>
    </row>
    <row r="241" spans="1:7" ht="32" customHeight="1" x14ac:dyDescent="0.2">
      <c r="A241" s="104"/>
      <c r="B241" s="107" t="s">
        <v>445</v>
      </c>
      <c r="C241" s="243" t="s">
        <v>1695</v>
      </c>
      <c r="D241" s="244"/>
      <c r="E241" s="245"/>
      <c r="F241" s="106" t="s">
        <v>55</v>
      </c>
      <c r="G241" s="15">
        <f>IF(AND(F241="YA"),0,IF(AND(F241="TIDAK"),10,0))</f>
        <v>10</v>
      </c>
    </row>
    <row r="242" spans="1:7" ht="32" customHeight="1" x14ac:dyDescent="0.2">
      <c r="A242" s="104"/>
      <c r="B242" s="108"/>
      <c r="C242" s="107" t="s">
        <v>446</v>
      </c>
      <c r="D242" s="246" t="s">
        <v>447</v>
      </c>
      <c r="E242" s="245"/>
      <c r="F242" s="106" t="s">
        <v>22</v>
      </c>
      <c r="G242" s="15">
        <f>IF(AND(F242="YA"),5,IF(AND(F242="TIDAK"),1,0))</f>
        <v>0</v>
      </c>
    </row>
    <row r="243" spans="1:7" ht="32" customHeight="1" x14ac:dyDescent="0.2">
      <c r="A243" s="104"/>
      <c r="B243" s="108"/>
      <c r="C243" s="107" t="s">
        <v>448</v>
      </c>
      <c r="D243" s="246" t="s">
        <v>449</v>
      </c>
      <c r="E243" s="245"/>
      <c r="F243" s="106" t="s">
        <v>22</v>
      </c>
      <c r="G243" s="15">
        <f>IF(AND(F243="YA"),5,IF(AND(F243="TIDAK"),1,0))</f>
        <v>0</v>
      </c>
    </row>
    <row r="244" spans="1:7" ht="32" customHeight="1" x14ac:dyDescent="0.2">
      <c r="A244" s="240" t="s">
        <v>450</v>
      </c>
      <c r="B244" s="241"/>
      <c r="C244" s="241"/>
      <c r="D244" s="241"/>
      <c r="E244" s="241"/>
      <c r="F244" s="241"/>
      <c r="G244" s="48">
        <f>G245</f>
        <v>125</v>
      </c>
    </row>
    <row r="245" spans="1:7" ht="32" customHeight="1" x14ac:dyDescent="0.2">
      <c r="A245" s="104">
        <v>11</v>
      </c>
      <c r="B245" s="234" t="s">
        <v>451</v>
      </c>
      <c r="C245" s="234"/>
      <c r="D245" s="234"/>
      <c r="E245" s="234"/>
      <c r="F245" s="106"/>
      <c r="G245" s="50">
        <f>SUM(G246:G280)</f>
        <v>125</v>
      </c>
    </row>
    <row r="246" spans="1:7" ht="32" customHeight="1" x14ac:dyDescent="0.2">
      <c r="A246" s="104"/>
      <c r="B246" s="107" t="s">
        <v>452</v>
      </c>
      <c r="C246" s="246" t="s">
        <v>453</v>
      </c>
      <c r="D246" s="244"/>
      <c r="E246" s="245"/>
      <c r="F246" s="106"/>
      <c r="G246" s="15"/>
    </row>
    <row r="247" spans="1:7" ht="32" customHeight="1" x14ac:dyDescent="0.2">
      <c r="A247" s="104"/>
      <c r="B247" s="108"/>
      <c r="C247" s="107" t="s">
        <v>454</v>
      </c>
      <c r="D247" s="246" t="s">
        <v>455</v>
      </c>
      <c r="E247" s="245"/>
      <c r="F247" s="106" t="s">
        <v>8</v>
      </c>
      <c r="G247" s="15">
        <f t="shared" ref="G247:G254" si="28">IF(AND(F247="YA"),5,IF(AND(F247="TIDAK"),1,0))</f>
        <v>5</v>
      </c>
    </row>
    <row r="248" spans="1:7" ht="32" customHeight="1" x14ac:dyDescent="0.2">
      <c r="A248" s="104"/>
      <c r="B248" s="108"/>
      <c r="C248" s="107" t="s">
        <v>456</v>
      </c>
      <c r="D248" s="246" t="s">
        <v>457</v>
      </c>
      <c r="E248" s="245"/>
      <c r="F248" s="106" t="s">
        <v>8</v>
      </c>
      <c r="G248" s="15">
        <f t="shared" si="28"/>
        <v>5</v>
      </c>
    </row>
    <row r="249" spans="1:7" ht="32" customHeight="1" x14ac:dyDescent="0.2">
      <c r="A249" s="104"/>
      <c r="B249" s="108"/>
      <c r="C249" s="107" t="s">
        <v>458</v>
      </c>
      <c r="D249" s="246" t="s">
        <v>459</v>
      </c>
      <c r="E249" s="245"/>
      <c r="F249" s="106" t="s">
        <v>8</v>
      </c>
      <c r="G249" s="15">
        <f t="shared" si="28"/>
        <v>5</v>
      </c>
    </row>
    <row r="250" spans="1:7" ht="32" customHeight="1" x14ac:dyDescent="0.2">
      <c r="A250" s="104"/>
      <c r="B250" s="108"/>
      <c r="C250" s="107" t="s">
        <v>460</v>
      </c>
      <c r="D250" s="246" t="s">
        <v>461</v>
      </c>
      <c r="E250" s="245"/>
      <c r="F250" s="106" t="s">
        <v>8</v>
      </c>
      <c r="G250" s="15">
        <f t="shared" si="28"/>
        <v>5</v>
      </c>
    </row>
    <row r="251" spans="1:7" ht="32" customHeight="1" x14ac:dyDescent="0.2">
      <c r="A251" s="104"/>
      <c r="B251" s="108"/>
      <c r="C251" s="107" t="s">
        <v>462</v>
      </c>
      <c r="D251" s="246" t="s">
        <v>463</v>
      </c>
      <c r="E251" s="245"/>
      <c r="F251" s="106" t="s">
        <v>8</v>
      </c>
      <c r="G251" s="15">
        <f t="shared" si="28"/>
        <v>5</v>
      </c>
    </row>
    <row r="252" spans="1:7" ht="32" customHeight="1" x14ac:dyDescent="0.2">
      <c r="A252" s="104"/>
      <c r="B252" s="108"/>
      <c r="C252" s="107" t="s">
        <v>464</v>
      </c>
      <c r="D252" s="246" t="s">
        <v>465</v>
      </c>
      <c r="E252" s="245"/>
      <c r="F252" s="106" t="s">
        <v>8</v>
      </c>
      <c r="G252" s="15">
        <f t="shared" si="28"/>
        <v>5</v>
      </c>
    </row>
    <row r="253" spans="1:7" ht="32" customHeight="1" x14ac:dyDescent="0.2">
      <c r="A253" s="104"/>
      <c r="B253" s="108"/>
      <c r="C253" s="107" t="s">
        <v>466</v>
      </c>
      <c r="D253" s="246" t="s">
        <v>467</v>
      </c>
      <c r="E253" s="245"/>
      <c r="F253" s="106" t="s">
        <v>8</v>
      </c>
      <c r="G253" s="15">
        <f t="shared" si="28"/>
        <v>5</v>
      </c>
    </row>
    <row r="254" spans="1:7" ht="32" customHeight="1" x14ac:dyDescent="0.2">
      <c r="A254" s="104"/>
      <c r="B254" s="108"/>
      <c r="C254" s="107" t="s">
        <v>468</v>
      </c>
      <c r="D254" s="246" t="s">
        <v>469</v>
      </c>
      <c r="E254" s="245"/>
      <c r="F254" s="106" t="s">
        <v>8</v>
      </c>
      <c r="G254" s="15">
        <f t="shared" si="28"/>
        <v>5</v>
      </c>
    </row>
    <row r="255" spans="1:7" ht="32" customHeight="1" x14ac:dyDescent="0.2">
      <c r="A255" s="104"/>
      <c r="B255" s="107" t="s">
        <v>470</v>
      </c>
      <c r="C255" s="243" t="s">
        <v>471</v>
      </c>
      <c r="D255" s="244"/>
      <c r="E255" s="245"/>
      <c r="F255" s="106"/>
      <c r="G255" s="15"/>
    </row>
    <row r="256" spans="1:7" ht="32" customHeight="1" x14ac:dyDescent="0.2">
      <c r="A256" s="104"/>
      <c r="B256" s="108"/>
      <c r="C256" s="107" t="s">
        <v>472</v>
      </c>
      <c r="D256" s="246" t="s">
        <v>473</v>
      </c>
      <c r="E256" s="245"/>
      <c r="F256" s="106" t="s">
        <v>55</v>
      </c>
      <c r="G256" s="15">
        <f>IF(AND(F256="YA"),0,IF(AND(F256="TIDAK"),0,0))</f>
        <v>0</v>
      </c>
    </row>
    <row r="257" spans="1:7" ht="32" customHeight="1" x14ac:dyDescent="0.2">
      <c r="A257" s="104"/>
      <c r="B257" s="108"/>
      <c r="C257" s="107" t="s">
        <v>474</v>
      </c>
      <c r="D257" s="246" t="s">
        <v>475</v>
      </c>
      <c r="E257" s="245"/>
      <c r="F257" s="106" t="s">
        <v>55</v>
      </c>
      <c r="G257" s="15">
        <f t="shared" ref="G257:G258" si="29">IF(AND(F257="YA"),0,IF(AND(F257="TIDAK"),0,0))</f>
        <v>0</v>
      </c>
    </row>
    <row r="258" spans="1:7" ht="32" customHeight="1" x14ac:dyDescent="0.2">
      <c r="A258" s="104"/>
      <c r="B258" s="108"/>
      <c r="C258" s="107" t="s">
        <v>476</v>
      </c>
      <c r="D258" s="246" t="s">
        <v>477</v>
      </c>
      <c r="E258" s="245"/>
      <c r="F258" s="106" t="s">
        <v>55</v>
      </c>
      <c r="G258" s="15">
        <f t="shared" si="29"/>
        <v>0</v>
      </c>
    </row>
    <row r="259" spans="1:7" ht="32" customHeight="1" x14ac:dyDescent="0.2">
      <c r="A259" s="104"/>
      <c r="B259" s="108"/>
      <c r="C259" s="107" t="s">
        <v>478</v>
      </c>
      <c r="D259" s="246" t="s">
        <v>479</v>
      </c>
      <c r="E259" s="245"/>
      <c r="F259" s="106" t="s">
        <v>8</v>
      </c>
      <c r="G259" s="15">
        <f>IF(AND(F259="YA"),5,IF(AND(F259="TIDAK"),1,0))</f>
        <v>5</v>
      </c>
    </row>
    <row r="260" spans="1:7" ht="32" customHeight="1" x14ac:dyDescent="0.2">
      <c r="A260" s="104"/>
      <c r="B260" s="108"/>
      <c r="C260" s="107" t="s">
        <v>480</v>
      </c>
      <c r="D260" s="246" t="s">
        <v>481</v>
      </c>
      <c r="E260" s="245"/>
      <c r="F260" s="106" t="s">
        <v>8</v>
      </c>
      <c r="G260" s="15">
        <f>IF(AND(F260="YA"),5,IF(AND(F260="TIDAK"),1,0))</f>
        <v>5</v>
      </c>
    </row>
    <row r="261" spans="1:7" ht="32" customHeight="1" x14ac:dyDescent="0.2">
      <c r="A261" s="104"/>
      <c r="B261" s="107" t="s">
        <v>482</v>
      </c>
      <c r="C261" s="235" t="s">
        <v>483</v>
      </c>
      <c r="D261" s="235"/>
      <c r="E261" s="235"/>
      <c r="F261" s="106" t="s">
        <v>8</v>
      </c>
      <c r="G261" s="15">
        <f>IF(AND(F261="YA"),5,IF(AND(F261="TIDAK"),1,0))</f>
        <v>5</v>
      </c>
    </row>
    <row r="262" spans="1:7" ht="32" customHeight="1" x14ac:dyDescent="0.2">
      <c r="A262" s="104"/>
      <c r="B262" s="107" t="s">
        <v>484</v>
      </c>
      <c r="C262" s="235" t="s">
        <v>485</v>
      </c>
      <c r="D262" s="235"/>
      <c r="E262" s="235"/>
      <c r="F262" s="106"/>
      <c r="G262" s="15"/>
    </row>
    <row r="263" spans="1:7" ht="32" customHeight="1" x14ac:dyDescent="0.2">
      <c r="A263" s="104"/>
      <c r="B263" s="108"/>
      <c r="C263" s="107" t="s">
        <v>486</v>
      </c>
      <c r="D263" s="235" t="s">
        <v>1758</v>
      </c>
      <c r="E263" s="235"/>
      <c r="F263" s="106" t="s">
        <v>22</v>
      </c>
      <c r="G263" s="15">
        <f>IF(AND(F263="YA"),2,IF(AND(F263="TIDAK"),1,0))</f>
        <v>0</v>
      </c>
    </row>
    <row r="264" spans="1:7" ht="32" customHeight="1" x14ac:dyDescent="0.2">
      <c r="A264" s="104"/>
      <c r="B264" s="108"/>
      <c r="C264" s="107" t="s">
        <v>488</v>
      </c>
      <c r="D264" s="235" t="s">
        <v>489</v>
      </c>
      <c r="E264" s="235"/>
      <c r="F264" s="106" t="s">
        <v>22</v>
      </c>
      <c r="G264" s="15">
        <f>IF(AND(F264="YA"),2,IF(AND(F264="TIDAK"),1,0))</f>
        <v>0</v>
      </c>
    </row>
    <row r="265" spans="1:7" ht="32" customHeight="1" x14ac:dyDescent="0.2">
      <c r="A265" s="104"/>
      <c r="B265" s="108"/>
      <c r="C265" s="107" t="s">
        <v>490</v>
      </c>
      <c r="D265" s="235" t="s">
        <v>491</v>
      </c>
      <c r="E265" s="235"/>
      <c r="F265" s="106" t="s">
        <v>8</v>
      </c>
      <c r="G265" s="15">
        <f t="shared" ref="G265:G270" si="30">IF(AND(F265="YA"),5,IF(AND(F265="TIDAK"),1,0))</f>
        <v>5</v>
      </c>
    </row>
    <row r="266" spans="1:7" ht="48" customHeight="1" x14ac:dyDescent="0.2">
      <c r="A266" s="104"/>
      <c r="B266" s="107" t="s">
        <v>492</v>
      </c>
      <c r="C266" s="243" t="s">
        <v>1759</v>
      </c>
      <c r="D266" s="244"/>
      <c r="E266" s="245"/>
      <c r="F266" s="106" t="s">
        <v>8</v>
      </c>
      <c r="G266" s="15">
        <f t="shared" si="30"/>
        <v>5</v>
      </c>
    </row>
    <row r="267" spans="1:7" ht="32" customHeight="1" x14ac:dyDescent="0.2">
      <c r="A267" s="104"/>
      <c r="B267" s="107" t="s">
        <v>494</v>
      </c>
      <c r="C267" s="235" t="s">
        <v>495</v>
      </c>
      <c r="D267" s="235"/>
      <c r="E267" s="235"/>
      <c r="F267" s="106" t="s">
        <v>8</v>
      </c>
      <c r="G267" s="15">
        <f t="shared" si="30"/>
        <v>5</v>
      </c>
    </row>
    <row r="268" spans="1:7" ht="32" customHeight="1" x14ac:dyDescent="0.2">
      <c r="A268" s="104"/>
      <c r="B268" s="107" t="s">
        <v>496</v>
      </c>
      <c r="C268" s="235" t="s">
        <v>497</v>
      </c>
      <c r="D268" s="235"/>
      <c r="E268" s="235"/>
      <c r="F268" s="106" t="s">
        <v>8</v>
      </c>
      <c r="G268" s="15">
        <f t="shared" si="30"/>
        <v>5</v>
      </c>
    </row>
    <row r="269" spans="1:7" ht="32" customHeight="1" x14ac:dyDescent="0.2">
      <c r="A269" s="104"/>
      <c r="B269" s="107" t="s">
        <v>498</v>
      </c>
      <c r="C269" s="235" t="s">
        <v>499</v>
      </c>
      <c r="D269" s="235"/>
      <c r="E269" s="235"/>
      <c r="F269" s="106" t="s">
        <v>8</v>
      </c>
      <c r="G269" s="15">
        <f t="shared" si="30"/>
        <v>5</v>
      </c>
    </row>
    <row r="270" spans="1:7" ht="32" customHeight="1" x14ac:dyDescent="0.2">
      <c r="A270" s="104"/>
      <c r="B270" s="107" t="s">
        <v>500</v>
      </c>
      <c r="C270" s="235" t="s">
        <v>501</v>
      </c>
      <c r="D270" s="235"/>
      <c r="E270" s="235"/>
      <c r="F270" s="106" t="s">
        <v>8</v>
      </c>
      <c r="G270" s="15">
        <f t="shared" si="30"/>
        <v>5</v>
      </c>
    </row>
    <row r="271" spans="1:7" ht="32" customHeight="1" x14ac:dyDescent="0.2">
      <c r="A271" s="104"/>
      <c r="B271" s="115" t="s">
        <v>502</v>
      </c>
      <c r="C271" s="235" t="s">
        <v>503</v>
      </c>
      <c r="D271" s="235"/>
      <c r="E271" s="235"/>
      <c r="F271" s="106"/>
      <c r="G271" s="15"/>
    </row>
    <row r="272" spans="1:7" ht="32" customHeight="1" x14ac:dyDescent="0.2">
      <c r="A272" s="104"/>
      <c r="B272" s="118"/>
      <c r="C272" s="107" t="s">
        <v>504</v>
      </c>
      <c r="D272" s="235" t="s">
        <v>505</v>
      </c>
      <c r="E272" s="235"/>
      <c r="F272" s="106" t="s">
        <v>8</v>
      </c>
      <c r="G272" s="15">
        <f>IF(AND(F272="YA"),5,IF(AND(F272="TIDAK"),1,0))</f>
        <v>5</v>
      </c>
    </row>
    <row r="273" spans="1:7" ht="32" customHeight="1" x14ac:dyDescent="0.2">
      <c r="A273" s="104"/>
      <c r="B273" s="108"/>
      <c r="C273" s="107" t="s">
        <v>506</v>
      </c>
      <c r="D273" s="235" t="s">
        <v>507</v>
      </c>
      <c r="E273" s="235"/>
      <c r="F273" s="106" t="s">
        <v>8</v>
      </c>
      <c r="G273" s="15">
        <f>IF(AND(F273="YA"),5,IF(AND(F273="TIDAK"),1,0))</f>
        <v>5</v>
      </c>
    </row>
    <row r="274" spans="1:7" ht="32" customHeight="1" x14ac:dyDescent="0.2">
      <c r="A274" s="104"/>
      <c r="B274" s="108"/>
      <c r="C274" s="107" t="s">
        <v>508</v>
      </c>
      <c r="D274" s="235" t="s">
        <v>509</v>
      </c>
      <c r="E274" s="235"/>
      <c r="F274" s="106" t="s">
        <v>8</v>
      </c>
      <c r="G274" s="15">
        <f>IF(AND(F274="YA"),5,IF(AND(F274="TIDAK"),1,0))</f>
        <v>5</v>
      </c>
    </row>
    <row r="275" spans="1:7" ht="32" customHeight="1" x14ac:dyDescent="0.2">
      <c r="A275" s="104"/>
      <c r="B275" s="107" t="s">
        <v>510</v>
      </c>
      <c r="C275" s="235" t="s">
        <v>511</v>
      </c>
      <c r="D275" s="235"/>
      <c r="E275" s="235"/>
      <c r="F275" s="106"/>
      <c r="G275" s="15"/>
    </row>
    <row r="276" spans="1:7" ht="32" customHeight="1" x14ac:dyDescent="0.2">
      <c r="A276" s="104"/>
      <c r="B276" s="108"/>
      <c r="C276" s="107" t="s">
        <v>512</v>
      </c>
      <c r="D276" s="235" t="s">
        <v>513</v>
      </c>
      <c r="E276" s="235"/>
      <c r="F276" s="106" t="s">
        <v>8</v>
      </c>
      <c r="G276" s="15">
        <f>IF(AND(F276="YA"),5,IF(AND(F276="TIDAK"),1,0))</f>
        <v>5</v>
      </c>
    </row>
    <row r="277" spans="1:7" ht="32" customHeight="1" x14ac:dyDescent="0.2">
      <c r="A277" s="104"/>
      <c r="B277" s="108"/>
      <c r="C277" s="107" t="s">
        <v>514</v>
      </c>
      <c r="D277" s="235" t="s">
        <v>412</v>
      </c>
      <c r="E277" s="235"/>
      <c r="F277" s="106" t="s">
        <v>8</v>
      </c>
      <c r="G277" s="15">
        <f>IF(AND(F277="YA"),5,IF(AND(F277="TIDAK"),1,0))</f>
        <v>5</v>
      </c>
    </row>
    <row r="278" spans="1:7" ht="32" customHeight="1" x14ac:dyDescent="0.2">
      <c r="A278" s="104"/>
      <c r="B278" s="108"/>
      <c r="C278" s="107" t="s">
        <v>515</v>
      </c>
      <c r="D278" s="235" t="s">
        <v>516</v>
      </c>
      <c r="E278" s="235"/>
      <c r="F278" s="106" t="s">
        <v>8</v>
      </c>
      <c r="G278" s="15">
        <f>IF(AND(F278="YA"),5,IF(AND(F278="TIDAK"),1,0))</f>
        <v>5</v>
      </c>
    </row>
    <row r="279" spans="1:7" ht="32" customHeight="1" x14ac:dyDescent="0.2">
      <c r="A279" s="104"/>
      <c r="B279" s="108"/>
      <c r="C279" s="107" t="s">
        <v>517</v>
      </c>
      <c r="D279" s="235" t="s">
        <v>518</v>
      </c>
      <c r="E279" s="235"/>
      <c r="F279" s="106" t="s">
        <v>8</v>
      </c>
      <c r="G279" s="15">
        <f>IF(AND(F279="YA"),5,IF(AND(F279="TIDAK"),1,0))</f>
        <v>5</v>
      </c>
    </row>
    <row r="280" spans="1:7" ht="32" customHeight="1" x14ac:dyDescent="0.2">
      <c r="A280" s="104"/>
      <c r="B280" s="108"/>
      <c r="C280" s="107" t="s">
        <v>519</v>
      </c>
      <c r="D280" s="235" t="s">
        <v>520</v>
      </c>
      <c r="E280" s="235"/>
      <c r="F280" s="106" t="s">
        <v>8</v>
      </c>
      <c r="G280" s="15">
        <f>IF(AND(F280="YA"),5,IF(AND(F280="TIDAK"),1,0))</f>
        <v>5</v>
      </c>
    </row>
    <row r="281" spans="1:7" ht="32" customHeight="1" x14ac:dyDescent="0.2">
      <c r="A281" s="240" t="s">
        <v>521</v>
      </c>
      <c r="B281" s="241"/>
      <c r="C281" s="241"/>
      <c r="D281" s="241"/>
      <c r="E281" s="241"/>
      <c r="F281" s="241"/>
      <c r="G281" s="48">
        <f>G282</f>
        <v>141</v>
      </c>
    </row>
    <row r="282" spans="1:7" ht="32" customHeight="1" x14ac:dyDescent="0.2">
      <c r="A282" s="104">
        <v>12</v>
      </c>
      <c r="B282" s="234" t="s">
        <v>522</v>
      </c>
      <c r="C282" s="234"/>
      <c r="D282" s="234"/>
      <c r="E282" s="234"/>
      <c r="F282" s="106"/>
      <c r="G282" s="50">
        <f>SUM(G283:G325)</f>
        <v>141</v>
      </c>
    </row>
    <row r="283" spans="1:7" ht="32" customHeight="1" x14ac:dyDescent="0.2">
      <c r="A283" s="104"/>
      <c r="B283" s="107" t="s">
        <v>523</v>
      </c>
      <c r="C283" s="235" t="s">
        <v>524</v>
      </c>
      <c r="D283" s="235"/>
      <c r="E283" s="235"/>
      <c r="F283" s="106" t="s">
        <v>8</v>
      </c>
      <c r="G283" s="15">
        <f>IF(AND(F283="YA"),5,IF(AND(F283="TIDAK"),1,0))</f>
        <v>5</v>
      </c>
    </row>
    <row r="284" spans="1:7" ht="32" customHeight="1" x14ac:dyDescent="0.2">
      <c r="A284" s="104"/>
      <c r="B284" s="107" t="s">
        <v>525</v>
      </c>
      <c r="C284" s="235" t="s">
        <v>485</v>
      </c>
      <c r="D284" s="235"/>
      <c r="E284" s="235"/>
      <c r="F284" s="106"/>
      <c r="G284" s="15"/>
    </row>
    <row r="285" spans="1:7" ht="32" customHeight="1" x14ac:dyDescent="0.2">
      <c r="A285" s="104"/>
      <c r="B285" s="108"/>
      <c r="C285" s="107" t="s">
        <v>526</v>
      </c>
      <c r="D285" s="235" t="s">
        <v>1758</v>
      </c>
      <c r="E285" s="235"/>
      <c r="F285" s="106" t="s">
        <v>22</v>
      </c>
      <c r="G285" s="15">
        <f>IF(AND(F285="YA"),2,IF(AND(F285="TIDAK"),1,0))</f>
        <v>0</v>
      </c>
    </row>
    <row r="286" spans="1:7" ht="32" customHeight="1" x14ac:dyDescent="0.2">
      <c r="A286" s="104"/>
      <c r="B286" s="108"/>
      <c r="C286" s="107" t="s">
        <v>527</v>
      </c>
      <c r="D286" s="235" t="s">
        <v>489</v>
      </c>
      <c r="E286" s="235"/>
      <c r="F286" s="106" t="s">
        <v>22</v>
      </c>
      <c r="G286" s="15">
        <f>IF(AND(F286="YA"),2,IF(AND(F286="TIDAK"),1,0))</f>
        <v>0</v>
      </c>
    </row>
    <row r="287" spans="1:7" ht="32" customHeight="1" x14ac:dyDescent="0.2">
      <c r="A287" s="104"/>
      <c r="B287" s="108"/>
      <c r="C287" s="107" t="s">
        <v>528</v>
      </c>
      <c r="D287" s="235" t="s">
        <v>491</v>
      </c>
      <c r="E287" s="235"/>
      <c r="F287" s="106" t="s">
        <v>8</v>
      </c>
      <c r="G287" s="15">
        <f>IF(AND(F287="YA"),5,IF(AND(F287="TIDAK"),1,0))</f>
        <v>5</v>
      </c>
    </row>
    <row r="288" spans="1:7" ht="32" customHeight="1" x14ac:dyDescent="0.2">
      <c r="A288" s="104"/>
      <c r="B288" s="107" t="s">
        <v>529</v>
      </c>
      <c r="C288" s="235" t="s">
        <v>530</v>
      </c>
      <c r="D288" s="235"/>
      <c r="E288" s="235"/>
      <c r="F288" s="106" t="s">
        <v>8</v>
      </c>
      <c r="G288" s="15">
        <f>IF(AND(F288="YA"),5,IF(AND(F288="TIDAK"),1,0))</f>
        <v>5</v>
      </c>
    </row>
    <row r="289" spans="1:7" ht="32" customHeight="1" x14ac:dyDescent="0.2">
      <c r="A289" s="104"/>
      <c r="B289" s="107" t="s">
        <v>531</v>
      </c>
      <c r="C289" s="235" t="s">
        <v>497</v>
      </c>
      <c r="D289" s="235"/>
      <c r="E289" s="235"/>
      <c r="F289" s="106" t="s">
        <v>8</v>
      </c>
      <c r="G289" s="15">
        <f>IF(AND(F289="YA"),5,IF(AND(F289="TIDAK"),1,0))</f>
        <v>5</v>
      </c>
    </row>
    <row r="290" spans="1:7" ht="32" customHeight="1" x14ac:dyDescent="0.2">
      <c r="A290" s="104"/>
      <c r="B290" s="107" t="s">
        <v>532</v>
      </c>
      <c r="C290" s="235" t="s">
        <v>533</v>
      </c>
      <c r="D290" s="235"/>
      <c r="E290" s="235"/>
      <c r="F290" s="106"/>
      <c r="G290" s="15"/>
    </row>
    <row r="291" spans="1:7" ht="32" customHeight="1" x14ac:dyDescent="0.2">
      <c r="A291" s="104"/>
      <c r="B291" s="108"/>
      <c r="C291" s="107" t="s">
        <v>534</v>
      </c>
      <c r="D291" s="235" t="s">
        <v>535</v>
      </c>
      <c r="E291" s="235"/>
      <c r="F291" s="106" t="s">
        <v>8</v>
      </c>
      <c r="G291" s="15">
        <f>IF(AND(F291="YA"),3,IF(AND(F291="TIDAK"),1,0))</f>
        <v>3</v>
      </c>
    </row>
    <row r="292" spans="1:7" ht="32" customHeight="1" x14ac:dyDescent="0.2">
      <c r="A292" s="104"/>
      <c r="B292" s="108"/>
      <c r="C292" s="107" t="s">
        <v>536</v>
      </c>
      <c r="D292" s="235" t="s">
        <v>537</v>
      </c>
      <c r="E292" s="235"/>
      <c r="F292" s="106" t="s">
        <v>22</v>
      </c>
      <c r="G292" s="15">
        <f>IF(AND(F292="YA"),5,IF(AND(F292="TIDAK"),1,0))</f>
        <v>0</v>
      </c>
    </row>
    <row r="293" spans="1:7" ht="32" customHeight="1" x14ac:dyDescent="0.2">
      <c r="A293" s="104"/>
      <c r="B293" s="107" t="s">
        <v>538</v>
      </c>
      <c r="C293" s="235" t="s">
        <v>501</v>
      </c>
      <c r="D293" s="235"/>
      <c r="E293" s="235"/>
      <c r="F293" s="106" t="s">
        <v>8</v>
      </c>
      <c r="G293" s="15">
        <f>IF(AND(F293="YA"),5,IF(AND(F293="TIDAK"),1,0))</f>
        <v>5</v>
      </c>
    </row>
    <row r="294" spans="1:7" ht="32" customHeight="1" x14ac:dyDescent="0.2">
      <c r="A294" s="104"/>
      <c r="B294" s="107" t="s">
        <v>539</v>
      </c>
      <c r="C294" s="235" t="s">
        <v>540</v>
      </c>
      <c r="D294" s="235"/>
      <c r="E294" s="235"/>
      <c r="F294" s="106" t="s">
        <v>8</v>
      </c>
      <c r="G294" s="15">
        <f>IF(AND(F294="YA"),5,IF(AND(F294="TIDAK"),1,0))</f>
        <v>5</v>
      </c>
    </row>
    <row r="295" spans="1:7" ht="32" customHeight="1" x14ac:dyDescent="0.2">
      <c r="A295" s="104"/>
      <c r="B295" s="107" t="s">
        <v>541</v>
      </c>
      <c r="C295" s="235" t="s">
        <v>542</v>
      </c>
      <c r="D295" s="235"/>
      <c r="E295" s="235"/>
      <c r="F295" s="106" t="s">
        <v>8</v>
      </c>
      <c r="G295" s="15">
        <f>IF(AND(F295="YA"),5,IF(AND(F295="TIDAK"),1,0))</f>
        <v>5</v>
      </c>
    </row>
    <row r="296" spans="1:7" ht="32" customHeight="1" x14ac:dyDescent="0.2">
      <c r="A296" s="104"/>
      <c r="B296" s="107" t="s">
        <v>543</v>
      </c>
      <c r="C296" s="239" t="s">
        <v>544</v>
      </c>
      <c r="D296" s="239"/>
      <c r="E296" s="239"/>
      <c r="F296" s="106"/>
      <c r="G296" s="15"/>
    </row>
    <row r="297" spans="1:7" ht="32" customHeight="1" x14ac:dyDescent="0.2">
      <c r="A297" s="104"/>
      <c r="B297" s="108"/>
      <c r="C297" s="107" t="s">
        <v>545</v>
      </c>
      <c r="D297" s="235" t="s">
        <v>546</v>
      </c>
      <c r="E297" s="235"/>
      <c r="F297" s="106" t="s">
        <v>8</v>
      </c>
      <c r="G297" s="15">
        <f>IF(AND(F297="YA"),5,IF(AND(F297="TIDAK"),1,0))</f>
        <v>5</v>
      </c>
    </row>
    <row r="298" spans="1:7" ht="32" customHeight="1" x14ac:dyDescent="0.2">
      <c r="A298" s="104"/>
      <c r="B298" s="108"/>
      <c r="C298" s="107" t="s">
        <v>547</v>
      </c>
      <c r="D298" s="235" t="s">
        <v>548</v>
      </c>
      <c r="E298" s="235"/>
      <c r="F298" s="106" t="s">
        <v>8</v>
      </c>
      <c r="G298" s="15">
        <f>IF(AND(F298="YA"),5,IF(AND(F298="TIDAK"),1,0))</f>
        <v>5</v>
      </c>
    </row>
    <row r="299" spans="1:7" ht="32" customHeight="1" x14ac:dyDescent="0.2">
      <c r="A299" s="104"/>
      <c r="B299" s="108"/>
      <c r="C299" s="107" t="s">
        <v>549</v>
      </c>
      <c r="D299" s="242" t="s">
        <v>1760</v>
      </c>
      <c r="E299" s="242"/>
      <c r="F299" s="106" t="s">
        <v>22</v>
      </c>
      <c r="G299" s="15">
        <f>IF(AND(F299="YA"),5,IF(AND(F299="TIDAK"),1,0))</f>
        <v>0</v>
      </c>
    </row>
    <row r="300" spans="1:7" ht="32" customHeight="1" x14ac:dyDescent="0.2">
      <c r="A300" s="104"/>
      <c r="B300" s="107" t="s">
        <v>551</v>
      </c>
      <c r="C300" s="235" t="s">
        <v>552</v>
      </c>
      <c r="D300" s="235"/>
      <c r="E300" s="235"/>
      <c r="F300" s="106"/>
      <c r="G300" s="15"/>
    </row>
    <row r="301" spans="1:7" ht="32" customHeight="1" x14ac:dyDescent="0.2">
      <c r="A301" s="104"/>
      <c r="B301" s="108"/>
      <c r="C301" s="107" t="s">
        <v>553</v>
      </c>
      <c r="D301" s="235" t="s">
        <v>554</v>
      </c>
      <c r="E301" s="235"/>
      <c r="F301" s="106" t="s">
        <v>8</v>
      </c>
      <c r="G301" s="15">
        <f>IF(AND(F301="YA"),5,IF(AND(F301="TIDAK"),1,0))</f>
        <v>5</v>
      </c>
    </row>
    <row r="302" spans="1:7" ht="32" customHeight="1" x14ac:dyDescent="0.2">
      <c r="A302" s="104"/>
      <c r="B302" s="108"/>
      <c r="C302" s="107" t="s">
        <v>555</v>
      </c>
      <c r="D302" s="235" t="s">
        <v>556</v>
      </c>
      <c r="E302" s="235"/>
      <c r="F302" s="106" t="s">
        <v>8</v>
      </c>
      <c r="G302" s="15">
        <f>IF(AND(F302="YA"),5,IF(AND(F302="TIDAK"),1,0))</f>
        <v>5</v>
      </c>
    </row>
    <row r="303" spans="1:7" ht="32" customHeight="1" x14ac:dyDescent="0.2">
      <c r="A303" s="104"/>
      <c r="B303" s="108"/>
      <c r="C303" s="107" t="s">
        <v>557</v>
      </c>
      <c r="D303" s="235" t="s">
        <v>558</v>
      </c>
      <c r="E303" s="235"/>
      <c r="F303" s="106" t="s">
        <v>8</v>
      </c>
      <c r="G303" s="15">
        <f>IF(AND(F303="YA"),5,IF(AND(F303="TIDAK"),1,0))</f>
        <v>5</v>
      </c>
    </row>
    <row r="304" spans="1:7" ht="32" customHeight="1" x14ac:dyDescent="0.2">
      <c r="A304" s="104"/>
      <c r="B304" s="108"/>
      <c r="C304" s="107" t="s">
        <v>559</v>
      </c>
      <c r="D304" s="235" t="s">
        <v>560</v>
      </c>
      <c r="E304" s="235"/>
      <c r="F304" s="106"/>
      <c r="G304" s="15"/>
    </row>
    <row r="305" spans="1:7" ht="32" customHeight="1" x14ac:dyDescent="0.2">
      <c r="A305" s="104"/>
      <c r="B305" s="108"/>
      <c r="C305" s="108"/>
      <c r="D305" s="107" t="s">
        <v>561</v>
      </c>
      <c r="E305" s="108" t="s">
        <v>562</v>
      </c>
      <c r="F305" s="106" t="s">
        <v>8</v>
      </c>
      <c r="G305" s="15">
        <f t="shared" ref="G305:G312" si="31">IF(AND(F305="YA"),5,IF(AND(F305="TIDAK"),1,0))</f>
        <v>5</v>
      </c>
    </row>
    <row r="306" spans="1:7" ht="32" customHeight="1" x14ac:dyDescent="0.2">
      <c r="A306" s="104"/>
      <c r="B306" s="108"/>
      <c r="C306" s="108"/>
      <c r="D306" s="107" t="s">
        <v>563</v>
      </c>
      <c r="E306" s="108" t="s">
        <v>564</v>
      </c>
      <c r="F306" s="106" t="s">
        <v>8</v>
      </c>
      <c r="G306" s="15">
        <f t="shared" si="31"/>
        <v>5</v>
      </c>
    </row>
    <row r="307" spans="1:7" ht="32" customHeight="1" x14ac:dyDescent="0.2">
      <c r="A307" s="104"/>
      <c r="B307" s="108"/>
      <c r="C307" s="108"/>
      <c r="D307" s="107" t="s">
        <v>565</v>
      </c>
      <c r="E307" s="108" t="s">
        <v>566</v>
      </c>
      <c r="F307" s="106" t="s">
        <v>8</v>
      </c>
      <c r="G307" s="15">
        <f t="shared" si="31"/>
        <v>5</v>
      </c>
    </row>
    <row r="308" spans="1:7" ht="32" customHeight="1" x14ac:dyDescent="0.2">
      <c r="A308" s="104"/>
      <c r="B308" s="108"/>
      <c r="C308" s="107" t="s">
        <v>567</v>
      </c>
      <c r="D308" s="235" t="s">
        <v>568</v>
      </c>
      <c r="E308" s="235"/>
      <c r="F308" s="106" t="s">
        <v>8</v>
      </c>
      <c r="G308" s="15">
        <f t="shared" si="31"/>
        <v>5</v>
      </c>
    </row>
    <row r="309" spans="1:7" ht="32" customHeight="1" x14ac:dyDescent="0.2">
      <c r="A309" s="104"/>
      <c r="B309" s="108"/>
      <c r="C309" s="107" t="s">
        <v>569</v>
      </c>
      <c r="D309" s="235" t="s">
        <v>570</v>
      </c>
      <c r="E309" s="235"/>
      <c r="F309" s="106" t="s">
        <v>8</v>
      </c>
      <c r="G309" s="15">
        <f t="shared" si="31"/>
        <v>5</v>
      </c>
    </row>
    <row r="310" spans="1:7" ht="32" customHeight="1" x14ac:dyDescent="0.2">
      <c r="A310" s="104"/>
      <c r="B310" s="108"/>
      <c r="C310" s="107" t="s">
        <v>571</v>
      </c>
      <c r="D310" s="235" t="s">
        <v>572</v>
      </c>
      <c r="E310" s="235"/>
      <c r="F310" s="106" t="s">
        <v>8</v>
      </c>
      <c r="G310" s="15">
        <f t="shared" si="31"/>
        <v>5</v>
      </c>
    </row>
    <row r="311" spans="1:7" ht="32" customHeight="1" x14ac:dyDescent="0.2">
      <c r="A311" s="104"/>
      <c r="B311" s="108"/>
      <c r="C311" s="107" t="s">
        <v>573</v>
      </c>
      <c r="D311" s="235" t="s">
        <v>574</v>
      </c>
      <c r="E311" s="235"/>
      <c r="F311" s="106" t="s">
        <v>8</v>
      </c>
      <c r="G311" s="15">
        <f t="shared" si="31"/>
        <v>5</v>
      </c>
    </row>
    <row r="312" spans="1:7" ht="32" customHeight="1" x14ac:dyDescent="0.2">
      <c r="A312" s="104"/>
      <c r="B312" s="108"/>
      <c r="C312" s="107" t="s">
        <v>575</v>
      </c>
      <c r="D312" s="235" t="s">
        <v>576</v>
      </c>
      <c r="E312" s="235"/>
      <c r="F312" s="106" t="s">
        <v>8</v>
      </c>
      <c r="G312" s="15">
        <f t="shared" si="31"/>
        <v>5</v>
      </c>
    </row>
    <row r="313" spans="1:7" ht="32" customHeight="1" x14ac:dyDescent="0.2">
      <c r="A313" s="104"/>
      <c r="B313" s="107" t="s">
        <v>577</v>
      </c>
      <c r="C313" s="246" t="s">
        <v>578</v>
      </c>
      <c r="D313" s="244"/>
      <c r="E313" s="245"/>
      <c r="F313" s="106"/>
      <c r="G313" s="15"/>
    </row>
    <row r="314" spans="1:7" ht="32" customHeight="1" x14ac:dyDescent="0.2">
      <c r="A314" s="104"/>
      <c r="B314" s="108"/>
      <c r="C314" s="107" t="s">
        <v>579</v>
      </c>
      <c r="D314" s="246" t="s">
        <v>580</v>
      </c>
      <c r="E314" s="245"/>
      <c r="F314" s="106" t="s">
        <v>8</v>
      </c>
      <c r="G314" s="15">
        <f>IF(AND(F314="YA"),5,IF(AND(F314="TIDAK"),1,0))</f>
        <v>5</v>
      </c>
    </row>
    <row r="315" spans="1:7" ht="32" customHeight="1" x14ac:dyDescent="0.2">
      <c r="A315" s="104"/>
      <c r="B315" s="108"/>
      <c r="C315" s="107" t="s">
        <v>581</v>
      </c>
      <c r="D315" s="246" t="s">
        <v>582</v>
      </c>
      <c r="E315" s="245"/>
      <c r="F315" s="106"/>
      <c r="G315" s="15"/>
    </row>
    <row r="316" spans="1:7" ht="32" customHeight="1" x14ac:dyDescent="0.2">
      <c r="A316" s="104"/>
      <c r="B316" s="108"/>
      <c r="C316" s="108"/>
      <c r="D316" s="107" t="s">
        <v>583</v>
      </c>
      <c r="E316" s="108" t="s">
        <v>584</v>
      </c>
      <c r="F316" s="106" t="s">
        <v>22</v>
      </c>
      <c r="G316" s="15">
        <f>IF(AND(F316="YA"),1,IF(AND(F316="TIDAK"),0,0))</f>
        <v>0</v>
      </c>
    </row>
    <row r="317" spans="1:7" ht="32" customHeight="1" x14ac:dyDescent="0.2">
      <c r="A317" s="104"/>
      <c r="B317" s="108"/>
      <c r="C317" s="108"/>
      <c r="D317" s="107" t="s">
        <v>585</v>
      </c>
      <c r="E317" s="108" t="s">
        <v>586</v>
      </c>
      <c r="F317" s="106" t="s">
        <v>8</v>
      </c>
      <c r="G317" s="15">
        <f>IF(AND(F317="YA"),3,IF(AND(F317="TIDAK"),0,0))</f>
        <v>3</v>
      </c>
    </row>
    <row r="318" spans="1:7" ht="32" customHeight="1" x14ac:dyDescent="0.2">
      <c r="A318" s="104"/>
      <c r="B318" s="108"/>
      <c r="C318" s="108"/>
      <c r="D318" s="107" t="s">
        <v>587</v>
      </c>
      <c r="E318" s="108" t="s">
        <v>588</v>
      </c>
      <c r="F318" s="106" t="s">
        <v>22</v>
      </c>
      <c r="G318" s="15">
        <f>IF(AND(F318="YA"),5,IF(AND(F318="TIDAK"),1,0))</f>
        <v>0</v>
      </c>
    </row>
    <row r="319" spans="1:7" ht="32" customHeight="1" x14ac:dyDescent="0.2">
      <c r="A319" s="104"/>
      <c r="B319" s="108"/>
      <c r="C319" s="107" t="s">
        <v>589</v>
      </c>
      <c r="D319" s="246" t="s">
        <v>590</v>
      </c>
      <c r="E319" s="245"/>
      <c r="F319" s="106" t="s">
        <v>8</v>
      </c>
      <c r="G319" s="15">
        <f>IF(AND(F319="YA"),5,IF(AND(F319="TIDAK"),1,0))</f>
        <v>5</v>
      </c>
    </row>
    <row r="320" spans="1:7" ht="60" customHeight="1" x14ac:dyDescent="0.2">
      <c r="A320" s="104"/>
      <c r="B320" s="108"/>
      <c r="C320" s="107" t="s">
        <v>591</v>
      </c>
      <c r="D320" s="246" t="s">
        <v>592</v>
      </c>
      <c r="E320" s="245"/>
      <c r="F320" s="106" t="s">
        <v>8</v>
      </c>
      <c r="G320" s="15">
        <f>IF(AND(F320="YA"),5,IF(AND(F320="TIDAK"),1,0))</f>
        <v>5</v>
      </c>
    </row>
    <row r="321" spans="1:7" ht="32" customHeight="1" x14ac:dyDescent="0.2">
      <c r="A321" s="104"/>
      <c r="B321" s="108"/>
      <c r="C321" s="107" t="s">
        <v>593</v>
      </c>
      <c r="D321" s="246" t="s">
        <v>1761</v>
      </c>
      <c r="E321" s="245"/>
      <c r="F321" s="106" t="s">
        <v>8</v>
      </c>
      <c r="G321" s="15">
        <f>IF(AND(F321="YA"),5,IF(AND(F321="TIDAK"),1,0))</f>
        <v>5</v>
      </c>
    </row>
    <row r="322" spans="1:7" ht="32" customHeight="1" x14ac:dyDescent="0.2">
      <c r="A322" s="104"/>
      <c r="B322" s="115" t="s">
        <v>595</v>
      </c>
      <c r="C322" s="235" t="s">
        <v>503</v>
      </c>
      <c r="D322" s="235"/>
      <c r="E322" s="235"/>
      <c r="F322" s="106"/>
      <c r="G322" s="15"/>
    </row>
    <row r="323" spans="1:7" ht="32" customHeight="1" x14ac:dyDescent="0.2">
      <c r="A323" s="104"/>
      <c r="B323" s="118"/>
      <c r="C323" s="107" t="s">
        <v>596</v>
      </c>
      <c r="D323" s="235" t="s">
        <v>505</v>
      </c>
      <c r="E323" s="235"/>
      <c r="F323" s="106" t="s">
        <v>8</v>
      </c>
      <c r="G323" s="15">
        <f>IF(AND(F323="YA"),5,IF(AND(F323="TIDAK"),1,0))</f>
        <v>5</v>
      </c>
    </row>
    <row r="324" spans="1:7" ht="32" customHeight="1" x14ac:dyDescent="0.2">
      <c r="A324" s="104"/>
      <c r="B324" s="108"/>
      <c r="C324" s="107" t="s">
        <v>597</v>
      </c>
      <c r="D324" s="235" t="s">
        <v>507</v>
      </c>
      <c r="E324" s="235"/>
      <c r="F324" s="106" t="s">
        <v>8</v>
      </c>
      <c r="G324" s="15">
        <f>IF(AND(F324="YA"),5,IF(AND(F324="TIDAK"),1,0))</f>
        <v>5</v>
      </c>
    </row>
    <row r="325" spans="1:7" ht="32" customHeight="1" x14ac:dyDescent="0.2">
      <c r="A325" s="104"/>
      <c r="B325" s="108"/>
      <c r="C325" s="107" t="s">
        <v>598</v>
      </c>
      <c r="D325" s="235" t="s">
        <v>509</v>
      </c>
      <c r="E325" s="235"/>
      <c r="F325" s="106" t="s">
        <v>8</v>
      </c>
      <c r="G325" s="15">
        <f>IF(AND(F325="YA"),5,IF(AND(F325="TIDAK"),1,0))</f>
        <v>5</v>
      </c>
    </row>
    <row r="326" spans="1:7" ht="32" customHeight="1" x14ac:dyDescent="0.2">
      <c r="A326" s="240" t="s">
        <v>599</v>
      </c>
      <c r="B326" s="241"/>
      <c r="C326" s="241"/>
      <c r="D326" s="241"/>
      <c r="E326" s="241"/>
      <c r="F326" s="241"/>
      <c r="G326" s="48">
        <f>G327</f>
        <v>73</v>
      </c>
    </row>
    <row r="327" spans="1:7" ht="32" customHeight="1" x14ac:dyDescent="0.2">
      <c r="A327" s="104">
        <v>13</v>
      </c>
      <c r="B327" s="234" t="s">
        <v>600</v>
      </c>
      <c r="C327" s="234"/>
      <c r="D327" s="234"/>
      <c r="E327" s="234"/>
      <c r="F327" s="106"/>
      <c r="G327" s="50">
        <f>SUM(G328:G364)</f>
        <v>73</v>
      </c>
    </row>
    <row r="328" spans="1:7" ht="32" customHeight="1" x14ac:dyDescent="0.2">
      <c r="A328" s="104"/>
      <c r="B328" s="110" t="s">
        <v>601</v>
      </c>
      <c r="C328" s="235" t="s">
        <v>602</v>
      </c>
      <c r="D328" s="235"/>
      <c r="E328" s="235"/>
      <c r="F328" s="106" t="s">
        <v>8</v>
      </c>
      <c r="G328" s="15">
        <f>IF(AND(F328="YA"),5,IF(AND(F328="TIDAK"),1,0))</f>
        <v>5</v>
      </c>
    </row>
    <row r="329" spans="1:7" ht="32" customHeight="1" x14ac:dyDescent="0.2">
      <c r="A329" s="104"/>
      <c r="B329" s="107" t="s">
        <v>603</v>
      </c>
      <c r="C329" s="235" t="s">
        <v>604</v>
      </c>
      <c r="D329" s="235"/>
      <c r="E329" s="235"/>
      <c r="F329" s="106"/>
      <c r="G329" s="15"/>
    </row>
    <row r="330" spans="1:7" ht="32" customHeight="1" x14ac:dyDescent="0.2">
      <c r="A330" s="104"/>
      <c r="B330" s="108"/>
      <c r="C330" s="107" t="s">
        <v>605</v>
      </c>
      <c r="D330" s="235" t="s">
        <v>606</v>
      </c>
      <c r="E330" s="235"/>
      <c r="F330" s="106" t="s">
        <v>8</v>
      </c>
      <c r="G330" s="15">
        <f>IF(AND(F330="YA"),5,IF(AND(F330="TIDAK"),1,0))</f>
        <v>5</v>
      </c>
    </row>
    <row r="331" spans="1:7" ht="32" customHeight="1" x14ac:dyDescent="0.2">
      <c r="A331" s="104"/>
      <c r="B331" s="108"/>
      <c r="C331" s="107" t="s">
        <v>607</v>
      </c>
      <c r="D331" s="235" t="s">
        <v>608</v>
      </c>
      <c r="E331" s="235"/>
      <c r="F331" s="106" t="s">
        <v>8</v>
      </c>
      <c r="G331" s="15">
        <f>IF(AND(F331="YA"),5,IF(AND(F331="TIDAK"),1,0))</f>
        <v>5</v>
      </c>
    </row>
    <row r="332" spans="1:7" ht="32" customHeight="1" x14ac:dyDescent="0.2">
      <c r="A332" s="104"/>
      <c r="B332" s="108"/>
      <c r="C332" s="107" t="s">
        <v>609</v>
      </c>
      <c r="D332" s="235" t="s">
        <v>610</v>
      </c>
      <c r="E332" s="235"/>
      <c r="F332" s="106" t="s">
        <v>8</v>
      </c>
      <c r="G332" s="15">
        <f>IF(AND(F332="YA"),5,IF(AND(F332="TIDAK"),1,0))</f>
        <v>5</v>
      </c>
    </row>
    <row r="333" spans="1:7" ht="32" customHeight="1" x14ac:dyDescent="0.2">
      <c r="A333" s="104"/>
      <c r="B333" s="108"/>
      <c r="C333" s="107" t="s">
        <v>611</v>
      </c>
      <c r="D333" s="235" t="s">
        <v>612</v>
      </c>
      <c r="E333" s="235"/>
      <c r="F333" s="106" t="s">
        <v>8</v>
      </c>
      <c r="G333" s="15">
        <f>IF(AND(F333="YA"),5,IF(AND(F333="TIDAK"),1,0))</f>
        <v>5</v>
      </c>
    </row>
    <row r="334" spans="1:7" ht="32" customHeight="1" x14ac:dyDescent="0.2">
      <c r="A334" s="104"/>
      <c r="B334" s="108"/>
      <c r="C334" s="107" t="s">
        <v>613</v>
      </c>
      <c r="D334" s="235" t="s">
        <v>614</v>
      </c>
      <c r="E334" s="235"/>
      <c r="F334" s="106" t="s">
        <v>8</v>
      </c>
      <c r="G334" s="15">
        <f>IF(AND(F334="YA"),5,IF(AND(F334="TIDAK"),1,0))</f>
        <v>5</v>
      </c>
    </row>
    <row r="335" spans="1:7" ht="32" customHeight="1" x14ac:dyDescent="0.2">
      <c r="A335" s="104"/>
      <c r="B335" s="110" t="s">
        <v>615</v>
      </c>
      <c r="C335" s="235" t="s">
        <v>616</v>
      </c>
      <c r="D335" s="235"/>
      <c r="E335" s="235"/>
      <c r="F335" s="106"/>
      <c r="G335" s="15"/>
    </row>
    <row r="336" spans="1:7" ht="32" customHeight="1" x14ac:dyDescent="0.2">
      <c r="A336" s="104"/>
      <c r="B336" s="108"/>
      <c r="C336" s="107" t="s">
        <v>617</v>
      </c>
      <c r="D336" s="235" t="s">
        <v>618</v>
      </c>
      <c r="E336" s="235"/>
      <c r="F336" s="106" t="s">
        <v>8</v>
      </c>
      <c r="G336" s="15">
        <f>IF(AND(F336="YA"),5,IF(AND(F336="TIDAK"),1,0))</f>
        <v>5</v>
      </c>
    </row>
    <row r="337" spans="1:7" ht="51" customHeight="1" x14ac:dyDescent="0.2">
      <c r="A337" s="104"/>
      <c r="B337" s="108"/>
      <c r="C337" s="107" t="s">
        <v>619</v>
      </c>
      <c r="D337" s="235" t="s">
        <v>620</v>
      </c>
      <c r="E337" s="235"/>
      <c r="F337" s="106"/>
      <c r="G337" s="15"/>
    </row>
    <row r="338" spans="1:7" ht="32" customHeight="1" x14ac:dyDescent="0.2">
      <c r="A338" s="104"/>
      <c r="B338" s="108"/>
      <c r="C338" s="108"/>
      <c r="D338" s="107" t="s">
        <v>621</v>
      </c>
      <c r="E338" s="108" t="s">
        <v>622</v>
      </c>
      <c r="F338" s="106" t="s">
        <v>22</v>
      </c>
      <c r="G338" s="15">
        <f>IF(AND(F338="YA"),2,IF(AND(F338="TIDAK"),1,0))</f>
        <v>0</v>
      </c>
    </row>
    <row r="339" spans="1:7" ht="32" customHeight="1" x14ac:dyDescent="0.2">
      <c r="A339" s="104"/>
      <c r="B339" s="108"/>
      <c r="C339" s="108"/>
      <c r="D339" s="107" t="s">
        <v>623</v>
      </c>
      <c r="E339" s="108" t="s">
        <v>1762</v>
      </c>
      <c r="F339" s="106" t="s">
        <v>22</v>
      </c>
      <c r="G339" s="15">
        <f>IF(AND(F339="YA"),3,IF(AND(F339="TIDAK"),1,0))</f>
        <v>0</v>
      </c>
    </row>
    <row r="340" spans="1:7" ht="32" customHeight="1" x14ac:dyDescent="0.2">
      <c r="A340" s="104"/>
      <c r="B340" s="108"/>
      <c r="C340" s="108"/>
      <c r="D340" s="107" t="s">
        <v>625</v>
      </c>
      <c r="E340" s="108" t="s">
        <v>626</v>
      </c>
      <c r="F340" s="106" t="s">
        <v>8</v>
      </c>
      <c r="G340" s="15">
        <f>IF(AND(F340="YA"),5,IF(AND(F340="TIDAK"),1,0))</f>
        <v>5</v>
      </c>
    </row>
    <row r="341" spans="1:7" ht="32" customHeight="1" x14ac:dyDescent="0.2">
      <c r="A341" s="104"/>
      <c r="B341" s="107" t="s">
        <v>615</v>
      </c>
      <c r="C341" s="235" t="s">
        <v>627</v>
      </c>
      <c r="D341" s="235"/>
      <c r="E341" s="235"/>
      <c r="F341" s="106"/>
      <c r="G341" s="15"/>
    </row>
    <row r="342" spans="1:7" ht="32" customHeight="1" x14ac:dyDescent="0.2">
      <c r="A342" s="104"/>
      <c r="B342" s="108"/>
      <c r="C342" s="109" t="s">
        <v>617</v>
      </c>
      <c r="D342" s="235" t="s">
        <v>628</v>
      </c>
      <c r="E342" s="235"/>
      <c r="F342" s="106"/>
      <c r="G342" s="15"/>
    </row>
    <row r="343" spans="1:7" ht="32" customHeight="1" x14ac:dyDescent="0.2">
      <c r="A343" s="104"/>
      <c r="B343" s="108"/>
      <c r="C343" s="108"/>
      <c r="D343" s="107" t="s">
        <v>629</v>
      </c>
      <c r="E343" s="108" t="s">
        <v>630</v>
      </c>
      <c r="F343" s="106" t="s">
        <v>22</v>
      </c>
      <c r="G343" s="15">
        <f>IF(AND(F343="YA"),2,IF(AND(F343="TIDAK"),1,0))</f>
        <v>0</v>
      </c>
    </row>
    <row r="344" spans="1:7" ht="32" customHeight="1" x14ac:dyDescent="0.2">
      <c r="A344" s="104"/>
      <c r="B344" s="108"/>
      <c r="C344" s="108"/>
      <c r="D344" s="107" t="s">
        <v>631</v>
      </c>
      <c r="E344" s="108" t="s">
        <v>632</v>
      </c>
      <c r="F344" s="106" t="s">
        <v>22</v>
      </c>
      <c r="G344" s="15">
        <f>IF(AND(F344="YA"),3,IF(AND(F344="TIDAK"),1,0))</f>
        <v>0</v>
      </c>
    </row>
    <row r="345" spans="1:7" ht="32" customHeight="1" x14ac:dyDescent="0.2">
      <c r="A345" s="104"/>
      <c r="B345" s="108"/>
      <c r="C345" s="108"/>
      <c r="D345" s="107" t="s">
        <v>633</v>
      </c>
      <c r="E345" s="108" t="s">
        <v>634</v>
      </c>
      <c r="F345" s="106" t="s">
        <v>8</v>
      </c>
      <c r="G345" s="15">
        <f>IF(AND(F345="YA"),5,IF(AND(F345="TIDAK"),1,0))</f>
        <v>5</v>
      </c>
    </row>
    <row r="346" spans="1:7" ht="32" customHeight="1" x14ac:dyDescent="0.2">
      <c r="A346" s="104"/>
      <c r="B346" s="107" t="s">
        <v>635</v>
      </c>
      <c r="C346" s="235" t="s">
        <v>636</v>
      </c>
      <c r="D346" s="235"/>
      <c r="E346" s="235"/>
      <c r="F346" s="106"/>
      <c r="G346" s="15"/>
    </row>
    <row r="347" spans="1:7" ht="32" customHeight="1" x14ac:dyDescent="0.2">
      <c r="A347" s="104"/>
      <c r="B347" s="108"/>
      <c r="C347" s="107" t="s">
        <v>637</v>
      </c>
      <c r="D347" s="235" t="s">
        <v>1763</v>
      </c>
      <c r="E347" s="235"/>
      <c r="F347" s="106"/>
      <c r="G347" s="15"/>
    </row>
    <row r="348" spans="1:7" ht="32" customHeight="1" x14ac:dyDescent="0.2">
      <c r="A348" s="104"/>
      <c r="B348" s="108"/>
      <c r="C348" s="108"/>
      <c r="D348" s="108" t="s">
        <v>639</v>
      </c>
      <c r="E348" s="108" t="s">
        <v>1764</v>
      </c>
      <c r="F348" s="106" t="s">
        <v>8</v>
      </c>
      <c r="G348" s="15">
        <f>IF(AND(F348="YA"),5,IF(AND(F348="TIDAK"),1,0))</f>
        <v>5</v>
      </c>
    </row>
    <row r="349" spans="1:7" ht="32" customHeight="1" x14ac:dyDescent="0.2">
      <c r="A349" s="104"/>
      <c r="B349" s="108"/>
      <c r="C349" s="108"/>
      <c r="D349" s="108" t="s">
        <v>641</v>
      </c>
      <c r="E349" s="108" t="s">
        <v>642</v>
      </c>
      <c r="F349" s="106" t="s">
        <v>55</v>
      </c>
      <c r="G349" s="15">
        <f>IF(AND(F349="YA"),3,IF(AND(F349="TIDAK"),1,0))</f>
        <v>1</v>
      </c>
    </row>
    <row r="350" spans="1:7" ht="32" customHeight="1" x14ac:dyDescent="0.2">
      <c r="A350" s="104"/>
      <c r="B350" s="108"/>
      <c r="C350" s="108"/>
      <c r="D350" s="108" t="s">
        <v>643</v>
      </c>
      <c r="E350" s="108" t="s">
        <v>1765</v>
      </c>
      <c r="F350" s="106" t="s">
        <v>55</v>
      </c>
      <c r="G350" s="15">
        <f>IF(AND(F350="YA"),2,IF(AND(F350="TIDAK"),1,0))</f>
        <v>1</v>
      </c>
    </row>
    <row r="351" spans="1:7" ht="42" customHeight="1" x14ac:dyDescent="0.2">
      <c r="A351" s="104"/>
      <c r="B351" s="108"/>
      <c r="C351" s="107" t="s">
        <v>645</v>
      </c>
      <c r="D351" s="235" t="s">
        <v>646</v>
      </c>
      <c r="E351" s="235"/>
      <c r="F351" s="106"/>
      <c r="G351" s="15"/>
    </row>
    <row r="352" spans="1:7" ht="32" customHeight="1" x14ac:dyDescent="0.2">
      <c r="A352" s="104"/>
      <c r="B352" s="108"/>
      <c r="C352" s="108"/>
      <c r="D352" s="107" t="s">
        <v>647</v>
      </c>
      <c r="E352" s="108" t="s">
        <v>648</v>
      </c>
      <c r="F352" s="106" t="s">
        <v>22</v>
      </c>
      <c r="G352" s="15">
        <f>IF(AND(F352="YA"),2,IF(AND(F352="TIDAK"),1,0))</f>
        <v>0</v>
      </c>
    </row>
    <row r="353" spans="1:7" ht="32" customHeight="1" x14ac:dyDescent="0.2">
      <c r="A353" s="104"/>
      <c r="B353" s="108"/>
      <c r="C353" s="108"/>
      <c r="D353" s="107" t="s">
        <v>649</v>
      </c>
      <c r="E353" s="108" t="s">
        <v>650</v>
      </c>
      <c r="F353" s="106" t="s">
        <v>22</v>
      </c>
      <c r="G353" s="15">
        <f>IF(AND(F353="YA"),3,IF(AND(F353="TIDAK"),1,0))</f>
        <v>0</v>
      </c>
    </row>
    <row r="354" spans="1:7" ht="32" customHeight="1" x14ac:dyDescent="0.2">
      <c r="A354" s="104"/>
      <c r="B354" s="108"/>
      <c r="C354" s="108"/>
      <c r="D354" s="107" t="s">
        <v>651</v>
      </c>
      <c r="E354" s="108" t="s">
        <v>652</v>
      </c>
      <c r="F354" s="106" t="s">
        <v>8</v>
      </c>
      <c r="G354" s="15">
        <f>IF(AND(F354="YA"),5,IF(AND(F354="TIDAK"),1,0))</f>
        <v>5</v>
      </c>
    </row>
    <row r="355" spans="1:7" ht="32" customHeight="1" x14ac:dyDescent="0.2">
      <c r="A355" s="104"/>
      <c r="B355" s="108"/>
      <c r="C355" s="107" t="s">
        <v>653</v>
      </c>
      <c r="D355" s="235" t="s">
        <v>1766</v>
      </c>
      <c r="E355" s="235"/>
      <c r="F355" s="106" t="s">
        <v>55</v>
      </c>
      <c r="G355" s="15">
        <f>IF(AND(F355="YA"),5,IF(AND(F355="TIDAK"),1,0))</f>
        <v>1</v>
      </c>
    </row>
    <row r="356" spans="1:7" ht="32" customHeight="1" x14ac:dyDescent="0.2">
      <c r="A356" s="104"/>
      <c r="B356" s="108"/>
      <c r="C356" s="107" t="s">
        <v>655</v>
      </c>
      <c r="D356" s="235" t="s">
        <v>656</v>
      </c>
      <c r="E356" s="235"/>
      <c r="F356" s="106"/>
      <c r="G356" s="15"/>
    </row>
    <row r="357" spans="1:7" ht="32" customHeight="1" x14ac:dyDescent="0.2">
      <c r="A357" s="104"/>
      <c r="B357" s="108"/>
      <c r="C357" s="108"/>
      <c r="D357" s="107" t="s">
        <v>657</v>
      </c>
      <c r="E357" s="108" t="s">
        <v>658</v>
      </c>
      <c r="F357" s="106" t="s">
        <v>22</v>
      </c>
      <c r="G357" s="15">
        <f>IF(AND(F357="YA"),3,IF(AND(F357="TIDAK"),1,0))</f>
        <v>0</v>
      </c>
    </row>
    <row r="358" spans="1:7" ht="32" customHeight="1" x14ac:dyDescent="0.2">
      <c r="A358" s="104"/>
      <c r="B358" s="108"/>
      <c r="C358" s="108"/>
      <c r="D358" s="107" t="s">
        <v>659</v>
      </c>
      <c r="E358" s="108" t="s">
        <v>660</v>
      </c>
      <c r="F358" s="106" t="s">
        <v>22</v>
      </c>
      <c r="G358" s="15">
        <f>IF(AND(F358="YA"),5,IF(AND(F358="TIDAK"),1,0))</f>
        <v>0</v>
      </c>
    </row>
    <row r="359" spans="1:7" ht="32" customHeight="1" x14ac:dyDescent="0.2">
      <c r="A359" s="104"/>
      <c r="B359" s="108"/>
      <c r="C359" s="107" t="s">
        <v>661</v>
      </c>
      <c r="D359" s="235" t="s">
        <v>1767</v>
      </c>
      <c r="E359" s="235"/>
      <c r="F359" s="106" t="s">
        <v>8</v>
      </c>
      <c r="G359" s="15">
        <f>IF(AND(F359="YA"),5,IF(AND(F359="TIDAK"),1,0))</f>
        <v>5</v>
      </c>
    </row>
    <row r="360" spans="1:7" ht="32" customHeight="1" x14ac:dyDescent="0.2">
      <c r="A360" s="104"/>
      <c r="B360" s="108"/>
      <c r="C360" s="107" t="s">
        <v>663</v>
      </c>
      <c r="D360" s="235" t="s">
        <v>664</v>
      </c>
      <c r="E360" s="235"/>
      <c r="F360" s="106" t="s">
        <v>8</v>
      </c>
      <c r="G360" s="15">
        <f>IF(AND(F360="YA"),5,IF(AND(F360="TIDAK"),1,0))</f>
        <v>5</v>
      </c>
    </row>
    <row r="361" spans="1:7" ht="32" customHeight="1" x14ac:dyDescent="0.2">
      <c r="A361" s="104"/>
      <c r="B361" s="108"/>
      <c r="C361" s="107" t="s">
        <v>665</v>
      </c>
      <c r="D361" s="235" t="s">
        <v>666</v>
      </c>
      <c r="E361" s="235"/>
      <c r="F361" s="106"/>
      <c r="G361" s="15"/>
    </row>
    <row r="362" spans="1:7" ht="32" customHeight="1" x14ac:dyDescent="0.2">
      <c r="A362" s="104"/>
      <c r="B362" s="108"/>
      <c r="C362" s="108"/>
      <c r="D362" s="107" t="s">
        <v>667</v>
      </c>
      <c r="E362" s="108" t="s">
        <v>668</v>
      </c>
      <c r="F362" s="106" t="s">
        <v>22</v>
      </c>
      <c r="G362" s="15">
        <f>IF(AND(F362="YA"),2,IF(AND(F362="TIDAK"),1,0))</f>
        <v>0</v>
      </c>
    </row>
    <row r="363" spans="1:7" ht="32" customHeight="1" x14ac:dyDescent="0.2">
      <c r="A363" s="104"/>
      <c r="B363" s="108"/>
      <c r="C363" s="108"/>
      <c r="D363" s="107" t="s">
        <v>669</v>
      </c>
      <c r="E363" s="108" t="s">
        <v>670</v>
      </c>
      <c r="F363" s="106" t="s">
        <v>22</v>
      </c>
      <c r="G363" s="15">
        <f>IF(AND(F363="YA"),3,IF(AND(F363="TIDAK"),1,0))</f>
        <v>0</v>
      </c>
    </row>
    <row r="364" spans="1:7" ht="32" customHeight="1" x14ac:dyDescent="0.2">
      <c r="A364" s="104"/>
      <c r="B364" s="108"/>
      <c r="C364" s="108"/>
      <c r="D364" s="107" t="s">
        <v>671</v>
      </c>
      <c r="E364" s="108" t="s">
        <v>672</v>
      </c>
      <c r="F364" s="106" t="s">
        <v>8</v>
      </c>
      <c r="G364" s="15">
        <f>IF(AND(F364="YA"),5,IF(AND(F364="TIDAK"),1,0))</f>
        <v>5</v>
      </c>
    </row>
    <row r="365" spans="1:7" ht="32" customHeight="1" x14ac:dyDescent="0.2">
      <c r="A365" s="240" t="s">
        <v>673</v>
      </c>
      <c r="B365" s="241"/>
      <c r="C365" s="241"/>
      <c r="D365" s="241"/>
      <c r="E365" s="241"/>
      <c r="F365" s="241"/>
      <c r="G365" s="48">
        <f>G366</f>
        <v>96</v>
      </c>
    </row>
    <row r="366" spans="1:7" ht="32" customHeight="1" x14ac:dyDescent="0.2">
      <c r="A366" s="119">
        <v>14</v>
      </c>
      <c r="B366" s="247" t="s">
        <v>674</v>
      </c>
      <c r="C366" s="248"/>
      <c r="D366" s="248"/>
      <c r="E366" s="249"/>
      <c r="F366" s="106"/>
      <c r="G366" s="50">
        <f>SUM(G367:G399)</f>
        <v>96</v>
      </c>
    </row>
    <row r="367" spans="1:7" ht="59" customHeight="1" x14ac:dyDescent="0.2">
      <c r="A367" s="119"/>
      <c r="B367" s="120" t="s">
        <v>675</v>
      </c>
      <c r="C367" s="250" t="s">
        <v>676</v>
      </c>
      <c r="D367" s="251"/>
      <c r="E367" s="252"/>
      <c r="F367" s="106" t="s">
        <v>8</v>
      </c>
      <c r="G367" s="15">
        <f>IF(AND(F367="YA"),5,IF(AND(F367="TIDAK"),1,0))</f>
        <v>5</v>
      </c>
    </row>
    <row r="368" spans="1:7" ht="41" customHeight="1" x14ac:dyDescent="0.2">
      <c r="A368" s="119"/>
      <c r="B368" s="120" t="s">
        <v>677</v>
      </c>
      <c r="C368" s="235" t="s">
        <v>678</v>
      </c>
      <c r="D368" s="235"/>
      <c r="E368" s="235"/>
      <c r="F368" s="106"/>
      <c r="G368" s="15"/>
    </row>
    <row r="369" spans="1:7" ht="36" customHeight="1" x14ac:dyDescent="0.2">
      <c r="A369" s="119"/>
      <c r="B369" s="108"/>
      <c r="C369" s="107" t="s">
        <v>679</v>
      </c>
      <c r="D369" s="235" t="s">
        <v>680</v>
      </c>
      <c r="E369" s="235"/>
      <c r="F369" s="106" t="s">
        <v>8</v>
      </c>
      <c r="G369" s="15">
        <f>IF(AND(F369="YA"),5,IF(AND(F369="TIDAK"),1,0))</f>
        <v>5</v>
      </c>
    </row>
    <row r="370" spans="1:7" ht="35" customHeight="1" x14ac:dyDescent="0.2">
      <c r="A370" s="119"/>
      <c r="B370" s="108"/>
      <c r="C370" s="107" t="s">
        <v>681</v>
      </c>
      <c r="D370" s="235" t="s">
        <v>682</v>
      </c>
      <c r="E370" s="235"/>
      <c r="F370" s="106" t="s">
        <v>8</v>
      </c>
      <c r="G370" s="15">
        <f>IF(AND(F370="YA"),5,IF(AND(F370="TIDAK"),1,0))</f>
        <v>5</v>
      </c>
    </row>
    <row r="371" spans="1:7" ht="35" customHeight="1" x14ac:dyDescent="0.2">
      <c r="A371" s="119"/>
      <c r="B371" s="108"/>
      <c r="C371" s="107" t="s">
        <v>683</v>
      </c>
      <c r="D371" s="235" t="s">
        <v>684</v>
      </c>
      <c r="E371" s="235"/>
      <c r="F371" s="106" t="s">
        <v>8</v>
      </c>
      <c r="G371" s="15">
        <f>IF(AND(F371="YA"),5,IF(AND(F371="TIDAK"),1,0))</f>
        <v>5</v>
      </c>
    </row>
    <row r="372" spans="1:7" ht="44" customHeight="1" x14ac:dyDescent="0.2">
      <c r="A372" s="119"/>
      <c r="B372" s="120" t="s">
        <v>685</v>
      </c>
      <c r="C372" s="235" t="s">
        <v>686</v>
      </c>
      <c r="D372" s="235"/>
      <c r="E372" s="235"/>
      <c r="F372" s="106"/>
      <c r="G372" s="15"/>
    </row>
    <row r="373" spans="1:7" ht="35" customHeight="1" x14ac:dyDescent="0.2">
      <c r="A373" s="119"/>
      <c r="B373" s="108"/>
      <c r="C373" s="107" t="s">
        <v>687</v>
      </c>
      <c r="D373" s="235" t="s">
        <v>688</v>
      </c>
      <c r="E373" s="235"/>
      <c r="F373" s="106"/>
      <c r="G373" s="15"/>
    </row>
    <row r="374" spans="1:7" ht="44" customHeight="1" x14ac:dyDescent="0.2">
      <c r="A374" s="119"/>
      <c r="B374" s="108"/>
      <c r="C374" s="108"/>
      <c r="D374" s="107" t="s">
        <v>689</v>
      </c>
      <c r="E374" s="108" t="s">
        <v>690</v>
      </c>
      <c r="F374" s="106" t="s">
        <v>8</v>
      </c>
      <c r="G374" s="15">
        <f>IF(AND(F374="YA"),5,IF(AND(F374="TIDAK"),1,0))</f>
        <v>5</v>
      </c>
    </row>
    <row r="375" spans="1:7" ht="44" customHeight="1" x14ac:dyDescent="0.2">
      <c r="A375" s="119"/>
      <c r="B375" s="108"/>
      <c r="C375" s="108"/>
      <c r="D375" s="107" t="s">
        <v>691</v>
      </c>
      <c r="E375" s="108" t="s">
        <v>692</v>
      </c>
      <c r="F375" s="106" t="s">
        <v>55</v>
      </c>
      <c r="G375" s="15">
        <f>IF(AND(F375="YA"),5,IF(AND(F375="TIDAK"),1,0))</f>
        <v>1</v>
      </c>
    </row>
    <row r="376" spans="1:7" ht="37" customHeight="1" x14ac:dyDescent="0.2">
      <c r="A376" s="119"/>
      <c r="B376" s="108"/>
      <c r="C376" s="107" t="s">
        <v>693</v>
      </c>
      <c r="D376" s="235" t="s">
        <v>694</v>
      </c>
      <c r="E376" s="235"/>
      <c r="F376" s="106"/>
      <c r="G376" s="15"/>
    </row>
    <row r="377" spans="1:7" ht="37" customHeight="1" x14ac:dyDescent="0.2">
      <c r="A377" s="119"/>
      <c r="B377" s="108"/>
      <c r="C377" s="108"/>
      <c r="D377" s="107" t="s">
        <v>689</v>
      </c>
      <c r="E377" s="108" t="s">
        <v>695</v>
      </c>
      <c r="F377" s="106" t="s">
        <v>8</v>
      </c>
      <c r="G377" s="15">
        <f>IF(AND(F377="YA"),5,IF(AND(F377="TIDAK"),1,0))</f>
        <v>5</v>
      </c>
    </row>
    <row r="378" spans="1:7" ht="37" customHeight="1" x14ac:dyDescent="0.2">
      <c r="A378" s="119"/>
      <c r="B378" s="108"/>
      <c r="C378" s="108"/>
      <c r="D378" s="107" t="s">
        <v>691</v>
      </c>
      <c r="E378" s="108" t="s">
        <v>696</v>
      </c>
      <c r="F378" s="106" t="s">
        <v>55</v>
      </c>
      <c r="G378" s="15">
        <f>IF(AND(F378="YA"),5,IF(AND(F378="TIDAK"),1,0))</f>
        <v>1</v>
      </c>
    </row>
    <row r="379" spans="1:7" ht="37" customHeight="1" x14ac:dyDescent="0.2">
      <c r="A379" s="119"/>
      <c r="B379" s="108"/>
      <c r="C379" s="108"/>
      <c r="D379" s="107" t="s">
        <v>697</v>
      </c>
      <c r="E379" s="108" t="s">
        <v>698</v>
      </c>
      <c r="F379" s="106" t="s">
        <v>55</v>
      </c>
      <c r="G379" s="15">
        <f>IF(AND(F379="YA"),5,IF(AND(F379="TIDAK"),1,0))</f>
        <v>1</v>
      </c>
    </row>
    <row r="380" spans="1:7" ht="37" customHeight="1" x14ac:dyDescent="0.2">
      <c r="A380" s="119"/>
      <c r="B380" s="108"/>
      <c r="C380" s="108"/>
      <c r="D380" s="107" t="s">
        <v>699</v>
      </c>
      <c r="E380" s="108" t="s">
        <v>700</v>
      </c>
      <c r="F380" s="106" t="s">
        <v>55</v>
      </c>
      <c r="G380" s="15">
        <f>IF(AND(F380="YA"),5,IF(AND(F380="TIDAK"),1,0))</f>
        <v>1</v>
      </c>
    </row>
    <row r="381" spans="1:7" ht="37" customHeight="1" x14ac:dyDescent="0.2">
      <c r="A381" s="119"/>
      <c r="B381" s="108"/>
      <c r="C381" s="107" t="s">
        <v>701</v>
      </c>
      <c r="D381" s="235" t="s">
        <v>702</v>
      </c>
      <c r="E381" s="235"/>
      <c r="F381" s="106" t="s">
        <v>8</v>
      </c>
      <c r="G381" s="15">
        <f>IF(AND(F381="YA"),5,IF(AND(F381="TIDAK"),1,0))</f>
        <v>5</v>
      </c>
    </row>
    <row r="382" spans="1:7" ht="44" customHeight="1" x14ac:dyDescent="0.2">
      <c r="A382" s="119"/>
      <c r="B382" s="120" t="s">
        <v>703</v>
      </c>
      <c r="C382" s="235" t="s">
        <v>704</v>
      </c>
      <c r="D382" s="235"/>
      <c r="E382" s="235"/>
      <c r="F382" s="106"/>
      <c r="G382" s="15"/>
    </row>
    <row r="383" spans="1:7" ht="36" customHeight="1" x14ac:dyDescent="0.2">
      <c r="A383" s="119"/>
      <c r="B383" s="108"/>
      <c r="C383" s="107" t="s">
        <v>705</v>
      </c>
      <c r="D383" s="235" t="s">
        <v>706</v>
      </c>
      <c r="E383" s="235"/>
      <c r="F383" s="106" t="s">
        <v>8</v>
      </c>
      <c r="G383" s="15">
        <f>IF(AND(F383="YA"),5,IF(AND(F383="TIDAK"),1,0))</f>
        <v>5</v>
      </c>
    </row>
    <row r="384" spans="1:7" ht="44" customHeight="1" x14ac:dyDescent="0.2">
      <c r="A384" s="119"/>
      <c r="B384" s="108"/>
      <c r="C384" s="107" t="s">
        <v>707</v>
      </c>
      <c r="D384" s="242" t="s">
        <v>1768</v>
      </c>
      <c r="E384" s="242"/>
      <c r="F384" s="106" t="s">
        <v>8</v>
      </c>
      <c r="G384" s="15">
        <f>IF(AND(F384="YA"),5,IF(AND(F384="TIDAK"),1,0))</f>
        <v>5</v>
      </c>
    </row>
    <row r="385" spans="1:7" ht="44" customHeight="1" x14ac:dyDescent="0.2">
      <c r="A385" s="119"/>
      <c r="B385" s="108"/>
      <c r="C385" s="107" t="s">
        <v>709</v>
      </c>
      <c r="D385" s="235" t="s">
        <v>710</v>
      </c>
      <c r="E385" s="235"/>
      <c r="F385" s="106"/>
      <c r="G385" s="15"/>
    </row>
    <row r="386" spans="1:7" ht="44" customHeight="1" x14ac:dyDescent="0.2">
      <c r="A386" s="119"/>
      <c r="B386" s="108"/>
      <c r="C386" s="108"/>
      <c r="D386" s="107" t="s">
        <v>711</v>
      </c>
      <c r="E386" s="113" t="s">
        <v>712</v>
      </c>
      <c r="F386" s="106" t="s">
        <v>8</v>
      </c>
      <c r="G386" s="15">
        <f>IF(AND(F386="YA"),5,IF(AND(F386="TIDAK"),1,0))</f>
        <v>5</v>
      </c>
    </row>
    <row r="387" spans="1:7" ht="39" customHeight="1" x14ac:dyDescent="0.2">
      <c r="A387" s="119"/>
      <c r="B387" s="108"/>
      <c r="C387" s="108"/>
      <c r="D387" s="107" t="s">
        <v>713</v>
      </c>
      <c r="E387" s="108" t="s">
        <v>1769</v>
      </c>
      <c r="F387" s="106" t="s">
        <v>22</v>
      </c>
      <c r="G387" s="15">
        <f>IF(AND(F387="YA"),5,IF(AND(F387="TIDAK"),1,0))</f>
        <v>0</v>
      </c>
    </row>
    <row r="388" spans="1:7" ht="39" customHeight="1" x14ac:dyDescent="0.2">
      <c r="A388" s="119"/>
      <c r="B388" s="108"/>
      <c r="C388" s="107" t="s">
        <v>715</v>
      </c>
      <c r="D388" s="235" t="s">
        <v>716</v>
      </c>
      <c r="E388" s="235"/>
      <c r="F388" s="106" t="s">
        <v>8</v>
      </c>
      <c r="G388" s="15">
        <f>IF(AND(F388="YA"),5,IF(AND(F388="TIDAK"),1,0))</f>
        <v>5</v>
      </c>
    </row>
    <row r="389" spans="1:7" ht="39" customHeight="1" x14ac:dyDescent="0.2">
      <c r="A389" s="119"/>
      <c r="B389" s="108"/>
      <c r="C389" s="107" t="s">
        <v>717</v>
      </c>
      <c r="D389" s="242" t="s">
        <v>718</v>
      </c>
      <c r="E389" s="242"/>
      <c r="F389" s="106" t="s">
        <v>55</v>
      </c>
      <c r="G389" s="15">
        <f>IF(AND(F389="YA"),5,IF(AND(F389="TIDAK"),1,0))</f>
        <v>1</v>
      </c>
    </row>
    <row r="390" spans="1:7" ht="39" customHeight="1" x14ac:dyDescent="0.2">
      <c r="A390" s="119"/>
      <c r="B390" s="108"/>
      <c r="C390" s="107" t="s">
        <v>719</v>
      </c>
      <c r="D390" s="235" t="s">
        <v>720</v>
      </c>
      <c r="E390" s="235"/>
      <c r="F390" s="106" t="s">
        <v>8</v>
      </c>
      <c r="G390" s="15">
        <f>IF(AND(F390="YA"),5,IF(AND(F390="TIDAK"),1,0))</f>
        <v>5</v>
      </c>
    </row>
    <row r="391" spans="1:7" ht="39" customHeight="1" x14ac:dyDescent="0.2">
      <c r="A391" s="119"/>
      <c r="B391" s="108"/>
      <c r="C391" s="107" t="s">
        <v>721</v>
      </c>
      <c r="D391" s="235" t="s">
        <v>722</v>
      </c>
      <c r="E391" s="235"/>
      <c r="F391" s="106"/>
      <c r="G391" s="15"/>
    </row>
    <row r="392" spans="1:7" ht="39" customHeight="1" x14ac:dyDescent="0.2">
      <c r="A392" s="119"/>
      <c r="B392" s="108"/>
      <c r="C392" s="108"/>
      <c r="D392" s="107" t="s">
        <v>723</v>
      </c>
      <c r="E392" s="108" t="s">
        <v>724</v>
      </c>
      <c r="F392" s="106" t="s">
        <v>8</v>
      </c>
      <c r="G392" s="15">
        <f>IF(AND(F392="YA"),5,IF(AND(F392="TIDAK"),1,0))</f>
        <v>5</v>
      </c>
    </row>
    <row r="393" spans="1:7" ht="39" customHeight="1" x14ac:dyDescent="0.2">
      <c r="A393" s="119"/>
      <c r="B393" s="108"/>
      <c r="C393" s="108"/>
      <c r="D393" s="107" t="s">
        <v>725</v>
      </c>
      <c r="E393" s="108" t="s">
        <v>722</v>
      </c>
      <c r="F393" s="106" t="s">
        <v>55</v>
      </c>
      <c r="G393" s="15">
        <f>IF(AND(F393="YA"),5,IF(AND(F393="TIDAK"),1,0))</f>
        <v>1</v>
      </c>
    </row>
    <row r="394" spans="1:7" ht="39" customHeight="1" x14ac:dyDescent="0.2">
      <c r="A394" s="119"/>
      <c r="B394" s="120" t="s">
        <v>726</v>
      </c>
      <c r="C394" s="235" t="s">
        <v>727</v>
      </c>
      <c r="D394" s="235"/>
      <c r="E394" s="235"/>
      <c r="F394" s="106" t="s">
        <v>8</v>
      </c>
      <c r="G394" s="15">
        <f>IF(AND(F394="YA"),5,IF(AND(F394="TIDAK"),1,0))</f>
        <v>5</v>
      </c>
    </row>
    <row r="395" spans="1:7" ht="39" customHeight="1" x14ac:dyDescent="0.2">
      <c r="A395" s="119"/>
      <c r="B395" s="120" t="s">
        <v>728</v>
      </c>
      <c r="C395" s="235" t="s">
        <v>729</v>
      </c>
      <c r="D395" s="235"/>
      <c r="E395" s="235"/>
      <c r="F395" s="106"/>
      <c r="G395" s="15"/>
    </row>
    <row r="396" spans="1:7" ht="39" customHeight="1" x14ac:dyDescent="0.2">
      <c r="A396" s="119"/>
      <c r="B396" s="108"/>
      <c r="C396" s="120" t="s">
        <v>730</v>
      </c>
      <c r="D396" s="235" t="s">
        <v>731</v>
      </c>
      <c r="E396" s="235"/>
      <c r="F396" s="106" t="s">
        <v>8</v>
      </c>
      <c r="G396" s="15">
        <f>IF(AND(F396="YA"),5,IF(AND(F396="TIDAK"),1,0))</f>
        <v>5</v>
      </c>
    </row>
    <row r="397" spans="1:7" ht="39" customHeight="1" x14ac:dyDescent="0.2">
      <c r="A397" s="119"/>
      <c r="B397" s="108"/>
      <c r="C397" s="120" t="s">
        <v>732</v>
      </c>
      <c r="D397" s="235" t="s">
        <v>733</v>
      </c>
      <c r="E397" s="235"/>
      <c r="F397" s="106" t="s">
        <v>8</v>
      </c>
      <c r="G397" s="15">
        <f>IF(AND(F397="YA"),5,IF(AND(F397="TIDAK"),1,0))</f>
        <v>5</v>
      </c>
    </row>
    <row r="398" spans="1:7" ht="39" customHeight="1" x14ac:dyDescent="0.2">
      <c r="A398" s="119"/>
      <c r="B398" s="108"/>
      <c r="C398" s="120" t="s">
        <v>734</v>
      </c>
      <c r="D398" s="235" t="s">
        <v>735</v>
      </c>
      <c r="E398" s="235"/>
      <c r="F398" s="106" t="s">
        <v>8</v>
      </c>
      <c r="G398" s="15">
        <f>IF(AND(F398="YA"),5,IF(AND(F398="TIDAK"),1,0))</f>
        <v>5</v>
      </c>
    </row>
    <row r="399" spans="1:7" ht="39" customHeight="1" x14ac:dyDescent="0.2">
      <c r="A399" s="119"/>
      <c r="B399" s="108"/>
      <c r="C399" s="120" t="s">
        <v>736</v>
      </c>
      <c r="D399" s="235" t="s">
        <v>737</v>
      </c>
      <c r="E399" s="235"/>
      <c r="F399" s="106" t="s">
        <v>8</v>
      </c>
      <c r="G399" s="15">
        <f>IF(AND(F399="YA"),5,IF(AND(F399="TIDAK"),1,0))</f>
        <v>5</v>
      </c>
    </row>
    <row r="400" spans="1:7" ht="32" customHeight="1" x14ac:dyDescent="0.2">
      <c r="A400" s="240" t="s">
        <v>738</v>
      </c>
      <c r="B400" s="241"/>
      <c r="C400" s="241"/>
      <c r="D400" s="241"/>
      <c r="E400" s="241"/>
      <c r="F400" s="241"/>
      <c r="G400" s="48">
        <f>G401</f>
        <v>80</v>
      </c>
    </row>
    <row r="401" spans="1:7" ht="32" customHeight="1" x14ac:dyDescent="0.2">
      <c r="A401" s="104">
        <v>15</v>
      </c>
      <c r="B401" s="234" t="s">
        <v>438</v>
      </c>
      <c r="C401" s="234"/>
      <c r="D401" s="234"/>
      <c r="E401" s="234"/>
      <c r="F401" s="106"/>
      <c r="G401" s="50">
        <f>SUM(G402:G429)</f>
        <v>80</v>
      </c>
    </row>
    <row r="402" spans="1:7" ht="32" customHeight="1" x14ac:dyDescent="0.2">
      <c r="A402" s="104"/>
      <c r="B402" s="107" t="s">
        <v>739</v>
      </c>
      <c r="C402" s="235" t="s">
        <v>740</v>
      </c>
      <c r="D402" s="235"/>
      <c r="E402" s="235"/>
      <c r="F402" s="106" t="s">
        <v>8</v>
      </c>
      <c r="G402" s="15">
        <f>IF(AND(F402="YA"),5,IF(AND(F402="TIDAK"),1,0))</f>
        <v>5</v>
      </c>
    </row>
    <row r="403" spans="1:7" ht="32" customHeight="1" x14ac:dyDescent="0.2">
      <c r="A403" s="104"/>
      <c r="B403" s="107" t="s">
        <v>741</v>
      </c>
      <c r="C403" s="235" t="s">
        <v>742</v>
      </c>
      <c r="D403" s="235"/>
      <c r="E403" s="235"/>
      <c r="F403" s="106" t="s">
        <v>8</v>
      </c>
      <c r="G403" s="15">
        <f>IF(AND(F403="YA"),5,IF(AND(F403="TIDAK"),1,0))</f>
        <v>5</v>
      </c>
    </row>
    <row r="404" spans="1:7" ht="32" customHeight="1" x14ac:dyDescent="0.2">
      <c r="A404" s="104"/>
      <c r="B404" s="107" t="s">
        <v>743</v>
      </c>
      <c r="C404" s="235" t="s">
        <v>744</v>
      </c>
      <c r="D404" s="235"/>
      <c r="E404" s="235"/>
      <c r="F404" s="106" t="s">
        <v>8</v>
      </c>
      <c r="G404" s="15">
        <f>IF(AND(F404="YA"),5,IF(AND(F404="TIDAK"),1,0))</f>
        <v>5</v>
      </c>
    </row>
    <row r="405" spans="1:7" ht="32" customHeight="1" x14ac:dyDescent="0.2">
      <c r="A405" s="104"/>
      <c r="B405" s="107" t="s">
        <v>745</v>
      </c>
      <c r="C405" s="235" t="s">
        <v>746</v>
      </c>
      <c r="D405" s="235"/>
      <c r="E405" s="235"/>
      <c r="F405" s="106" t="s">
        <v>8</v>
      </c>
      <c r="G405" s="15"/>
    </row>
    <row r="406" spans="1:7" ht="32" customHeight="1" x14ac:dyDescent="0.2">
      <c r="A406" s="104"/>
      <c r="B406" s="108"/>
      <c r="C406" s="107" t="s">
        <v>747</v>
      </c>
      <c r="D406" s="235" t="s">
        <v>748</v>
      </c>
      <c r="E406" s="235"/>
      <c r="F406" s="106" t="s">
        <v>8</v>
      </c>
      <c r="G406" s="15">
        <f t="shared" ref="G406:G421" si="32">IF(AND(F406="YA"),5,IF(AND(F406="TIDAK"),1,0))</f>
        <v>5</v>
      </c>
    </row>
    <row r="407" spans="1:7" ht="32" customHeight="1" x14ac:dyDescent="0.2">
      <c r="A407" s="104"/>
      <c r="B407" s="108"/>
      <c r="C407" s="108"/>
      <c r="D407" s="107" t="s">
        <v>749</v>
      </c>
      <c r="E407" s="108" t="s">
        <v>750</v>
      </c>
      <c r="F407" s="106" t="s">
        <v>8</v>
      </c>
      <c r="G407" s="15">
        <f t="shared" si="32"/>
        <v>5</v>
      </c>
    </row>
    <row r="408" spans="1:7" ht="32" customHeight="1" x14ac:dyDescent="0.2">
      <c r="A408" s="104"/>
      <c r="B408" s="108"/>
      <c r="C408" s="108"/>
      <c r="D408" s="107" t="s">
        <v>751</v>
      </c>
      <c r="E408" s="108" t="s">
        <v>1690</v>
      </c>
      <c r="F408" s="106" t="s">
        <v>55</v>
      </c>
      <c r="G408" s="15">
        <f t="shared" si="32"/>
        <v>1</v>
      </c>
    </row>
    <row r="409" spans="1:7" ht="32" customHeight="1" x14ac:dyDescent="0.2">
      <c r="A409" s="104"/>
      <c r="B409" s="108"/>
      <c r="C409" s="108"/>
      <c r="D409" s="107" t="s">
        <v>752</v>
      </c>
      <c r="E409" s="113" t="s">
        <v>753</v>
      </c>
      <c r="F409" s="106" t="s">
        <v>8</v>
      </c>
      <c r="G409" s="15">
        <f t="shared" si="32"/>
        <v>5</v>
      </c>
    </row>
    <row r="410" spans="1:7" ht="32" customHeight="1" x14ac:dyDescent="0.2">
      <c r="A410" s="104"/>
      <c r="B410" s="108"/>
      <c r="C410" s="108"/>
      <c r="D410" s="107" t="s">
        <v>754</v>
      </c>
      <c r="E410" s="108" t="s">
        <v>755</v>
      </c>
      <c r="F410" s="106" t="s">
        <v>8</v>
      </c>
      <c r="G410" s="15">
        <f t="shared" si="32"/>
        <v>5</v>
      </c>
    </row>
    <row r="411" spans="1:7" ht="32" customHeight="1" x14ac:dyDescent="0.2">
      <c r="A411" s="104"/>
      <c r="B411" s="108"/>
      <c r="C411" s="108"/>
      <c r="D411" s="107" t="s">
        <v>756</v>
      </c>
      <c r="E411" s="108" t="s">
        <v>757</v>
      </c>
      <c r="F411" s="106" t="s">
        <v>55</v>
      </c>
      <c r="G411" s="15">
        <f t="shared" ref="G411" si="33">IF(AND(F411="YA"),0,IF(AND(F411="TIDAK"),0,0))</f>
        <v>0</v>
      </c>
    </row>
    <row r="412" spans="1:7" ht="32" customHeight="1" x14ac:dyDescent="0.2">
      <c r="A412" s="104"/>
      <c r="B412" s="108"/>
      <c r="C412" s="107" t="s">
        <v>758</v>
      </c>
      <c r="D412" s="235" t="s">
        <v>759</v>
      </c>
      <c r="E412" s="235"/>
      <c r="F412" s="106" t="s">
        <v>8</v>
      </c>
      <c r="G412" s="15">
        <f t="shared" si="32"/>
        <v>5</v>
      </c>
    </row>
    <row r="413" spans="1:7" ht="32" customHeight="1" x14ac:dyDescent="0.2">
      <c r="A413" s="104"/>
      <c r="B413" s="108"/>
      <c r="C413" s="108"/>
      <c r="D413" s="107" t="s">
        <v>760</v>
      </c>
      <c r="E413" s="108" t="s">
        <v>761</v>
      </c>
      <c r="F413" s="106" t="s">
        <v>8</v>
      </c>
      <c r="G413" s="15">
        <f t="shared" si="32"/>
        <v>5</v>
      </c>
    </row>
    <row r="414" spans="1:7" ht="32" customHeight="1" x14ac:dyDescent="0.2">
      <c r="A414" s="104"/>
      <c r="B414" s="108"/>
      <c r="C414" s="108"/>
      <c r="D414" s="107" t="s">
        <v>762</v>
      </c>
      <c r="E414" s="108" t="s">
        <v>763</v>
      </c>
      <c r="F414" s="106" t="s">
        <v>8</v>
      </c>
      <c r="G414" s="15">
        <f t="shared" si="32"/>
        <v>5</v>
      </c>
    </row>
    <row r="415" spans="1:7" ht="32" customHeight="1" x14ac:dyDescent="0.2">
      <c r="A415" s="104"/>
      <c r="B415" s="108"/>
      <c r="C415" s="108"/>
      <c r="D415" s="107" t="s">
        <v>764</v>
      </c>
      <c r="E415" s="108" t="s">
        <v>765</v>
      </c>
      <c r="F415" s="106" t="s">
        <v>8</v>
      </c>
      <c r="G415" s="15">
        <f t="shared" si="32"/>
        <v>5</v>
      </c>
    </row>
    <row r="416" spans="1:7" ht="32" customHeight="1" x14ac:dyDescent="0.2">
      <c r="A416" s="104"/>
      <c r="B416" s="108"/>
      <c r="C416" s="108"/>
      <c r="D416" s="107" t="s">
        <v>766</v>
      </c>
      <c r="E416" s="108" t="s">
        <v>767</v>
      </c>
      <c r="F416" s="106" t="s">
        <v>8</v>
      </c>
      <c r="G416" s="15">
        <f t="shared" si="32"/>
        <v>5</v>
      </c>
    </row>
    <row r="417" spans="1:7" ht="32" customHeight="1" x14ac:dyDescent="0.2">
      <c r="A417" s="104"/>
      <c r="B417" s="108"/>
      <c r="C417" s="108"/>
      <c r="D417" s="107" t="s">
        <v>768</v>
      </c>
      <c r="E417" s="113" t="s">
        <v>769</v>
      </c>
      <c r="F417" s="106" t="s">
        <v>55</v>
      </c>
      <c r="G417" s="15">
        <f t="shared" si="32"/>
        <v>1</v>
      </c>
    </row>
    <row r="418" spans="1:7" ht="32" customHeight="1" x14ac:dyDescent="0.2">
      <c r="A418" s="104"/>
      <c r="B418" s="107" t="s">
        <v>770</v>
      </c>
      <c r="C418" s="235" t="s">
        <v>771</v>
      </c>
      <c r="D418" s="235"/>
      <c r="E418" s="235"/>
      <c r="F418" s="106" t="s">
        <v>8</v>
      </c>
      <c r="G418" s="15">
        <f t="shared" si="32"/>
        <v>5</v>
      </c>
    </row>
    <row r="419" spans="1:7" ht="32" customHeight="1" x14ac:dyDescent="0.2">
      <c r="A419" s="104"/>
      <c r="B419" s="108"/>
      <c r="C419" s="107" t="s">
        <v>772</v>
      </c>
      <c r="D419" s="235" t="s">
        <v>773</v>
      </c>
      <c r="E419" s="235"/>
      <c r="F419" s="106" t="s">
        <v>55</v>
      </c>
      <c r="G419" s="15">
        <f t="shared" si="32"/>
        <v>1</v>
      </c>
    </row>
    <row r="420" spans="1:7" ht="32" customHeight="1" x14ac:dyDescent="0.2">
      <c r="A420" s="104"/>
      <c r="B420" s="108"/>
      <c r="C420" s="107" t="s">
        <v>774</v>
      </c>
      <c r="D420" s="235" t="s">
        <v>775</v>
      </c>
      <c r="E420" s="235"/>
      <c r="F420" s="106" t="s">
        <v>8</v>
      </c>
      <c r="G420" s="15">
        <f t="shared" si="32"/>
        <v>5</v>
      </c>
    </row>
    <row r="421" spans="1:7" ht="32" customHeight="1" x14ac:dyDescent="0.2">
      <c r="A421" s="104"/>
      <c r="B421" s="108"/>
      <c r="C421" s="107" t="s">
        <v>776</v>
      </c>
      <c r="D421" s="235" t="s">
        <v>777</v>
      </c>
      <c r="E421" s="235"/>
      <c r="F421" s="106" t="s">
        <v>55</v>
      </c>
      <c r="G421" s="15">
        <f t="shared" si="32"/>
        <v>1</v>
      </c>
    </row>
    <row r="422" spans="1:7" ht="32" customHeight="1" x14ac:dyDescent="0.2">
      <c r="A422" s="104"/>
      <c r="B422" s="108"/>
      <c r="C422" s="108"/>
      <c r="D422" s="235" t="s">
        <v>778</v>
      </c>
      <c r="E422" s="235"/>
      <c r="F422" s="106"/>
      <c r="G422" s="15"/>
    </row>
    <row r="423" spans="1:7" ht="32" customHeight="1" x14ac:dyDescent="0.2">
      <c r="A423" s="104"/>
      <c r="B423" s="108"/>
      <c r="C423" s="108"/>
      <c r="D423" s="108" t="s">
        <v>779</v>
      </c>
      <c r="E423" s="108" t="s">
        <v>780</v>
      </c>
      <c r="F423" s="106" t="s">
        <v>22</v>
      </c>
      <c r="G423" s="15">
        <f>IF(AND(F423="YA"),5,IF(AND(F423="TIDAK"),1,0))</f>
        <v>0</v>
      </c>
    </row>
    <row r="424" spans="1:7" ht="32" customHeight="1" x14ac:dyDescent="0.2">
      <c r="A424" s="104"/>
      <c r="B424" s="108"/>
      <c r="C424" s="108"/>
      <c r="D424" s="108" t="s">
        <v>781</v>
      </c>
      <c r="E424" s="108" t="s">
        <v>782</v>
      </c>
      <c r="F424" s="106" t="s">
        <v>22</v>
      </c>
      <c r="G424" s="15">
        <f>IF(AND(F424="YA"),5,IF(AND(F424="TIDAK"),1,0))</f>
        <v>0</v>
      </c>
    </row>
    <row r="425" spans="1:7" ht="32" customHeight="1" x14ac:dyDescent="0.2">
      <c r="A425" s="104"/>
      <c r="B425" s="108"/>
      <c r="C425" s="108"/>
      <c r="D425" s="108" t="s">
        <v>783</v>
      </c>
      <c r="E425" s="108" t="s">
        <v>784</v>
      </c>
      <c r="F425" s="106" t="s">
        <v>22</v>
      </c>
      <c r="G425" s="15">
        <f>IF(AND(F425="YA"),5,IF(AND(F425="TIDAK"),1,0))</f>
        <v>0</v>
      </c>
    </row>
    <row r="426" spans="1:7" ht="32" customHeight="1" x14ac:dyDescent="0.2">
      <c r="A426" s="104"/>
      <c r="B426" s="108"/>
      <c r="C426" s="107" t="s">
        <v>785</v>
      </c>
      <c r="D426" s="235" t="s">
        <v>786</v>
      </c>
      <c r="E426" s="235"/>
      <c r="F426" s="106"/>
      <c r="G426" s="15"/>
    </row>
    <row r="427" spans="1:7" ht="32" customHeight="1" x14ac:dyDescent="0.2">
      <c r="A427" s="104"/>
      <c r="B427" s="108"/>
      <c r="C427" s="108"/>
      <c r="D427" s="107" t="s">
        <v>787</v>
      </c>
      <c r="E427" s="108" t="s">
        <v>788</v>
      </c>
      <c r="F427" s="106" t="s">
        <v>22</v>
      </c>
      <c r="G427" s="15">
        <f>IF(AND(F427="YA"),3,IF(AND(F427="TIDAK"),1,0))</f>
        <v>0</v>
      </c>
    </row>
    <row r="428" spans="1:7" ht="32" customHeight="1" x14ac:dyDescent="0.2">
      <c r="A428" s="104"/>
      <c r="B428" s="108"/>
      <c r="C428" s="108"/>
      <c r="D428" s="107" t="s">
        <v>789</v>
      </c>
      <c r="E428" s="108" t="s">
        <v>381</v>
      </c>
      <c r="F428" s="106" t="s">
        <v>8</v>
      </c>
      <c r="G428" s="15">
        <f>IF(AND(F428="YA"),5,IF(AND(F428="TIDAK"),1,0))</f>
        <v>5</v>
      </c>
    </row>
    <row r="429" spans="1:7" ht="32" customHeight="1" x14ac:dyDescent="0.2">
      <c r="A429" s="104"/>
      <c r="B429" s="108"/>
      <c r="C429" s="107" t="s">
        <v>790</v>
      </c>
      <c r="D429" s="235" t="s">
        <v>1770</v>
      </c>
      <c r="E429" s="235"/>
      <c r="F429" s="106" t="s">
        <v>55</v>
      </c>
      <c r="G429" s="15">
        <f>IF(AND(F429="YA"),5,IF(AND(F429="TIDAK"),1,0))</f>
        <v>1</v>
      </c>
    </row>
    <row r="430" spans="1:7" ht="32" customHeight="1" x14ac:dyDescent="0.2">
      <c r="A430" s="240" t="s">
        <v>792</v>
      </c>
      <c r="B430" s="241"/>
      <c r="C430" s="241"/>
      <c r="D430" s="241"/>
      <c r="E430" s="241"/>
      <c r="F430" s="241"/>
      <c r="G430" s="48">
        <f>G431</f>
        <v>29</v>
      </c>
    </row>
    <row r="431" spans="1:7" ht="32" customHeight="1" x14ac:dyDescent="0.2">
      <c r="A431" s="119">
        <v>16</v>
      </c>
      <c r="B431" s="247" t="s">
        <v>793</v>
      </c>
      <c r="C431" s="248"/>
      <c r="D431" s="248"/>
      <c r="E431" s="249"/>
      <c r="F431" s="106"/>
      <c r="G431" s="50">
        <f>SUM(G432:G442)</f>
        <v>29</v>
      </c>
    </row>
    <row r="432" spans="1:7" ht="49" customHeight="1" x14ac:dyDescent="0.2">
      <c r="A432" s="119"/>
      <c r="B432" s="121" t="s">
        <v>794</v>
      </c>
      <c r="C432" s="250" t="s">
        <v>795</v>
      </c>
      <c r="D432" s="251"/>
      <c r="E432" s="252"/>
      <c r="F432" s="106" t="s">
        <v>8</v>
      </c>
      <c r="G432" s="15">
        <f>IF(AND(F432="YA"),5,IF(AND(F432="TIDAK"),1,0))</f>
        <v>5</v>
      </c>
    </row>
    <row r="433" spans="1:7" ht="32" customHeight="1" x14ac:dyDescent="0.2">
      <c r="A433" s="119"/>
      <c r="B433" s="121" t="s">
        <v>796</v>
      </c>
      <c r="C433" s="253" t="s">
        <v>1771</v>
      </c>
      <c r="D433" s="251"/>
      <c r="E433" s="252"/>
      <c r="F433" s="106" t="s">
        <v>8</v>
      </c>
      <c r="G433" s="15">
        <f>IF(AND(F433="YA"),5,IF(AND(F433="TIDAK"),1,0))</f>
        <v>5</v>
      </c>
    </row>
    <row r="434" spans="1:7" ht="32" customHeight="1" x14ac:dyDescent="0.2">
      <c r="A434" s="119"/>
      <c r="B434" s="121" t="s">
        <v>798</v>
      </c>
      <c r="C434" s="254" t="s">
        <v>799</v>
      </c>
      <c r="D434" s="248"/>
      <c r="E434" s="249"/>
      <c r="F434" s="106"/>
      <c r="G434" s="15"/>
    </row>
    <row r="435" spans="1:7" ht="65" customHeight="1" x14ac:dyDescent="0.2">
      <c r="A435" s="119"/>
      <c r="B435" s="122"/>
      <c r="C435" s="121" t="s">
        <v>800</v>
      </c>
      <c r="D435" s="250" t="s">
        <v>801</v>
      </c>
      <c r="E435" s="252"/>
      <c r="F435" s="106" t="s">
        <v>55</v>
      </c>
      <c r="G435" s="15">
        <f>IF(AND(F435="YA"),5,IF(AND(F435="TIDAK"),1,0))</f>
        <v>1</v>
      </c>
    </row>
    <row r="436" spans="1:7" ht="58" customHeight="1" x14ac:dyDescent="0.2">
      <c r="A436" s="119"/>
      <c r="B436" s="122"/>
      <c r="C436" s="121" t="s">
        <v>802</v>
      </c>
      <c r="D436" s="250" t="s">
        <v>803</v>
      </c>
      <c r="E436" s="252"/>
      <c r="F436" s="106" t="s">
        <v>55</v>
      </c>
      <c r="G436" s="15">
        <f>IF(AND(F436="YA"),5,IF(AND(F436="TIDAK"),1,0))</f>
        <v>1</v>
      </c>
    </row>
    <row r="437" spans="1:7" ht="32" customHeight="1" x14ac:dyDescent="0.2">
      <c r="A437" s="119"/>
      <c r="B437" s="122"/>
      <c r="C437" s="121" t="s">
        <v>804</v>
      </c>
      <c r="D437" s="250" t="s">
        <v>805</v>
      </c>
      <c r="E437" s="252"/>
      <c r="F437" s="106" t="s">
        <v>55</v>
      </c>
      <c r="G437" s="15">
        <f>IF(AND(F437="YA"),5,IF(AND(F437="TIDAK"),1,0))</f>
        <v>1</v>
      </c>
    </row>
    <row r="438" spans="1:7" ht="32" customHeight="1" x14ac:dyDescent="0.2">
      <c r="A438" s="119"/>
      <c r="B438" s="121" t="s">
        <v>806</v>
      </c>
      <c r="C438" s="250" t="s">
        <v>807</v>
      </c>
      <c r="D438" s="251"/>
      <c r="E438" s="252"/>
      <c r="F438" s="106" t="s">
        <v>55</v>
      </c>
      <c r="G438" s="15">
        <f>IF(AND(F438="YA"),5,IF(AND(F438="TIDAK"),1,0))</f>
        <v>1</v>
      </c>
    </row>
    <row r="439" spans="1:7" ht="32" customHeight="1" x14ac:dyDescent="0.2">
      <c r="A439" s="119"/>
      <c r="B439" s="121" t="s">
        <v>808</v>
      </c>
      <c r="C439" s="254" t="s">
        <v>809</v>
      </c>
      <c r="D439" s="255"/>
      <c r="E439" s="256"/>
      <c r="F439" s="106"/>
      <c r="G439" s="15"/>
    </row>
    <row r="440" spans="1:7" ht="47" customHeight="1" x14ac:dyDescent="0.2">
      <c r="A440" s="119"/>
      <c r="B440" s="119"/>
      <c r="C440" s="121" t="s">
        <v>810</v>
      </c>
      <c r="D440" s="250" t="s">
        <v>811</v>
      </c>
      <c r="E440" s="252"/>
      <c r="F440" s="106" t="s">
        <v>8</v>
      </c>
      <c r="G440" s="15">
        <f>IF(AND(F440="YA"),5,IF(AND(F440="TIDAK"),1,0))</f>
        <v>5</v>
      </c>
    </row>
    <row r="441" spans="1:7" ht="85" customHeight="1" x14ac:dyDescent="0.2">
      <c r="A441" s="119"/>
      <c r="B441" s="119"/>
      <c r="C441" s="121" t="s">
        <v>812</v>
      </c>
      <c r="D441" s="250" t="s">
        <v>813</v>
      </c>
      <c r="E441" s="252"/>
      <c r="F441" s="106" t="s">
        <v>8</v>
      </c>
      <c r="G441" s="15">
        <f>IF(AND(F441="YA"),5,IF(AND(F441="TIDAK"),1,0))</f>
        <v>5</v>
      </c>
    </row>
    <row r="442" spans="1:7" ht="56" customHeight="1" x14ac:dyDescent="0.2">
      <c r="A442" s="119"/>
      <c r="B442" s="119"/>
      <c r="C442" s="121" t="s">
        <v>814</v>
      </c>
      <c r="D442" s="250" t="s">
        <v>815</v>
      </c>
      <c r="E442" s="252"/>
      <c r="F442" s="106" t="s">
        <v>8</v>
      </c>
      <c r="G442" s="15">
        <f>IF(AND(F442="YA"),5,IF(AND(F442="TIDAK"),1,0))</f>
        <v>5</v>
      </c>
    </row>
    <row r="443" spans="1:7" ht="32" customHeight="1" x14ac:dyDescent="0.2">
      <c r="A443" s="240" t="s">
        <v>816</v>
      </c>
      <c r="B443" s="241"/>
      <c r="C443" s="241"/>
      <c r="D443" s="241"/>
      <c r="E443" s="241"/>
      <c r="F443" s="241"/>
      <c r="G443" s="48">
        <f>G444</f>
        <v>59</v>
      </c>
    </row>
    <row r="444" spans="1:7" ht="32" customHeight="1" x14ac:dyDescent="0.2">
      <c r="A444" s="119">
        <v>17</v>
      </c>
      <c r="B444" s="247" t="s">
        <v>817</v>
      </c>
      <c r="C444" s="248"/>
      <c r="D444" s="248"/>
      <c r="E444" s="249"/>
      <c r="F444" s="106"/>
      <c r="G444" s="50">
        <f>SUM(G445:G476)</f>
        <v>59</v>
      </c>
    </row>
    <row r="445" spans="1:7" ht="32" customHeight="1" x14ac:dyDescent="0.2">
      <c r="A445" s="119"/>
      <c r="B445" s="123" t="s">
        <v>818</v>
      </c>
      <c r="C445" s="250" t="s">
        <v>819</v>
      </c>
      <c r="D445" s="251"/>
      <c r="E445" s="252"/>
      <c r="F445" s="106" t="s">
        <v>8</v>
      </c>
      <c r="G445" s="15">
        <f>IF(AND(F445="YA"),5,IF(AND(F445="TIDAK"),1,0))</f>
        <v>5</v>
      </c>
    </row>
    <row r="446" spans="1:7" ht="32" customHeight="1" x14ac:dyDescent="0.2">
      <c r="A446" s="119"/>
      <c r="B446" s="123" t="s">
        <v>820</v>
      </c>
      <c r="C446" s="250" t="s">
        <v>821</v>
      </c>
      <c r="D446" s="251"/>
      <c r="E446" s="252"/>
      <c r="F446" s="106" t="s">
        <v>8</v>
      </c>
      <c r="G446" s="15">
        <f>IF(AND(F446="YA"),5,IF(AND(F446="TIDAK"),1,0))</f>
        <v>5</v>
      </c>
    </row>
    <row r="447" spans="1:7" ht="32" customHeight="1" x14ac:dyDescent="0.2">
      <c r="A447" s="119"/>
      <c r="B447" s="123" t="s">
        <v>822</v>
      </c>
      <c r="C447" s="250" t="s">
        <v>823</v>
      </c>
      <c r="D447" s="251"/>
      <c r="E447" s="252"/>
      <c r="F447" s="106"/>
      <c r="G447" s="15"/>
    </row>
    <row r="448" spans="1:7" ht="32" customHeight="1" x14ac:dyDescent="0.2">
      <c r="A448" s="119"/>
      <c r="B448" s="124"/>
      <c r="C448" s="123" t="s">
        <v>824</v>
      </c>
      <c r="D448" s="250" t="s">
        <v>825</v>
      </c>
      <c r="E448" s="252"/>
      <c r="F448" s="106" t="s">
        <v>8</v>
      </c>
      <c r="G448" s="15">
        <f>IF(AND(F448="YA"),5,IF(AND(F448="TIDAK"),1,0))</f>
        <v>5</v>
      </c>
    </row>
    <row r="449" spans="1:7" ht="32" customHeight="1" x14ac:dyDescent="0.2">
      <c r="A449" s="119"/>
      <c r="B449" s="124"/>
      <c r="C449" s="123" t="s">
        <v>826</v>
      </c>
      <c r="D449" s="250" t="s">
        <v>827</v>
      </c>
      <c r="E449" s="252"/>
      <c r="F449" s="106" t="s">
        <v>8</v>
      </c>
      <c r="G449" s="15">
        <f>IF(AND(F449="YA"),5,IF(AND(F449="TIDAK"),1,0))</f>
        <v>5</v>
      </c>
    </row>
    <row r="450" spans="1:7" ht="32" customHeight="1" x14ac:dyDescent="0.2">
      <c r="A450" s="119"/>
      <c r="B450" s="119"/>
      <c r="C450" s="123" t="s">
        <v>828</v>
      </c>
      <c r="D450" s="250" t="s">
        <v>829</v>
      </c>
      <c r="E450" s="252"/>
      <c r="F450" s="106" t="s">
        <v>8</v>
      </c>
      <c r="G450" s="15">
        <f>IF(AND(F450="YA"),5,IF(AND(F450="TIDAK"),1,0))</f>
        <v>5</v>
      </c>
    </row>
    <row r="451" spans="1:7" ht="32" customHeight="1" x14ac:dyDescent="0.2">
      <c r="A451" s="119"/>
      <c r="B451" s="119"/>
      <c r="C451" s="123" t="s">
        <v>830</v>
      </c>
      <c r="D451" s="250" t="s">
        <v>831</v>
      </c>
      <c r="E451" s="252"/>
      <c r="F451" s="106" t="s">
        <v>8</v>
      </c>
      <c r="G451" s="15">
        <f>IF(AND(F451="YA"),5,IF(AND(F451="TIDAK"),1,0))</f>
        <v>5</v>
      </c>
    </row>
    <row r="452" spans="1:7" ht="32" customHeight="1" x14ac:dyDescent="0.2">
      <c r="A452" s="119"/>
      <c r="B452" s="125" t="s">
        <v>832</v>
      </c>
      <c r="C452" s="235" t="s">
        <v>833</v>
      </c>
      <c r="D452" s="235"/>
      <c r="E452" s="235"/>
      <c r="F452" s="106"/>
      <c r="G452" s="15"/>
    </row>
    <row r="453" spans="1:7" ht="32" customHeight="1" x14ac:dyDescent="0.2">
      <c r="A453" s="119"/>
      <c r="B453" s="108"/>
      <c r="C453" s="125" t="s">
        <v>834</v>
      </c>
      <c r="D453" s="235" t="s">
        <v>835</v>
      </c>
      <c r="E453" s="235"/>
      <c r="F453" s="106" t="s">
        <v>8</v>
      </c>
      <c r="G453" s="15">
        <f>IF(AND(F453="YA"),5,IF(AND(F453="TIDAK"),1,0))</f>
        <v>5</v>
      </c>
    </row>
    <row r="454" spans="1:7" ht="32" customHeight="1" x14ac:dyDescent="0.2">
      <c r="A454" s="119"/>
      <c r="B454" s="108"/>
      <c r="C454" s="125" t="s">
        <v>836</v>
      </c>
      <c r="D454" s="235" t="s">
        <v>716</v>
      </c>
      <c r="E454" s="235"/>
      <c r="F454" s="106" t="s">
        <v>55</v>
      </c>
      <c r="G454" s="15">
        <f>IF(AND(F454="YA"),5,IF(AND(F454="TIDAK"),1,0))</f>
        <v>1</v>
      </c>
    </row>
    <row r="455" spans="1:7" ht="32" customHeight="1" x14ac:dyDescent="0.2">
      <c r="A455" s="119"/>
      <c r="B455" s="108"/>
      <c r="C455" s="125" t="s">
        <v>837</v>
      </c>
      <c r="D455" s="235" t="s">
        <v>722</v>
      </c>
      <c r="E455" s="235"/>
      <c r="F455" s="106" t="s">
        <v>55</v>
      </c>
      <c r="G455" s="15">
        <f>IF(AND(F455="YA"),5,IF(AND(F455="TIDAK"),1,0))</f>
        <v>1</v>
      </c>
    </row>
    <row r="456" spans="1:7" ht="32" customHeight="1" x14ac:dyDescent="0.2">
      <c r="A456" s="119"/>
      <c r="B456" s="125" t="s">
        <v>838</v>
      </c>
      <c r="C456" s="235" t="s">
        <v>839</v>
      </c>
      <c r="D456" s="235"/>
      <c r="E456" s="235"/>
      <c r="F456" s="106" t="s">
        <v>55</v>
      </c>
      <c r="G456" s="15">
        <f>IF(AND(F456="YA"),5,IF(AND(F456="TIDAK"),1,0))</f>
        <v>1</v>
      </c>
    </row>
    <row r="457" spans="1:7" ht="32" customHeight="1" x14ac:dyDescent="0.2">
      <c r="A457" s="119"/>
      <c r="B457" s="125" t="s">
        <v>840</v>
      </c>
      <c r="C457" s="235" t="s">
        <v>841</v>
      </c>
      <c r="D457" s="235"/>
      <c r="E457" s="235"/>
      <c r="F457" s="106"/>
      <c r="G457" s="15"/>
    </row>
    <row r="458" spans="1:7" ht="32" customHeight="1" x14ac:dyDescent="0.2">
      <c r="A458" s="119"/>
      <c r="B458" s="108"/>
      <c r="C458" s="125" t="s">
        <v>842</v>
      </c>
      <c r="D458" s="235" t="s">
        <v>843</v>
      </c>
      <c r="E458" s="235"/>
      <c r="F458" s="106" t="s">
        <v>55</v>
      </c>
      <c r="G458" s="15">
        <f>IF(AND(F458="YA"),5,IF(AND(F458="TIDAK"),1,0))</f>
        <v>1</v>
      </c>
    </row>
    <row r="459" spans="1:7" ht="32" customHeight="1" x14ac:dyDescent="0.2">
      <c r="A459" s="119"/>
      <c r="B459" s="108"/>
      <c r="C459" s="125" t="s">
        <v>844</v>
      </c>
      <c r="D459" s="235" t="s">
        <v>845</v>
      </c>
      <c r="E459" s="235"/>
      <c r="F459" s="106" t="s">
        <v>55</v>
      </c>
      <c r="G459" s="15">
        <f>IF(AND(F459="YA"),5,IF(AND(F459="TIDAK"),1,0))</f>
        <v>1</v>
      </c>
    </row>
    <row r="460" spans="1:7" ht="32" customHeight="1" x14ac:dyDescent="0.2">
      <c r="A460" s="119"/>
      <c r="B460" s="108"/>
      <c r="C460" s="125" t="s">
        <v>846</v>
      </c>
      <c r="D460" s="235" t="s">
        <v>847</v>
      </c>
      <c r="E460" s="235"/>
      <c r="F460" s="106" t="s">
        <v>55</v>
      </c>
      <c r="G460" s="15">
        <f>IF(AND(F460="YA"),5,IF(AND(F460="TIDAK"),1,0))</f>
        <v>1</v>
      </c>
    </row>
    <row r="461" spans="1:7" ht="32" customHeight="1" x14ac:dyDescent="0.2">
      <c r="A461" s="119"/>
      <c r="B461" s="125" t="s">
        <v>848</v>
      </c>
      <c r="C461" s="235" t="s">
        <v>849</v>
      </c>
      <c r="D461" s="235"/>
      <c r="E461" s="235"/>
      <c r="F461" s="106"/>
      <c r="G461" s="15"/>
    </row>
    <row r="462" spans="1:7" ht="32" customHeight="1" x14ac:dyDescent="0.2">
      <c r="A462" s="119"/>
      <c r="B462" s="108"/>
      <c r="C462" s="125" t="s">
        <v>850</v>
      </c>
      <c r="D462" s="235" t="s">
        <v>835</v>
      </c>
      <c r="E462" s="235"/>
      <c r="F462" s="106" t="s">
        <v>8</v>
      </c>
      <c r="G462" s="15">
        <f>IF(AND(F462="YA"),5,IF(AND(F462="TIDAK"),1,0))</f>
        <v>5</v>
      </c>
    </row>
    <row r="463" spans="1:7" ht="32" customHeight="1" x14ac:dyDescent="0.2">
      <c r="A463" s="119"/>
      <c r="B463" s="108"/>
      <c r="C463" s="125" t="s">
        <v>851</v>
      </c>
      <c r="D463" s="235" t="s">
        <v>716</v>
      </c>
      <c r="E463" s="235"/>
      <c r="F463" s="106" t="s">
        <v>55</v>
      </c>
      <c r="G463" s="15">
        <f>IF(AND(F463="YA"),5,IF(AND(F463="TIDAK"),1,0))</f>
        <v>1</v>
      </c>
    </row>
    <row r="464" spans="1:7" ht="32" customHeight="1" x14ac:dyDescent="0.2">
      <c r="A464" s="119"/>
      <c r="B464" s="108"/>
      <c r="C464" s="125" t="s">
        <v>852</v>
      </c>
      <c r="D464" s="235" t="s">
        <v>853</v>
      </c>
      <c r="E464" s="235"/>
      <c r="F464" s="106" t="s">
        <v>8</v>
      </c>
      <c r="G464" s="15">
        <f>IF(AND(F464="YA"),5,IF(AND(F464="TIDAK"),1,0))</f>
        <v>5</v>
      </c>
    </row>
    <row r="465" spans="1:7" ht="32" customHeight="1" x14ac:dyDescent="0.2">
      <c r="A465" s="119"/>
      <c r="B465" s="108"/>
      <c r="C465" s="125" t="s">
        <v>854</v>
      </c>
      <c r="D465" s="235" t="s">
        <v>855</v>
      </c>
      <c r="E465" s="235"/>
      <c r="F465" s="106" t="s">
        <v>55</v>
      </c>
      <c r="G465" s="15">
        <f>IF(AND(F465="YA"),5,IF(AND(F465="TIDAK"),1,0))</f>
        <v>1</v>
      </c>
    </row>
    <row r="466" spans="1:7" ht="32" customHeight="1" x14ac:dyDescent="0.2">
      <c r="A466" s="119"/>
      <c r="B466" s="125" t="s">
        <v>856</v>
      </c>
      <c r="C466" s="235" t="s">
        <v>857</v>
      </c>
      <c r="D466" s="235"/>
      <c r="E466" s="235"/>
      <c r="F466" s="106" t="s">
        <v>55</v>
      </c>
      <c r="G466" s="15">
        <f>IF(AND(F466="YA"),5,IF(AND(F466="TIDAK"),1,0))</f>
        <v>1</v>
      </c>
    </row>
    <row r="467" spans="1:7" ht="32" customHeight="1" x14ac:dyDescent="0.2">
      <c r="A467" s="119"/>
      <c r="B467" s="125" t="s">
        <v>858</v>
      </c>
      <c r="C467" s="235" t="s">
        <v>859</v>
      </c>
      <c r="D467" s="235"/>
      <c r="E467" s="235"/>
      <c r="F467" s="106"/>
      <c r="G467" s="15"/>
    </row>
    <row r="468" spans="1:7" ht="32" customHeight="1" x14ac:dyDescent="0.2">
      <c r="A468" s="119"/>
      <c r="B468" s="108"/>
      <c r="C468" s="125" t="s">
        <v>860</v>
      </c>
      <c r="D468" s="235" t="s">
        <v>861</v>
      </c>
      <c r="E468" s="235"/>
      <c r="F468" s="106" t="s">
        <v>22</v>
      </c>
      <c r="G468" s="15">
        <f>IF(AND(F468="YA"),5,IF(AND(F468="TIDAK"),1,0))</f>
        <v>0</v>
      </c>
    </row>
    <row r="469" spans="1:7" ht="32" customHeight="1" x14ac:dyDescent="0.2">
      <c r="A469" s="119"/>
      <c r="B469" s="108"/>
      <c r="C469" s="125" t="s">
        <v>862</v>
      </c>
      <c r="D469" s="235" t="s">
        <v>863</v>
      </c>
      <c r="E469" s="235"/>
      <c r="F469" s="106" t="s">
        <v>22</v>
      </c>
      <c r="G469" s="15">
        <f>IF(AND(F469="YA"),5,IF(AND(F469="TIDAK"),1,0))</f>
        <v>0</v>
      </c>
    </row>
    <row r="470" spans="1:7" ht="32" customHeight="1" x14ac:dyDescent="0.2">
      <c r="A470" s="119"/>
      <c r="B470" s="108"/>
      <c r="C470" s="125" t="s">
        <v>864</v>
      </c>
      <c r="D470" s="235" t="s">
        <v>865</v>
      </c>
      <c r="E470" s="235"/>
      <c r="F470" s="106" t="s">
        <v>22</v>
      </c>
      <c r="G470" s="15">
        <f>IF(AND(F470="YA"),5,IF(AND(F470="TIDAK"),1,0))</f>
        <v>0</v>
      </c>
    </row>
    <row r="471" spans="1:7" ht="32" customHeight="1" x14ac:dyDescent="0.2">
      <c r="A471" s="119"/>
      <c r="B471" s="126" t="s">
        <v>866</v>
      </c>
      <c r="C471" s="235" t="s">
        <v>867</v>
      </c>
      <c r="D471" s="235"/>
      <c r="E471" s="235"/>
      <c r="F471" s="106" t="s">
        <v>55</v>
      </c>
      <c r="G471" s="15">
        <f>IF(AND(F471="YA"),5,IF(AND(F471="TIDAK"),1,0))</f>
        <v>1</v>
      </c>
    </row>
    <row r="472" spans="1:7" ht="32" customHeight="1" x14ac:dyDescent="0.2">
      <c r="A472" s="119"/>
      <c r="B472" s="126" t="s">
        <v>868</v>
      </c>
      <c r="C472" s="235" t="s">
        <v>841</v>
      </c>
      <c r="D472" s="235"/>
      <c r="E472" s="235"/>
      <c r="F472" s="106"/>
      <c r="G472" s="15"/>
    </row>
    <row r="473" spans="1:7" ht="32" customHeight="1" x14ac:dyDescent="0.2">
      <c r="A473" s="119"/>
      <c r="B473" s="108"/>
      <c r="C473" s="126" t="s">
        <v>869</v>
      </c>
      <c r="D473" s="235" t="s">
        <v>870</v>
      </c>
      <c r="E473" s="235"/>
      <c r="F473" s="106" t="s">
        <v>55</v>
      </c>
      <c r="G473" s="15">
        <f>IF(AND(F473="YA"),5,IF(AND(F473="TIDAK"),1,0))</f>
        <v>1</v>
      </c>
    </row>
    <row r="474" spans="1:7" ht="32" customHeight="1" x14ac:dyDescent="0.2">
      <c r="A474" s="119"/>
      <c r="B474" s="108"/>
      <c r="C474" s="126" t="s">
        <v>871</v>
      </c>
      <c r="D474" s="235" t="s">
        <v>872</v>
      </c>
      <c r="E474" s="235"/>
      <c r="F474" s="106" t="s">
        <v>55</v>
      </c>
      <c r="G474" s="15">
        <f>IF(AND(F474="YA"),5,IF(AND(F474="TIDAK"),1,0))</f>
        <v>1</v>
      </c>
    </row>
    <row r="475" spans="1:7" ht="32" customHeight="1" x14ac:dyDescent="0.2">
      <c r="A475" s="119"/>
      <c r="B475" s="108"/>
      <c r="C475" s="126" t="s">
        <v>873</v>
      </c>
      <c r="D475" s="235" t="s">
        <v>874</v>
      </c>
      <c r="E475" s="235"/>
      <c r="F475" s="106" t="s">
        <v>55</v>
      </c>
      <c r="G475" s="15">
        <f>IF(AND(F475="YA"),5,IF(AND(F475="TIDAK"),1,0))</f>
        <v>1</v>
      </c>
    </row>
    <row r="476" spans="1:7" ht="32" customHeight="1" x14ac:dyDescent="0.2">
      <c r="A476" s="119"/>
      <c r="B476" s="108"/>
      <c r="C476" s="126" t="s">
        <v>875</v>
      </c>
      <c r="D476" s="235" t="s">
        <v>876</v>
      </c>
      <c r="E476" s="235"/>
      <c r="F476" s="106" t="s">
        <v>55</v>
      </c>
      <c r="G476" s="15">
        <f>IF(AND(F476="YA"),5,IF(AND(F476="TIDAK"),1,0))</f>
        <v>1</v>
      </c>
    </row>
    <row r="477" spans="1:7" ht="32" customHeight="1" x14ac:dyDescent="0.2">
      <c r="A477" s="240" t="s">
        <v>877</v>
      </c>
      <c r="B477" s="241"/>
      <c r="C477" s="241"/>
      <c r="D477" s="241"/>
      <c r="E477" s="241"/>
      <c r="F477" s="241"/>
      <c r="G477" s="48">
        <f>G478+G537+G567+G574+G591</f>
        <v>307</v>
      </c>
    </row>
    <row r="478" spans="1:7" ht="32" customHeight="1" x14ac:dyDescent="0.2">
      <c r="A478" s="104">
        <v>18</v>
      </c>
      <c r="B478" s="234" t="s">
        <v>878</v>
      </c>
      <c r="C478" s="234"/>
      <c r="D478" s="234"/>
      <c r="E478" s="234"/>
      <c r="F478" s="106"/>
      <c r="G478" s="50">
        <f>SUM(G479:G536)</f>
        <v>109</v>
      </c>
    </row>
    <row r="479" spans="1:7" ht="32" customHeight="1" x14ac:dyDescent="0.2">
      <c r="A479" s="104"/>
      <c r="B479" s="110" t="s">
        <v>879</v>
      </c>
      <c r="C479" s="242" t="s">
        <v>880</v>
      </c>
      <c r="D479" s="242"/>
      <c r="E479" s="242"/>
      <c r="F479" s="106"/>
      <c r="G479" s="15"/>
    </row>
    <row r="480" spans="1:7" ht="32" customHeight="1" x14ac:dyDescent="0.2">
      <c r="A480" s="104"/>
      <c r="B480" s="108"/>
      <c r="C480" s="127" t="s">
        <v>881</v>
      </c>
      <c r="D480" s="242" t="s">
        <v>882</v>
      </c>
      <c r="E480" s="242"/>
      <c r="F480" s="106"/>
      <c r="G480" s="15"/>
    </row>
    <row r="481" spans="1:7" ht="32" customHeight="1" x14ac:dyDescent="0.2">
      <c r="A481" s="104"/>
      <c r="B481" s="108"/>
      <c r="C481" s="116"/>
      <c r="D481" s="127" t="s">
        <v>883</v>
      </c>
      <c r="E481" s="116" t="s">
        <v>884</v>
      </c>
      <c r="F481" s="106" t="s">
        <v>55</v>
      </c>
      <c r="G481" s="15">
        <f>IF(AND(F481="YA"),5,IF(AND(F481="TIDAK"),1,0))</f>
        <v>1</v>
      </c>
    </row>
    <row r="482" spans="1:7" ht="32" customHeight="1" x14ac:dyDescent="0.2">
      <c r="A482" s="104"/>
      <c r="B482" s="108"/>
      <c r="C482" s="116"/>
      <c r="D482" s="127" t="s">
        <v>885</v>
      </c>
      <c r="E482" s="128" t="s">
        <v>886</v>
      </c>
      <c r="F482" s="106" t="s">
        <v>55</v>
      </c>
      <c r="G482" s="15">
        <f>IF(AND(F482="YA"),3,IF(AND(F482="TIDAK"),1,0))</f>
        <v>1</v>
      </c>
    </row>
    <row r="483" spans="1:7" ht="32" customHeight="1" x14ac:dyDescent="0.2">
      <c r="A483" s="104"/>
      <c r="B483" s="108"/>
      <c r="C483" s="116"/>
      <c r="D483" s="127" t="s">
        <v>887</v>
      </c>
      <c r="E483" s="116" t="s">
        <v>888</v>
      </c>
      <c r="F483" s="106" t="s">
        <v>55</v>
      </c>
      <c r="G483" s="15">
        <f>IF(AND(F483="YA"),2,IF(AND(F483="TIDAK"),1,0))</f>
        <v>1</v>
      </c>
    </row>
    <row r="484" spans="1:7" ht="32" customHeight="1" x14ac:dyDescent="0.2">
      <c r="A484" s="104"/>
      <c r="B484" s="108"/>
      <c r="C484" s="127" t="s">
        <v>889</v>
      </c>
      <c r="D484" s="242" t="s">
        <v>890</v>
      </c>
      <c r="E484" s="242"/>
      <c r="F484" s="106"/>
      <c r="G484" s="15"/>
    </row>
    <row r="485" spans="1:7" ht="32" customHeight="1" x14ac:dyDescent="0.2">
      <c r="A485" s="104"/>
      <c r="B485" s="108"/>
      <c r="C485" s="116"/>
      <c r="D485" s="242" t="s">
        <v>891</v>
      </c>
      <c r="E485" s="242"/>
      <c r="F485" s="106"/>
      <c r="G485" s="15"/>
    </row>
    <row r="486" spans="1:7" ht="32" customHeight="1" x14ac:dyDescent="0.2">
      <c r="A486" s="104"/>
      <c r="B486" s="108"/>
      <c r="C486" s="116"/>
      <c r="D486" s="127" t="s">
        <v>892</v>
      </c>
      <c r="E486" s="116" t="s">
        <v>893</v>
      </c>
      <c r="F486" s="106" t="s">
        <v>55</v>
      </c>
      <c r="G486" s="15">
        <f>IF(AND(F486="YA"),5,IF(AND(F486="TIDAK"),1,0))</f>
        <v>1</v>
      </c>
    </row>
    <row r="487" spans="1:7" ht="32" customHeight="1" x14ac:dyDescent="0.2">
      <c r="A487" s="104"/>
      <c r="B487" s="108"/>
      <c r="C487" s="116"/>
      <c r="D487" s="127" t="s">
        <v>894</v>
      </c>
      <c r="E487" s="128" t="s">
        <v>895</v>
      </c>
      <c r="F487" s="106" t="s">
        <v>55</v>
      </c>
      <c r="G487" s="15">
        <f>IF(AND(F487="YA"),5,IF(AND(F487="TIDAK"),1,0))</f>
        <v>1</v>
      </c>
    </row>
    <row r="488" spans="1:7" ht="32" customHeight="1" x14ac:dyDescent="0.2">
      <c r="A488" s="104"/>
      <c r="B488" s="108"/>
      <c r="C488" s="116"/>
      <c r="D488" s="127" t="s">
        <v>896</v>
      </c>
      <c r="E488" s="116" t="s">
        <v>897</v>
      </c>
      <c r="F488" s="106" t="s">
        <v>55</v>
      </c>
      <c r="G488" s="15">
        <f>IF(AND(F488="YA"),5,IF(AND(F488="TIDAK"),1,0))</f>
        <v>1</v>
      </c>
    </row>
    <row r="489" spans="1:7" ht="32" customHeight="1" x14ac:dyDescent="0.2">
      <c r="A489" s="104"/>
      <c r="B489" s="108"/>
      <c r="C489" s="116"/>
      <c r="D489" s="127" t="s">
        <v>898</v>
      </c>
      <c r="E489" s="116" t="s">
        <v>899</v>
      </c>
      <c r="F489" s="106" t="s">
        <v>55</v>
      </c>
      <c r="G489" s="15">
        <f>IF(AND(F489="YA"),5,IF(AND(F489="TIDAK"),1,0))</f>
        <v>1</v>
      </c>
    </row>
    <row r="490" spans="1:7" ht="32" customHeight="1" x14ac:dyDescent="0.2">
      <c r="A490" s="104"/>
      <c r="B490" s="108"/>
      <c r="C490" s="127" t="s">
        <v>900</v>
      </c>
      <c r="D490" s="242" t="s">
        <v>901</v>
      </c>
      <c r="E490" s="242"/>
      <c r="F490" s="106" t="s">
        <v>55</v>
      </c>
      <c r="G490" s="15">
        <f>IF(AND(F490="YA"),5,IF(AND(F490="TIDAK"),1,0))</f>
        <v>1</v>
      </c>
    </row>
    <row r="491" spans="1:7" ht="32" customHeight="1" x14ac:dyDescent="0.2">
      <c r="A491" s="104"/>
      <c r="B491" s="108"/>
      <c r="C491" s="116"/>
      <c r="D491" s="242" t="s">
        <v>891</v>
      </c>
      <c r="E491" s="242"/>
      <c r="F491" s="106"/>
      <c r="G491" s="15"/>
    </row>
    <row r="492" spans="1:7" ht="32" customHeight="1" x14ac:dyDescent="0.2">
      <c r="A492" s="104"/>
      <c r="B492" s="108"/>
      <c r="C492" s="116"/>
      <c r="D492" s="127" t="s">
        <v>902</v>
      </c>
      <c r="E492" s="116" t="s">
        <v>903</v>
      </c>
      <c r="F492" s="106" t="s">
        <v>55</v>
      </c>
      <c r="G492" s="15">
        <f t="shared" ref="G492:G498" si="34">IF(AND(F492="YA"),5,IF(AND(F492="TIDAK"),1,0))</f>
        <v>1</v>
      </c>
    </row>
    <row r="493" spans="1:7" ht="32" customHeight="1" x14ac:dyDescent="0.2">
      <c r="A493" s="104"/>
      <c r="B493" s="108"/>
      <c r="C493" s="116"/>
      <c r="D493" s="127" t="s">
        <v>904</v>
      </c>
      <c r="E493" s="128" t="s">
        <v>905</v>
      </c>
      <c r="F493" s="106" t="s">
        <v>55</v>
      </c>
      <c r="G493" s="15">
        <f t="shared" si="34"/>
        <v>1</v>
      </c>
    </row>
    <row r="494" spans="1:7" ht="32" customHeight="1" x14ac:dyDescent="0.2">
      <c r="A494" s="104"/>
      <c r="B494" s="108"/>
      <c r="C494" s="116"/>
      <c r="D494" s="127" t="s">
        <v>906</v>
      </c>
      <c r="E494" s="116" t="s">
        <v>907</v>
      </c>
      <c r="F494" s="106" t="s">
        <v>55</v>
      </c>
      <c r="G494" s="15">
        <f t="shared" si="34"/>
        <v>1</v>
      </c>
    </row>
    <row r="495" spans="1:7" ht="32" customHeight="1" x14ac:dyDescent="0.2">
      <c r="A495" s="104"/>
      <c r="B495" s="108"/>
      <c r="C495" s="116"/>
      <c r="D495" s="127" t="s">
        <v>908</v>
      </c>
      <c r="E495" s="116" t="s">
        <v>909</v>
      </c>
      <c r="F495" s="106" t="s">
        <v>55</v>
      </c>
      <c r="G495" s="15">
        <f t="shared" si="34"/>
        <v>1</v>
      </c>
    </row>
    <row r="496" spans="1:7" ht="32" customHeight="1" x14ac:dyDescent="0.2">
      <c r="A496" s="104"/>
      <c r="B496" s="108"/>
      <c r="C496" s="116"/>
      <c r="D496" s="127" t="s">
        <v>910</v>
      </c>
      <c r="E496" s="128" t="s">
        <v>897</v>
      </c>
      <c r="F496" s="106" t="s">
        <v>55</v>
      </c>
      <c r="G496" s="15">
        <f t="shared" si="34"/>
        <v>1</v>
      </c>
    </row>
    <row r="497" spans="1:7" ht="32" customHeight="1" x14ac:dyDescent="0.2">
      <c r="A497" s="104"/>
      <c r="B497" s="108"/>
      <c r="C497" s="116"/>
      <c r="D497" s="127" t="s">
        <v>911</v>
      </c>
      <c r="E497" s="116" t="s">
        <v>899</v>
      </c>
      <c r="F497" s="106" t="s">
        <v>55</v>
      </c>
      <c r="G497" s="15">
        <f t="shared" si="34"/>
        <v>1</v>
      </c>
    </row>
    <row r="498" spans="1:7" ht="32" customHeight="1" x14ac:dyDescent="0.2">
      <c r="A498" s="104"/>
      <c r="B498" s="108"/>
      <c r="C498" s="116"/>
      <c r="D498" s="127" t="s">
        <v>912</v>
      </c>
      <c r="E498" s="116" t="s">
        <v>895</v>
      </c>
      <c r="F498" s="106" t="s">
        <v>55</v>
      </c>
      <c r="G498" s="15">
        <f t="shared" si="34"/>
        <v>1</v>
      </c>
    </row>
    <row r="499" spans="1:7" ht="32" customHeight="1" x14ac:dyDescent="0.2">
      <c r="A499" s="104"/>
      <c r="B499" s="107" t="s">
        <v>913</v>
      </c>
      <c r="C499" s="242" t="s">
        <v>1772</v>
      </c>
      <c r="D499" s="242"/>
      <c r="E499" s="242"/>
      <c r="F499" s="106" t="s">
        <v>8</v>
      </c>
      <c r="G499" s="15"/>
    </row>
    <row r="500" spans="1:7" ht="32" customHeight="1" x14ac:dyDescent="0.2">
      <c r="A500" s="104"/>
      <c r="B500" s="108"/>
      <c r="C500" s="107" t="s">
        <v>915</v>
      </c>
      <c r="D500" s="235" t="s">
        <v>916</v>
      </c>
      <c r="E500" s="235"/>
      <c r="F500" s="106" t="s">
        <v>55</v>
      </c>
      <c r="G500" s="15">
        <f>IF(AND(F500="YA"),5,IF(AND(F500="TIDAK"),1,0))</f>
        <v>1</v>
      </c>
    </row>
    <row r="501" spans="1:7" ht="33" customHeight="1" x14ac:dyDescent="0.2">
      <c r="A501" s="104"/>
      <c r="B501" s="108"/>
      <c r="C501" s="107" t="s">
        <v>917</v>
      </c>
      <c r="D501" s="235" t="s">
        <v>918</v>
      </c>
      <c r="E501" s="235"/>
      <c r="F501" s="106"/>
      <c r="G501" s="15"/>
    </row>
    <row r="502" spans="1:7" ht="32" customHeight="1" x14ac:dyDescent="0.2">
      <c r="A502" s="104"/>
      <c r="B502" s="108"/>
      <c r="C502" s="108"/>
      <c r="D502" s="107" t="s">
        <v>919</v>
      </c>
      <c r="E502" s="108" t="s">
        <v>920</v>
      </c>
      <c r="F502" s="106" t="s">
        <v>22</v>
      </c>
      <c r="G502" s="15">
        <f>IF(AND(F502="YA"),5,IF(AND(F502="TIDAK"),1,0))</f>
        <v>0</v>
      </c>
    </row>
    <row r="503" spans="1:7" ht="32" customHeight="1" x14ac:dyDescent="0.2">
      <c r="A503" s="104"/>
      <c r="B503" s="108"/>
      <c r="C503" s="108"/>
      <c r="D503" s="107" t="s">
        <v>921</v>
      </c>
      <c r="E503" s="129" t="s">
        <v>922</v>
      </c>
      <c r="F503" s="106" t="s">
        <v>22</v>
      </c>
      <c r="G503" s="15">
        <f>IF(AND(F503="YA"),3,IF(AND(F503="TIDAK"),1,0))</f>
        <v>0</v>
      </c>
    </row>
    <row r="504" spans="1:7" ht="32" customHeight="1" x14ac:dyDescent="0.2">
      <c r="A504" s="104"/>
      <c r="B504" s="108"/>
      <c r="C504" s="108"/>
      <c r="D504" s="107" t="s">
        <v>923</v>
      </c>
      <c r="E504" s="108" t="s">
        <v>924</v>
      </c>
      <c r="F504" s="106" t="s">
        <v>8</v>
      </c>
      <c r="G504" s="15">
        <f>IF(AND(F504="YA"),2,IF(AND(F504="TIDAK"),1,0))</f>
        <v>2</v>
      </c>
    </row>
    <row r="505" spans="1:7" ht="32" customHeight="1" x14ac:dyDescent="0.2">
      <c r="A505" s="104"/>
      <c r="B505" s="127" t="s">
        <v>925</v>
      </c>
      <c r="C505" s="242" t="s">
        <v>926</v>
      </c>
      <c r="D505" s="242"/>
      <c r="E505" s="242"/>
      <c r="F505" s="106"/>
      <c r="G505" s="15"/>
    </row>
    <row r="506" spans="1:7" ht="32" customHeight="1" x14ac:dyDescent="0.2">
      <c r="A506" s="104"/>
      <c r="B506" s="108"/>
      <c r="C506" s="107" t="s">
        <v>927</v>
      </c>
      <c r="D506" s="235" t="s">
        <v>928</v>
      </c>
      <c r="E506" s="235"/>
      <c r="F506" s="106"/>
      <c r="G506" s="15"/>
    </row>
    <row r="507" spans="1:7" ht="32" customHeight="1" x14ac:dyDescent="0.2">
      <c r="A507" s="104"/>
      <c r="B507" s="108"/>
      <c r="C507" s="108"/>
      <c r="D507" s="107" t="s">
        <v>929</v>
      </c>
      <c r="E507" s="108" t="s">
        <v>1773</v>
      </c>
      <c r="F507" s="106" t="s">
        <v>55</v>
      </c>
      <c r="G507" s="15">
        <f>IF(AND(F507="YA"),5,IF(AND(F507="TIDAK"),1,0))</f>
        <v>1</v>
      </c>
    </row>
    <row r="508" spans="1:7" ht="32" customHeight="1" x14ac:dyDescent="0.2">
      <c r="A508" s="104"/>
      <c r="B508" s="108"/>
      <c r="C508" s="108"/>
      <c r="D508" s="107" t="s">
        <v>931</v>
      </c>
      <c r="E508" s="113" t="s">
        <v>932</v>
      </c>
      <c r="F508" s="106" t="s">
        <v>55</v>
      </c>
      <c r="G508" s="15">
        <f>IF(AND(F508="YA"),5,IF(AND(F508="TIDAK"),1,0))</f>
        <v>1</v>
      </c>
    </row>
    <row r="509" spans="1:7" ht="32" customHeight="1" x14ac:dyDescent="0.2">
      <c r="A509" s="104"/>
      <c r="B509" s="108"/>
      <c r="C509" s="108"/>
      <c r="D509" s="107" t="s">
        <v>933</v>
      </c>
      <c r="E509" s="108" t="s">
        <v>934</v>
      </c>
      <c r="F509" s="106" t="s">
        <v>8</v>
      </c>
      <c r="G509" s="15">
        <f>IF(AND(F509="YA"),5,IF(AND(F509="TIDAK"),1,0))</f>
        <v>5</v>
      </c>
    </row>
    <row r="510" spans="1:7" ht="32" customHeight="1" x14ac:dyDescent="0.2">
      <c r="A510" s="104"/>
      <c r="B510" s="108"/>
      <c r="C510" s="107" t="s">
        <v>935</v>
      </c>
      <c r="D510" s="243" t="s">
        <v>936</v>
      </c>
      <c r="E510" s="245"/>
      <c r="F510" s="106"/>
      <c r="G510" s="15"/>
    </row>
    <row r="511" spans="1:7" ht="32" customHeight="1" x14ac:dyDescent="0.2">
      <c r="A511" s="104"/>
      <c r="B511" s="108"/>
      <c r="C511" s="108"/>
      <c r="D511" s="107" t="s">
        <v>937</v>
      </c>
      <c r="E511" s="108" t="s">
        <v>1773</v>
      </c>
      <c r="F511" s="106" t="s">
        <v>55</v>
      </c>
      <c r="G511" s="15">
        <f>IF(AND(F511="YA"),5,IF(AND(F511="TIDAK"),1,0))</f>
        <v>1</v>
      </c>
    </row>
    <row r="512" spans="1:7" ht="32" customHeight="1" x14ac:dyDescent="0.2">
      <c r="A512" s="104"/>
      <c r="B512" s="108"/>
      <c r="C512" s="108"/>
      <c r="D512" s="107" t="s">
        <v>938</v>
      </c>
      <c r="E512" s="113" t="s">
        <v>932</v>
      </c>
      <c r="F512" s="106" t="s">
        <v>55</v>
      </c>
      <c r="G512" s="15">
        <f>IF(AND(F512="YA"),5,IF(AND(F512="TIDAK"),1,0))</f>
        <v>1</v>
      </c>
    </row>
    <row r="513" spans="1:7" ht="32" customHeight="1" x14ac:dyDescent="0.2">
      <c r="A513" s="104"/>
      <c r="B513" s="108"/>
      <c r="C513" s="108"/>
      <c r="D513" s="107" t="s">
        <v>939</v>
      </c>
      <c r="E513" s="108" t="s">
        <v>934</v>
      </c>
      <c r="F513" s="106" t="s">
        <v>8</v>
      </c>
      <c r="G513" s="15">
        <f>IF(AND(F513="YA"),5,IF(AND(F513="TIDAK"),1,0))</f>
        <v>5</v>
      </c>
    </row>
    <row r="514" spans="1:7" ht="32" customHeight="1" x14ac:dyDescent="0.2">
      <c r="A514" s="104"/>
      <c r="B514" s="108"/>
      <c r="C514" s="107" t="s">
        <v>940</v>
      </c>
      <c r="D514" s="235" t="s">
        <v>941</v>
      </c>
      <c r="E514" s="235"/>
      <c r="F514" s="106"/>
      <c r="G514" s="15"/>
    </row>
    <row r="515" spans="1:7" ht="32" customHeight="1" x14ac:dyDescent="0.2">
      <c r="A515" s="104"/>
      <c r="B515" s="108"/>
      <c r="C515" s="108"/>
      <c r="D515" s="107" t="s">
        <v>942</v>
      </c>
      <c r="E515" s="108" t="s">
        <v>943</v>
      </c>
      <c r="F515" s="106" t="s">
        <v>8</v>
      </c>
      <c r="G515" s="15">
        <f>IF(AND(F515="YA"),5,IF(AND(F515="TIDAK"),1,0))</f>
        <v>5</v>
      </c>
    </row>
    <row r="516" spans="1:7" ht="32" customHeight="1" x14ac:dyDescent="0.2">
      <c r="A516" s="104"/>
      <c r="B516" s="108"/>
      <c r="C516" s="108"/>
      <c r="D516" s="107" t="s">
        <v>944</v>
      </c>
      <c r="E516" s="108" t="s">
        <v>945</v>
      </c>
      <c r="F516" s="106" t="s">
        <v>8</v>
      </c>
      <c r="G516" s="15">
        <f>IF(AND(F516="YA"),5,IF(AND(F516="TIDAK"),1,0))</f>
        <v>5</v>
      </c>
    </row>
    <row r="517" spans="1:7" ht="32" customHeight="1" x14ac:dyDescent="0.2">
      <c r="A517" s="104"/>
      <c r="B517" s="108"/>
      <c r="C517" s="107" t="s">
        <v>946</v>
      </c>
      <c r="D517" s="235" t="s">
        <v>947</v>
      </c>
      <c r="E517" s="235"/>
      <c r="F517" s="106"/>
      <c r="G517" s="15"/>
    </row>
    <row r="518" spans="1:7" ht="32" customHeight="1" x14ac:dyDescent="0.2">
      <c r="A518" s="104"/>
      <c r="B518" s="108"/>
      <c r="C518" s="108"/>
      <c r="D518" s="107" t="s">
        <v>948</v>
      </c>
      <c r="E518" s="108" t="s">
        <v>949</v>
      </c>
      <c r="F518" s="106" t="s">
        <v>8</v>
      </c>
      <c r="G518" s="15">
        <f t="shared" ref="G518:G527" si="35">IF(AND(F518="YA"),5,IF(AND(F518="TIDAK"),1,0))</f>
        <v>5</v>
      </c>
    </row>
    <row r="519" spans="1:7" ht="32" customHeight="1" x14ac:dyDescent="0.2">
      <c r="A519" s="104"/>
      <c r="B519" s="108"/>
      <c r="C519" s="108"/>
      <c r="D519" s="107" t="s">
        <v>950</v>
      </c>
      <c r="E519" s="108" t="s">
        <v>943</v>
      </c>
      <c r="F519" s="106" t="s">
        <v>8</v>
      </c>
      <c r="G519" s="15">
        <f t="shared" si="35"/>
        <v>5</v>
      </c>
    </row>
    <row r="520" spans="1:7" ht="32" customHeight="1" x14ac:dyDescent="0.2">
      <c r="A520" s="104"/>
      <c r="B520" s="108"/>
      <c r="C520" s="108"/>
      <c r="D520" s="107" t="s">
        <v>951</v>
      </c>
      <c r="E520" s="108" t="s">
        <v>945</v>
      </c>
      <c r="F520" s="106" t="s">
        <v>8</v>
      </c>
      <c r="G520" s="15">
        <f t="shared" si="35"/>
        <v>5</v>
      </c>
    </row>
    <row r="521" spans="1:7" ht="32" customHeight="1" x14ac:dyDescent="0.2">
      <c r="A521" s="104"/>
      <c r="B521" s="107" t="s">
        <v>952</v>
      </c>
      <c r="C521" s="235" t="s">
        <v>1774</v>
      </c>
      <c r="D521" s="235"/>
      <c r="E521" s="235"/>
      <c r="F521" s="106" t="s">
        <v>8</v>
      </c>
      <c r="G521" s="15">
        <f t="shared" si="35"/>
        <v>5</v>
      </c>
    </row>
    <row r="522" spans="1:7" ht="32" customHeight="1" x14ac:dyDescent="0.2">
      <c r="A522" s="104"/>
      <c r="B522" s="127" t="s">
        <v>954</v>
      </c>
      <c r="C522" s="242" t="s">
        <v>1775</v>
      </c>
      <c r="D522" s="242"/>
      <c r="E522" s="242"/>
      <c r="F522" s="106" t="s">
        <v>8</v>
      </c>
      <c r="G522" s="15">
        <f t="shared" si="35"/>
        <v>5</v>
      </c>
    </row>
    <row r="523" spans="1:7" ht="32" customHeight="1" x14ac:dyDescent="0.2">
      <c r="A523" s="104"/>
      <c r="B523" s="108"/>
      <c r="C523" s="107" t="s">
        <v>956</v>
      </c>
      <c r="D523" s="235" t="s">
        <v>957</v>
      </c>
      <c r="E523" s="235"/>
      <c r="F523" s="106" t="s">
        <v>8</v>
      </c>
      <c r="G523" s="15">
        <f t="shared" si="35"/>
        <v>5</v>
      </c>
    </row>
    <row r="524" spans="1:7" ht="32" customHeight="1" x14ac:dyDescent="0.2">
      <c r="A524" s="104"/>
      <c r="B524" s="108"/>
      <c r="C524" s="107" t="s">
        <v>958</v>
      </c>
      <c r="D524" s="242" t="s">
        <v>959</v>
      </c>
      <c r="E524" s="242"/>
      <c r="F524" s="106" t="s">
        <v>8</v>
      </c>
      <c r="G524" s="15">
        <f t="shared" si="35"/>
        <v>5</v>
      </c>
    </row>
    <row r="525" spans="1:7" ht="32" customHeight="1" x14ac:dyDescent="0.2">
      <c r="A525" s="104"/>
      <c r="B525" s="107" t="s">
        <v>960</v>
      </c>
      <c r="C525" s="235" t="s">
        <v>961</v>
      </c>
      <c r="D525" s="235"/>
      <c r="E525" s="235"/>
      <c r="F525" s="106" t="s">
        <v>8</v>
      </c>
      <c r="G525" s="15">
        <f t="shared" si="35"/>
        <v>5</v>
      </c>
    </row>
    <row r="526" spans="1:7" ht="32" customHeight="1" x14ac:dyDescent="0.2">
      <c r="A526" s="104"/>
      <c r="B526" s="108"/>
      <c r="C526" s="107" t="s">
        <v>962</v>
      </c>
      <c r="D526" s="235" t="s">
        <v>963</v>
      </c>
      <c r="E526" s="235"/>
      <c r="F526" s="106" t="s">
        <v>8</v>
      </c>
      <c r="G526" s="15">
        <f t="shared" si="35"/>
        <v>5</v>
      </c>
    </row>
    <row r="527" spans="1:7" ht="32" customHeight="1" x14ac:dyDescent="0.2">
      <c r="A527" s="104"/>
      <c r="B527" s="108"/>
      <c r="C527" s="107" t="s">
        <v>964</v>
      </c>
      <c r="D527" s="235" t="s">
        <v>965</v>
      </c>
      <c r="E527" s="235"/>
      <c r="F527" s="106" t="s">
        <v>8</v>
      </c>
      <c r="G527" s="15">
        <f t="shared" si="35"/>
        <v>5</v>
      </c>
    </row>
    <row r="528" spans="1:7" ht="32" customHeight="1" x14ac:dyDescent="0.2">
      <c r="A528" s="104"/>
      <c r="B528" s="108"/>
      <c r="C528" s="107" t="s">
        <v>966</v>
      </c>
      <c r="D528" s="246" t="s">
        <v>967</v>
      </c>
      <c r="E528" s="245"/>
      <c r="F528" s="106" t="s">
        <v>8</v>
      </c>
      <c r="G528" s="15">
        <f>IF(AND(F528="YA"),5,IF(AND(F528="TIDAK"),20,0))</f>
        <v>5</v>
      </c>
    </row>
    <row r="529" spans="1:7" ht="32" customHeight="1" x14ac:dyDescent="0.2">
      <c r="A529" s="104"/>
      <c r="B529" s="108"/>
      <c r="C529" s="108"/>
      <c r="D529" s="107" t="s">
        <v>968</v>
      </c>
      <c r="E529" s="108" t="s">
        <v>969</v>
      </c>
      <c r="F529" s="106" t="s">
        <v>55</v>
      </c>
      <c r="G529" s="15">
        <f>IF(AND(F529="YA"),5,IF(AND(F529="TIDAK"),1,0))</f>
        <v>1</v>
      </c>
    </row>
    <row r="530" spans="1:7" ht="32" customHeight="1" x14ac:dyDescent="0.2">
      <c r="A530" s="104"/>
      <c r="B530" s="108"/>
      <c r="C530" s="108"/>
      <c r="D530" s="107" t="s">
        <v>970</v>
      </c>
      <c r="E530" s="108" t="s">
        <v>971</v>
      </c>
      <c r="F530" s="106" t="s">
        <v>8</v>
      </c>
      <c r="G530" s="15">
        <f t="shared" ref="G530:G531" si="36">IF(AND(F530="YA"),5,IF(AND(F530="TIDAK"),1,0))</f>
        <v>5</v>
      </c>
    </row>
    <row r="531" spans="1:7" ht="32" customHeight="1" x14ac:dyDescent="0.2">
      <c r="A531" s="104"/>
      <c r="B531" s="108"/>
      <c r="C531" s="108"/>
      <c r="D531" s="107" t="s">
        <v>972</v>
      </c>
      <c r="E531" s="108" t="s">
        <v>973</v>
      </c>
      <c r="F531" s="106" t="s">
        <v>55</v>
      </c>
      <c r="G531" s="15">
        <f t="shared" si="36"/>
        <v>1</v>
      </c>
    </row>
    <row r="532" spans="1:7" ht="32" customHeight="1" x14ac:dyDescent="0.2">
      <c r="A532" s="104"/>
      <c r="B532" s="108"/>
      <c r="C532" s="107" t="s">
        <v>974</v>
      </c>
      <c r="D532" s="235" t="s">
        <v>975</v>
      </c>
      <c r="E532" s="235"/>
      <c r="F532" s="106"/>
      <c r="G532" s="15"/>
    </row>
    <row r="533" spans="1:7" ht="32" customHeight="1" x14ac:dyDescent="0.2">
      <c r="A533" s="104"/>
      <c r="B533" s="108"/>
      <c r="C533" s="108"/>
      <c r="D533" s="107" t="s">
        <v>976</v>
      </c>
      <c r="E533" s="108" t="s">
        <v>977</v>
      </c>
      <c r="F533" s="106" t="s">
        <v>55</v>
      </c>
      <c r="G533" s="15">
        <f>IF(AND(F533="YA"),0,IF(AND(F533="TIDAK"),0,0))</f>
        <v>0</v>
      </c>
    </row>
    <row r="534" spans="1:7" ht="32" customHeight="1" x14ac:dyDescent="0.2">
      <c r="A534" s="104"/>
      <c r="B534" s="108"/>
      <c r="C534" s="108"/>
      <c r="D534" s="107" t="s">
        <v>978</v>
      </c>
      <c r="E534" s="108" t="s">
        <v>1776</v>
      </c>
      <c r="F534" s="106" t="s">
        <v>8</v>
      </c>
      <c r="G534" s="15">
        <f t="shared" ref="G534:G535" si="37">IF(AND(F534="YA"),0,IF(AND(F534="TIDAK"),0,0))</f>
        <v>0</v>
      </c>
    </row>
    <row r="535" spans="1:7" ht="32" customHeight="1" x14ac:dyDescent="0.2">
      <c r="A535" s="104"/>
      <c r="B535" s="108"/>
      <c r="C535" s="108"/>
      <c r="D535" s="107" t="s">
        <v>980</v>
      </c>
      <c r="E535" s="108" t="s">
        <v>981</v>
      </c>
      <c r="F535" s="106" t="s">
        <v>8</v>
      </c>
      <c r="G535" s="15">
        <f t="shared" si="37"/>
        <v>0</v>
      </c>
    </row>
    <row r="536" spans="1:7" ht="32" customHeight="1" x14ac:dyDescent="0.2">
      <c r="A536" s="104"/>
      <c r="B536" s="107" t="s">
        <v>982</v>
      </c>
      <c r="C536" s="107" t="s">
        <v>983</v>
      </c>
      <c r="D536" s="246" t="s">
        <v>984</v>
      </c>
      <c r="E536" s="245"/>
      <c r="F536" s="106" t="s">
        <v>8</v>
      </c>
      <c r="G536" s="15">
        <f>IF(AND(F536="YA"),5,IF(AND(F536="TIDAK"),1,0))</f>
        <v>5</v>
      </c>
    </row>
    <row r="537" spans="1:7" ht="32" customHeight="1" x14ac:dyDescent="0.2">
      <c r="A537" s="104">
        <v>19</v>
      </c>
      <c r="B537" s="234" t="s">
        <v>985</v>
      </c>
      <c r="C537" s="234"/>
      <c r="D537" s="234"/>
      <c r="E537" s="234"/>
      <c r="F537" s="106"/>
      <c r="G537" s="50">
        <f>SUM(G538:G566)</f>
        <v>51</v>
      </c>
    </row>
    <row r="538" spans="1:7" ht="32" customHeight="1" x14ac:dyDescent="0.2">
      <c r="A538" s="104"/>
      <c r="B538" s="107" t="s">
        <v>986</v>
      </c>
      <c r="C538" s="235" t="s">
        <v>987</v>
      </c>
      <c r="D538" s="235"/>
      <c r="E538" s="235"/>
      <c r="F538" s="106"/>
      <c r="G538" s="15"/>
    </row>
    <row r="539" spans="1:7" ht="32" customHeight="1" x14ac:dyDescent="0.2">
      <c r="A539" s="104"/>
      <c r="B539" s="108"/>
      <c r="C539" s="107" t="s">
        <v>988</v>
      </c>
      <c r="D539" s="235" t="s">
        <v>989</v>
      </c>
      <c r="E539" s="235"/>
      <c r="F539" s="106" t="s">
        <v>55</v>
      </c>
      <c r="G539" s="15">
        <f>IF(AND(F539="YA"),5,IF(AND(F539="TIDAK"),1,0))</f>
        <v>1</v>
      </c>
    </row>
    <row r="540" spans="1:7" ht="32" customHeight="1" x14ac:dyDescent="0.2">
      <c r="A540" s="104"/>
      <c r="B540" s="108"/>
      <c r="C540" s="107" t="s">
        <v>990</v>
      </c>
      <c r="D540" s="235" t="s">
        <v>991</v>
      </c>
      <c r="E540" s="235"/>
      <c r="F540" s="106"/>
      <c r="G540" s="15"/>
    </row>
    <row r="541" spans="1:7" ht="32" customHeight="1" x14ac:dyDescent="0.2">
      <c r="A541" s="104"/>
      <c r="B541" s="108"/>
      <c r="C541" s="108"/>
      <c r="D541" s="107" t="s">
        <v>992</v>
      </c>
      <c r="E541" s="108" t="s">
        <v>993</v>
      </c>
      <c r="F541" s="106" t="s">
        <v>55</v>
      </c>
      <c r="G541" s="15">
        <f>IF(AND(F541="YA"),3,IF(AND(F541="TIDAK"),1,0))</f>
        <v>1</v>
      </c>
    </row>
    <row r="542" spans="1:7" ht="32" customHeight="1" x14ac:dyDescent="0.2">
      <c r="A542" s="104"/>
      <c r="B542" s="108"/>
      <c r="C542" s="108"/>
      <c r="D542" s="107" t="s">
        <v>994</v>
      </c>
      <c r="E542" s="108" t="s">
        <v>995</v>
      </c>
      <c r="F542" s="106" t="s">
        <v>55</v>
      </c>
      <c r="G542" s="15">
        <f>IF(AND(F542="YA"),5,IF(AND(F542="TIDAK"),1,0))</f>
        <v>1</v>
      </c>
    </row>
    <row r="543" spans="1:7" ht="32" customHeight="1" x14ac:dyDescent="0.2">
      <c r="A543" s="104"/>
      <c r="B543" s="108"/>
      <c r="C543" s="107" t="s">
        <v>996</v>
      </c>
      <c r="D543" s="235" t="s">
        <v>997</v>
      </c>
      <c r="E543" s="235"/>
      <c r="F543" s="106"/>
      <c r="G543" s="15"/>
    </row>
    <row r="544" spans="1:7" ht="32" customHeight="1" x14ac:dyDescent="0.2">
      <c r="A544" s="104"/>
      <c r="B544" s="108"/>
      <c r="C544" s="108"/>
      <c r="D544" s="107" t="s">
        <v>998</v>
      </c>
      <c r="E544" s="108" t="s">
        <v>999</v>
      </c>
      <c r="F544" s="106" t="s">
        <v>55</v>
      </c>
      <c r="G544" s="15">
        <f>IF(AND(F544="YA"),5,IF(AND(F544="TIDAK"),1,0))</f>
        <v>1</v>
      </c>
    </row>
    <row r="545" spans="1:7" ht="32" customHeight="1" x14ac:dyDescent="0.2">
      <c r="A545" s="104"/>
      <c r="B545" s="108"/>
      <c r="C545" s="108"/>
      <c r="D545" s="107" t="s">
        <v>1000</v>
      </c>
      <c r="E545" s="108" t="s">
        <v>1001</v>
      </c>
      <c r="F545" s="106" t="s">
        <v>55</v>
      </c>
      <c r="G545" s="15">
        <f>IF(AND(F545="YA"),5,IF(AND(F545="TIDAK"),1,0))</f>
        <v>1</v>
      </c>
    </row>
    <row r="546" spans="1:7" ht="32" customHeight="1" x14ac:dyDescent="0.2">
      <c r="A546" s="104"/>
      <c r="B546" s="108"/>
      <c r="C546" s="107" t="s">
        <v>1002</v>
      </c>
      <c r="D546" s="235" t="s">
        <v>1003</v>
      </c>
      <c r="E546" s="235"/>
      <c r="F546" s="106" t="s">
        <v>8</v>
      </c>
      <c r="G546" s="15">
        <f>IF(AND(F546="YA"),5,IF(AND(F546="TIDAK"),1,0))</f>
        <v>5</v>
      </c>
    </row>
    <row r="547" spans="1:7" ht="32" customHeight="1" x14ac:dyDescent="0.2">
      <c r="A547" s="104"/>
      <c r="B547" s="107" t="s">
        <v>1004</v>
      </c>
      <c r="C547" s="235" t="s">
        <v>1777</v>
      </c>
      <c r="D547" s="235"/>
      <c r="E547" s="235"/>
      <c r="F547" s="106"/>
      <c r="G547" s="15"/>
    </row>
    <row r="548" spans="1:7" ht="32" customHeight="1" x14ac:dyDescent="0.2">
      <c r="A548" s="104"/>
      <c r="B548" s="108"/>
      <c r="C548" s="107" t="s">
        <v>1006</v>
      </c>
      <c r="D548" s="235" t="s">
        <v>1007</v>
      </c>
      <c r="E548" s="235"/>
      <c r="F548" s="106" t="s">
        <v>8</v>
      </c>
      <c r="G548" s="15">
        <f>IF(AND(F548="YA"),5,IF(AND(F548="TIDAK"),1,0))</f>
        <v>5</v>
      </c>
    </row>
    <row r="549" spans="1:7" ht="32" customHeight="1" x14ac:dyDescent="0.2">
      <c r="A549" s="104"/>
      <c r="B549" s="108"/>
      <c r="C549" s="107" t="s">
        <v>1008</v>
      </c>
      <c r="D549" s="235" t="s">
        <v>1009</v>
      </c>
      <c r="E549" s="235"/>
      <c r="F549" s="106" t="s">
        <v>8</v>
      </c>
      <c r="G549" s="15">
        <f>IF(AND(F549="YA"),5,IF(AND(F549="TIDAK"),1,0))</f>
        <v>5</v>
      </c>
    </row>
    <row r="550" spans="1:7" ht="32" customHeight="1" x14ac:dyDescent="0.2">
      <c r="A550" s="104"/>
      <c r="B550" s="108"/>
      <c r="C550" s="107" t="s">
        <v>1010</v>
      </c>
      <c r="D550" s="235" t="s">
        <v>1011</v>
      </c>
      <c r="E550" s="235"/>
      <c r="F550" s="106" t="s">
        <v>55</v>
      </c>
      <c r="G550" s="15">
        <f>IF(AND(F550="YA"),5,IF(AND(F550="TIDAK"),1,0))</f>
        <v>1</v>
      </c>
    </row>
    <row r="551" spans="1:7" ht="32" customHeight="1" x14ac:dyDescent="0.2">
      <c r="A551" s="104"/>
      <c r="B551" s="108"/>
      <c r="C551" s="107" t="s">
        <v>1012</v>
      </c>
      <c r="D551" s="235" t="s">
        <v>1013</v>
      </c>
      <c r="E551" s="235"/>
      <c r="F551" s="106"/>
      <c r="G551" s="15"/>
    </row>
    <row r="552" spans="1:7" ht="32" customHeight="1" x14ac:dyDescent="0.2">
      <c r="A552" s="104"/>
      <c r="B552" s="108"/>
      <c r="C552" s="108"/>
      <c r="D552" s="107" t="s">
        <v>1014</v>
      </c>
      <c r="E552" s="108" t="s">
        <v>1015</v>
      </c>
      <c r="F552" s="106" t="s">
        <v>8</v>
      </c>
      <c r="G552" s="15">
        <f>IF(AND(F552="YA"),5,IF(AND(F552="TIDAK"),1,0))</f>
        <v>5</v>
      </c>
    </row>
    <row r="553" spans="1:7" ht="32" customHeight="1" x14ac:dyDescent="0.2">
      <c r="A553" s="104"/>
      <c r="B553" s="108"/>
      <c r="C553" s="108"/>
      <c r="D553" s="107" t="s">
        <v>1016</v>
      </c>
      <c r="E553" s="108" t="s">
        <v>1017</v>
      </c>
      <c r="F553" s="106" t="s">
        <v>55</v>
      </c>
      <c r="G553" s="15">
        <f>IF(AND(F553="YA"),5,IF(AND(F553="TIDAK"),1,0))</f>
        <v>1</v>
      </c>
    </row>
    <row r="554" spans="1:7" ht="32" customHeight="1" x14ac:dyDescent="0.2">
      <c r="A554" s="104"/>
      <c r="B554" s="108"/>
      <c r="C554" s="107" t="s">
        <v>1018</v>
      </c>
      <c r="D554" s="235" t="s">
        <v>1778</v>
      </c>
      <c r="E554" s="235"/>
      <c r="F554" s="106" t="s">
        <v>55</v>
      </c>
      <c r="G554" s="15">
        <f>IF(AND(F554="YA"),5,IF(AND(F554="TIDAK"),1,0))</f>
        <v>1</v>
      </c>
    </row>
    <row r="555" spans="1:7" ht="32" customHeight="1" x14ac:dyDescent="0.2">
      <c r="A555" s="104"/>
      <c r="B555" s="108"/>
      <c r="C555" s="107" t="s">
        <v>1020</v>
      </c>
      <c r="D555" s="235" t="s">
        <v>1021</v>
      </c>
      <c r="E555" s="235"/>
      <c r="F555" s="106" t="s">
        <v>8</v>
      </c>
      <c r="G555" s="15">
        <f>IF(AND(F555="YA"),5,IF(AND(F555="TIDAK"),1,0))</f>
        <v>5</v>
      </c>
    </row>
    <row r="556" spans="1:7" ht="32" customHeight="1" x14ac:dyDescent="0.2">
      <c r="A556" s="104"/>
      <c r="B556" s="108"/>
      <c r="C556" s="107" t="s">
        <v>1022</v>
      </c>
      <c r="D556" s="235" t="s">
        <v>1023</v>
      </c>
      <c r="E556" s="235"/>
      <c r="F556" s="106" t="s">
        <v>55</v>
      </c>
      <c r="G556" s="15">
        <f>IF(AND(F556="YA"),5,IF(AND(F556="TIDAK"),1,0))</f>
        <v>1</v>
      </c>
    </row>
    <row r="557" spans="1:7" ht="32" customHeight="1" x14ac:dyDescent="0.2">
      <c r="A557" s="104"/>
      <c r="B557" s="108"/>
      <c r="C557" s="107" t="s">
        <v>1024</v>
      </c>
      <c r="D557" s="235" t="s">
        <v>1025</v>
      </c>
      <c r="E557" s="235"/>
      <c r="F557" s="106"/>
      <c r="G557" s="15"/>
    </row>
    <row r="558" spans="1:7" ht="32" customHeight="1" x14ac:dyDescent="0.2">
      <c r="A558" s="104"/>
      <c r="B558" s="108"/>
      <c r="C558" s="108"/>
      <c r="D558" s="107" t="s">
        <v>1026</v>
      </c>
      <c r="E558" s="108" t="s">
        <v>1027</v>
      </c>
      <c r="F558" s="106" t="s">
        <v>22</v>
      </c>
      <c r="G558" s="15">
        <f>IF(AND(F558="YA"),3,IF(AND(F558="TIDAK"),1,0))</f>
        <v>0</v>
      </c>
    </row>
    <row r="559" spans="1:7" ht="32" customHeight="1" x14ac:dyDescent="0.2">
      <c r="A559" s="104"/>
      <c r="B559" s="108"/>
      <c r="C559" s="108"/>
      <c r="D559" s="107" t="s">
        <v>1028</v>
      </c>
      <c r="E559" s="108" t="s">
        <v>1029</v>
      </c>
      <c r="F559" s="106" t="s">
        <v>8</v>
      </c>
      <c r="G559" s="15">
        <f>IF(AND(F559="YA"),5,IF(AND(F559="TIDAK"),1,0))</f>
        <v>5</v>
      </c>
    </row>
    <row r="560" spans="1:7" ht="32" customHeight="1" x14ac:dyDescent="0.2">
      <c r="A560" s="104"/>
      <c r="B560" s="108"/>
      <c r="C560" s="107" t="s">
        <v>1030</v>
      </c>
      <c r="D560" s="235" t="s">
        <v>1031</v>
      </c>
      <c r="E560" s="235"/>
      <c r="F560" s="106" t="s">
        <v>8</v>
      </c>
      <c r="G560" s="15">
        <f>IF(AND(F560="YA"),5,IF(AND(F560="TIDAK"),1,0))</f>
        <v>5</v>
      </c>
    </row>
    <row r="561" spans="1:7" ht="32" customHeight="1" x14ac:dyDescent="0.2">
      <c r="A561" s="104"/>
      <c r="B561" s="108"/>
      <c r="C561" s="107" t="s">
        <v>1032</v>
      </c>
      <c r="D561" s="235" t="s">
        <v>1033</v>
      </c>
      <c r="E561" s="235"/>
      <c r="F561" s="106" t="s">
        <v>55</v>
      </c>
      <c r="G561" s="15">
        <f>IF(AND(F561="YA"),5,IF(AND(F561="TIDAK"),1,0))</f>
        <v>1</v>
      </c>
    </row>
    <row r="562" spans="1:7" ht="32" customHeight="1" x14ac:dyDescent="0.2">
      <c r="A562" s="104"/>
      <c r="B562" s="108"/>
      <c r="C562" s="107" t="s">
        <v>1034</v>
      </c>
      <c r="D562" s="235" t="s">
        <v>1779</v>
      </c>
      <c r="E562" s="235"/>
      <c r="F562" s="106"/>
      <c r="G562" s="15"/>
    </row>
    <row r="563" spans="1:7" ht="32" customHeight="1" x14ac:dyDescent="0.2">
      <c r="A563" s="104"/>
      <c r="B563" s="108"/>
      <c r="C563" s="108"/>
      <c r="D563" s="108" t="s">
        <v>1036</v>
      </c>
      <c r="E563" s="108" t="s">
        <v>1029</v>
      </c>
      <c r="F563" s="106" t="s">
        <v>22</v>
      </c>
      <c r="G563" s="15">
        <f>IF(AND(F563="YA"),5,IF(AND(F563="TIDAK"),1,0))</f>
        <v>0</v>
      </c>
    </row>
    <row r="564" spans="1:7" ht="32" customHeight="1" x14ac:dyDescent="0.2">
      <c r="A564" s="104"/>
      <c r="B564" s="108"/>
      <c r="C564" s="108"/>
      <c r="D564" s="108" t="s">
        <v>1037</v>
      </c>
      <c r="E564" s="108" t="s">
        <v>1038</v>
      </c>
      <c r="F564" s="106" t="s">
        <v>22</v>
      </c>
      <c r="G564" s="15">
        <f>IF(AND(F564="YA"),5,IF(AND(F564="TIDAK"),1,0))</f>
        <v>0</v>
      </c>
    </row>
    <row r="565" spans="1:7" ht="32" customHeight="1" x14ac:dyDescent="0.2">
      <c r="A565" s="104"/>
      <c r="B565" s="108"/>
      <c r="C565" s="107" t="s">
        <v>1039</v>
      </c>
      <c r="D565" s="246" t="s">
        <v>1040</v>
      </c>
      <c r="E565" s="245"/>
      <c r="F565" s="106" t="s">
        <v>55</v>
      </c>
      <c r="G565" s="15">
        <f>IF(AND(F565="YA"),5,IF(AND(F565="TIDAK"),1,0))</f>
        <v>1</v>
      </c>
    </row>
    <row r="566" spans="1:7" ht="32" customHeight="1" x14ac:dyDescent="0.2">
      <c r="A566" s="104"/>
      <c r="B566" s="108"/>
      <c r="C566" s="107" t="s">
        <v>1041</v>
      </c>
      <c r="D566" s="235" t="s">
        <v>1042</v>
      </c>
      <c r="E566" s="235"/>
      <c r="F566" s="106" t="s">
        <v>8</v>
      </c>
      <c r="G566" s="15">
        <f>IF(AND(F566="YA"),5,IF(AND(F566="TIDAK"),1,0))</f>
        <v>5</v>
      </c>
    </row>
    <row r="567" spans="1:7" ht="32" customHeight="1" x14ac:dyDescent="0.2">
      <c r="A567" s="104">
        <v>20</v>
      </c>
      <c r="B567" s="259" t="s">
        <v>1043</v>
      </c>
      <c r="C567" s="259"/>
      <c r="D567" s="259"/>
      <c r="E567" s="259"/>
      <c r="F567" s="106"/>
      <c r="G567" s="50">
        <f>SUM(G568:G573)</f>
        <v>21</v>
      </c>
    </row>
    <row r="568" spans="1:7" ht="32" customHeight="1" x14ac:dyDescent="0.2">
      <c r="A568" s="104"/>
      <c r="B568" s="131" t="s">
        <v>1044</v>
      </c>
      <c r="C568" s="260" t="s">
        <v>1045</v>
      </c>
      <c r="D568" s="261"/>
      <c r="E568" s="262"/>
      <c r="F568" s="106" t="s">
        <v>8</v>
      </c>
      <c r="G568" s="15">
        <f>IF(AND(F568="YA"),5,IF(AND(F568="TIDAK"),1,0))</f>
        <v>5</v>
      </c>
    </row>
    <row r="569" spans="1:7" ht="32" customHeight="1" x14ac:dyDescent="0.2">
      <c r="A569" s="104"/>
      <c r="B569" s="127" t="s">
        <v>1046</v>
      </c>
      <c r="C569" s="260" t="s">
        <v>1047</v>
      </c>
      <c r="D569" s="261"/>
      <c r="E569" s="262"/>
      <c r="F569" s="106" t="s">
        <v>8</v>
      </c>
      <c r="G569" s="15">
        <f>IF(AND(F569="YA"),5,IF(AND(F569="TIDAK"),1,0))</f>
        <v>5</v>
      </c>
    </row>
    <row r="570" spans="1:7" ht="32" customHeight="1" x14ac:dyDescent="0.2">
      <c r="A570" s="104"/>
      <c r="B570" s="116"/>
      <c r="C570" s="132" t="s">
        <v>1048</v>
      </c>
      <c r="D570" s="257" t="s">
        <v>1049</v>
      </c>
      <c r="E570" s="258"/>
      <c r="F570" s="106"/>
      <c r="G570" s="15"/>
    </row>
    <row r="571" spans="1:7" ht="32" customHeight="1" x14ac:dyDescent="0.2">
      <c r="A571" s="104"/>
      <c r="B571" s="130"/>
      <c r="C571" s="130"/>
      <c r="D571" s="133" t="s">
        <v>1050</v>
      </c>
      <c r="E571" s="116" t="s">
        <v>1051</v>
      </c>
      <c r="F571" s="106" t="s">
        <v>8</v>
      </c>
      <c r="G571" s="15">
        <f>IF(AND(F571="YA"),5,IF(AND(F571="TIDAK"),1,0))</f>
        <v>5</v>
      </c>
    </row>
    <row r="572" spans="1:7" ht="32" customHeight="1" x14ac:dyDescent="0.2">
      <c r="A572" s="104"/>
      <c r="B572" s="130"/>
      <c r="C572" s="130"/>
      <c r="D572" s="133" t="s">
        <v>1050</v>
      </c>
      <c r="E572" s="116" t="s">
        <v>1052</v>
      </c>
      <c r="F572" s="106" t="s">
        <v>55</v>
      </c>
      <c r="G572" s="15">
        <f>IF(AND(F572="YA"),5,IF(AND(F572="TIDAK"),1,0))</f>
        <v>1</v>
      </c>
    </row>
    <row r="573" spans="1:7" ht="32" customHeight="1" x14ac:dyDescent="0.2">
      <c r="A573" s="104"/>
      <c r="B573" s="130"/>
      <c r="C573" s="133" t="s">
        <v>1048</v>
      </c>
      <c r="D573" s="250" t="s">
        <v>1053</v>
      </c>
      <c r="E573" s="252"/>
      <c r="F573" s="106" t="s">
        <v>8</v>
      </c>
      <c r="G573" s="15">
        <f>IF(AND(F573="YA"),5,IF(AND(F573="TIDAK"),1,0))</f>
        <v>5</v>
      </c>
    </row>
    <row r="574" spans="1:7" ht="32" customHeight="1" x14ac:dyDescent="0.2">
      <c r="A574" s="104">
        <v>21</v>
      </c>
      <c r="B574" s="259" t="s">
        <v>1054</v>
      </c>
      <c r="C574" s="259"/>
      <c r="D574" s="259"/>
      <c r="E574" s="259"/>
      <c r="F574" s="106"/>
      <c r="G574" s="50">
        <f>SUM(G575:G590)</f>
        <v>53</v>
      </c>
    </row>
    <row r="575" spans="1:7" ht="32" customHeight="1" x14ac:dyDescent="0.2">
      <c r="A575" s="104"/>
      <c r="B575" s="108" t="s">
        <v>1055</v>
      </c>
      <c r="C575" s="235" t="s">
        <v>1056</v>
      </c>
      <c r="D575" s="235"/>
      <c r="E575" s="235"/>
      <c r="F575" s="106" t="s">
        <v>8</v>
      </c>
      <c r="G575" s="15">
        <f>IF(AND(F575="YA"),5,IF(AND(F575="TIDAK"),1,0))</f>
        <v>5</v>
      </c>
    </row>
    <row r="576" spans="1:7" ht="32" customHeight="1" x14ac:dyDescent="0.2">
      <c r="A576" s="104"/>
      <c r="B576" s="108" t="s">
        <v>1057</v>
      </c>
      <c r="C576" s="235" t="s">
        <v>1058</v>
      </c>
      <c r="D576" s="235"/>
      <c r="E576" s="235"/>
      <c r="F576" s="106" t="s">
        <v>8</v>
      </c>
      <c r="G576" s="15">
        <f>IF(AND(F576="YA"),5,IF(AND(F576="TIDAK"),1,0))</f>
        <v>5</v>
      </c>
    </row>
    <row r="577" spans="1:7" ht="32" customHeight="1" x14ac:dyDescent="0.2">
      <c r="A577" s="104"/>
      <c r="B577" s="108" t="s">
        <v>1059</v>
      </c>
      <c r="C577" s="235" t="s">
        <v>1060</v>
      </c>
      <c r="D577" s="235"/>
      <c r="E577" s="235"/>
      <c r="F577" s="106"/>
      <c r="G577" s="15"/>
    </row>
    <row r="578" spans="1:7" ht="32" customHeight="1" x14ac:dyDescent="0.2">
      <c r="A578" s="104"/>
      <c r="B578" s="108"/>
      <c r="C578" s="108" t="s">
        <v>1061</v>
      </c>
      <c r="D578" s="235" t="s">
        <v>1062</v>
      </c>
      <c r="E578" s="235"/>
      <c r="F578" s="106" t="s">
        <v>8</v>
      </c>
      <c r="G578" s="15">
        <f>IF(AND(F578="YA"),3,IF(AND(F578="TIDAK"),1,0))</f>
        <v>3</v>
      </c>
    </row>
    <row r="579" spans="1:7" ht="32" customHeight="1" x14ac:dyDescent="0.2">
      <c r="A579" s="104"/>
      <c r="B579" s="108"/>
      <c r="C579" s="108" t="s">
        <v>1063</v>
      </c>
      <c r="D579" s="235" t="s">
        <v>1064</v>
      </c>
      <c r="E579" s="235"/>
      <c r="F579" s="106" t="s">
        <v>22</v>
      </c>
      <c r="G579" s="15">
        <f>IF(AND(F579="YA"),5,IF(AND(F579="TIDAK"),1,0))</f>
        <v>0</v>
      </c>
    </row>
    <row r="580" spans="1:7" ht="32" customHeight="1" x14ac:dyDescent="0.2">
      <c r="A580" s="104"/>
      <c r="B580" s="108" t="s">
        <v>1065</v>
      </c>
      <c r="C580" s="235" t="s">
        <v>1066</v>
      </c>
      <c r="D580" s="235"/>
      <c r="E580" s="235"/>
      <c r="F580" s="106"/>
      <c r="G580" s="15"/>
    </row>
    <row r="581" spans="1:7" ht="32" customHeight="1" x14ac:dyDescent="0.2">
      <c r="A581" s="104"/>
      <c r="B581" s="108"/>
      <c r="C581" s="108" t="s">
        <v>1067</v>
      </c>
      <c r="D581" s="235" t="s">
        <v>1062</v>
      </c>
      <c r="E581" s="235"/>
      <c r="F581" s="106" t="s">
        <v>22</v>
      </c>
      <c r="G581" s="15">
        <f>IF(AND(F581="YA"),2,IF(AND(F581="TIDAK"),1,0))</f>
        <v>0</v>
      </c>
    </row>
    <row r="582" spans="1:7" ht="32" customHeight="1" x14ac:dyDescent="0.2">
      <c r="A582" s="104"/>
      <c r="B582" s="108"/>
      <c r="C582" s="108" t="s">
        <v>1068</v>
      </c>
      <c r="D582" s="235" t="s">
        <v>1069</v>
      </c>
      <c r="E582" s="235"/>
      <c r="F582" s="106" t="s">
        <v>22</v>
      </c>
      <c r="G582" s="15">
        <f>IF(AND(F582="YA"),3,IF(AND(F582="TIDAK"),1,0))</f>
        <v>0</v>
      </c>
    </row>
    <row r="583" spans="1:7" ht="32" customHeight="1" x14ac:dyDescent="0.2">
      <c r="A583" s="104"/>
      <c r="B583" s="108"/>
      <c r="C583" s="108" t="s">
        <v>1070</v>
      </c>
      <c r="D583" s="235" t="s">
        <v>1071</v>
      </c>
      <c r="E583" s="235"/>
      <c r="F583" s="106" t="s">
        <v>8</v>
      </c>
      <c r="G583" s="15">
        <f t="shared" ref="G583:G590" si="38">IF(AND(F583="YA"),5,IF(AND(F583="TIDAK"),1,0))</f>
        <v>5</v>
      </c>
    </row>
    <row r="584" spans="1:7" ht="32" customHeight="1" x14ac:dyDescent="0.2">
      <c r="A584" s="104"/>
      <c r="B584" s="108" t="s">
        <v>1072</v>
      </c>
      <c r="C584" s="235" t="s">
        <v>1073</v>
      </c>
      <c r="D584" s="235"/>
      <c r="E584" s="235"/>
      <c r="F584" s="106" t="s">
        <v>8</v>
      </c>
      <c r="G584" s="15">
        <f t="shared" si="38"/>
        <v>5</v>
      </c>
    </row>
    <row r="585" spans="1:7" ht="32" customHeight="1" x14ac:dyDescent="0.2">
      <c r="A585" s="104"/>
      <c r="B585" s="108" t="s">
        <v>1074</v>
      </c>
      <c r="C585" s="235" t="s">
        <v>1075</v>
      </c>
      <c r="D585" s="235"/>
      <c r="E585" s="235"/>
      <c r="F585" s="106" t="s">
        <v>8</v>
      </c>
      <c r="G585" s="15">
        <f t="shared" si="38"/>
        <v>5</v>
      </c>
    </row>
    <row r="586" spans="1:7" ht="32" customHeight="1" x14ac:dyDescent="0.2">
      <c r="A586" s="104"/>
      <c r="B586" s="108" t="s">
        <v>1076</v>
      </c>
      <c r="C586" s="235" t="s">
        <v>1077</v>
      </c>
      <c r="D586" s="235"/>
      <c r="E586" s="235"/>
      <c r="F586" s="106" t="s">
        <v>8</v>
      </c>
      <c r="G586" s="15">
        <f t="shared" si="38"/>
        <v>5</v>
      </c>
    </row>
    <row r="587" spans="1:7" ht="32" customHeight="1" x14ac:dyDescent="0.2">
      <c r="A587" s="104"/>
      <c r="B587" s="108" t="s">
        <v>1078</v>
      </c>
      <c r="C587" s="235" t="s">
        <v>1079</v>
      </c>
      <c r="D587" s="235"/>
      <c r="E587" s="235"/>
      <c r="F587" s="106" t="s">
        <v>8</v>
      </c>
      <c r="G587" s="15">
        <f t="shared" si="38"/>
        <v>5</v>
      </c>
    </row>
    <row r="588" spans="1:7" ht="32" customHeight="1" x14ac:dyDescent="0.2">
      <c r="A588" s="104"/>
      <c r="B588" s="108" t="s">
        <v>1080</v>
      </c>
      <c r="C588" s="235" t="s">
        <v>1081</v>
      </c>
      <c r="D588" s="235"/>
      <c r="E588" s="235"/>
      <c r="F588" s="106" t="s">
        <v>8</v>
      </c>
      <c r="G588" s="15">
        <f t="shared" si="38"/>
        <v>5</v>
      </c>
    </row>
    <row r="589" spans="1:7" ht="32" customHeight="1" x14ac:dyDescent="0.2">
      <c r="A589" s="104"/>
      <c r="B589" s="108" t="s">
        <v>1082</v>
      </c>
      <c r="C589" s="235" t="s">
        <v>1083</v>
      </c>
      <c r="D589" s="235"/>
      <c r="E589" s="235"/>
      <c r="F589" s="106" t="s">
        <v>8</v>
      </c>
      <c r="G589" s="15">
        <f t="shared" si="38"/>
        <v>5</v>
      </c>
    </row>
    <row r="590" spans="1:7" ht="32" customHeight="1" x14ac:dyDescent="0.2">
      <c r="A590" s="104"/>
      <c r="B590" s="108" t="s">
        <v>1084</v>
      </c>
      <c r="C590" s="235" t="s">
        <v>1085</v>
      </c>
      <c r="D590" s="235"/>
      <c r="E590" s="235"/>
      <c r="F590" s="106" t="s">
        <v>8</v>
      </c>
      <c r="G590" s="15">
        <f t="shared" si="38"/>
        <v>5</v>
      </c>
    </row>
    <row r="591" spans="1:7" ht="32" customHeight="1" x14ac:dyDescent="0.2">
      <c r="A591" s="104">
        <v>22</v>
      </c>
      <c r="B591" s="234" t="s">
        <v>107</v>
      </c>
      <c r="C591" s="234"/>
      <c r="D591" s="234"/>
      <c r="E591" s="234"/>
      <c r="F591" s="106"/>
      <c r="G591" s="50">
        <f>SUM(G592:G616)</f>
        <v>73</v>
      </c>
    </row>
    <row r="592" spans="1:7" ht="32" customHeight="1" x14ac:dyDescent="0.2">
      <c r="A592" s="104"/>
      <c r="B592" s="108" t="s">
        <v>1086</v>
      </c>
      <c r="C592" s="235" t="s">
        <v>1087</v>
      </c>
      <c r="D592" s="235"/>
      <c r="E592" s="235"/>
      <c r="F592" s="106" t="s">
        <v>8</v>
      </c>
      <c r="G592" s="15">
        <f t="shared" ref="G592:G600" si="39">IF(AND(F592="YA"),5,IF(AND(F592="TIDAK"),1,0))</f>
        <v>5</v>
      </c>
    </row>
    <row r="593" spans="1:7" ht="32" customHeight="1" x14ac:dyDescent="0.2">
      <c r="A593" s="104"/>
      <c r="B593" s="108" t="s">
        <v>1088</v>
      </c>
      <c r="C593" s="235" t="s">
        <v>1089</v>
      </c>
      <c r="D593" s="235"/>
      <c r="E593" s="235"/>
      <c r="F593" s="106" t="s">
        <v>8</v>
      </c>
      <c r="G593" s="15">
        <f t="shared" si="39"/>
        <v>5</v>
      </c>
    </row>
    <row r="594" spans="1:7" ht="32" customHeight="1" x14ac:dyDescent="0.2">
      <c r="A594" s="104"/>
      <c r="B594" s="108" t="s">
        <v>1090</v>
      </c>
      <c r="C594" s="235" t="s">
        <v>1091</v>
      </c>
      <c r="D594" s="235"/>
      <c r="E594" s="235"/>
      <c r="F594" s="106" t="s">
        <v>8</v>
      </c>
      <c r="G594" s="15">
        <f t="shared" si="39"/>
        <v>5</v>
      </c>
    </row>
    <row r="595" spans="1:7" ht="32" customHeight="1" x14ac:dyDescent="0.2">
      <c r="A595" s="104"/>
      <c r="B595" s="108" t="s">
        <v>1092</v>
      </c>
      <c r="C595" s="235" t="s">
        <v>1093</v>
      </c>
      <c r="D595" s="235"/>
      <c r="E595" s="235"/>
      <c r="F595" s="106" t="s">
        <v>8</v>
      </c>
      <c r="G595" s="15">
        <f t="shared" si="39"/>
        <v>5</v>
      </c>
    </row>
    <row r="596" spans="1:7" ht="32" customHeight="1" x14ac:dyDescent="0.2">
      <c r="A596" s="104"/>
      <c r="B596" s="108" t="s">
        <v>1094</v>
      </c>
      <c r="C596" s="235" t="s">
        <v>1095</v>
      </c>
      <c r="D596" s="235"/>
      <c r="E596" s="235"/>
      <c r="F596" s="106" t="s">
        <v>8</v>
      </c>
      <c r="G596" s="15">
        <f t="shared" si="39"/>
        <v>5</v>
      </c>
    </row>
    <row r="597" spans="1:7" ht="32" customHeight="1" x14ac:dyDescent="0.2">
      <c r="A597" s="104"/>
      <c r="B597" s="108" t="s">
        <v>1096</v>
      </c>
      <c r="C597" s="235" t="s">
        <v>1097</v>
      </c>
      <c r="D597" s="235"/>
      <c r="E597" s="235"/>
      <c r="F597" s="106" t="s">
        <v>8</v>
      </c>
      <c r="G597" s="15">
        <f t="shared" si="39"/>
        <v>5</v>
      </c>
    </row>
    <row r="598" spans="1:7" ht="32" customHeight="1" x14ac:dyDescent="0.2">
      <c r="A598" s="104"/>
      <c r="B598" s="108" t="s">
        <v>1098</v>
      </c>
      <c r="C598" s="235" t="s">
        <v>1099</v>
      </c>
      <c r="D598" s="235"/>
      <c r="E598" s="235"/>
      <c r="F598" s="106" t="s">
        <v>8</v>
      </c>
      <c r="G598" s="15">
        <f t="shared" si="39"/>
        <v>5</v>
      </c>
    </row>
    <row r="599" spans="1:7" ht="32" customHeight="1" x14ac:dyDescent="0.2">
      <c r="A599" s="104"/>
      <c r="B599" s="108" t="s">
        <v>1100</v>
      </c>
      <c r="C599" s="235" t="s">
        <v>1101</v>
      </c>
      <c r="D599" s="235"/>
      <c r="E599" s="235"/>
      <c r="F599" s="106" t="s">
        <v>22</v>
      </c>
      <c r="G599" s="15">
        <f t="shared" si="39"/>
        <v>0</v>
      </c>
    </row>
    <row r="600" spans="1:7" ht="32" customHeight="1" x14ac:dyDescent="0.2">
      <c r="A600" s="104"/>
      <c r="B600" s="108" t="s">
        <v>1102</v>
      </c>
      <c r="C600" s="235" t="s">
        <v>1103</v>
      </c>
      <c r="D600" s="235"/>
      <c r="E600" s="235"/>
      <c r="F600" s="106" t="s">
        <v>8</v>
      </c>
      <c r="G600" s="15">
        <f t="shared" si="39"/>
        <v>5</v>
      </c>
    </row>
    <row r="601" spans="1:7" ht="32" customHeight="1" x14ac:dyDescent="0.2">
      <c r="A601" s="104"/>
      <c r="B601" s="108" t="s">
        <v>1104</v>
      </c>
      <c r="C601" s="235" t="s">
        <v>1105</v>
      </c>
      <c r="D601" s="235"/>
      <c r="E601" s="235"/>
      <c r="F601" s="106"/>
      <c r="G601" s="15"/>
    </row>
    <row r="602" spans="1:7" ht="32" customHeight="1" x14ac:dyDescent="0.2">
      <c r="A602" s="104"/>
      <c r="B602" s="108"/>
      <c r="C602" s="108" t="s">
        <v>1106</v>
      </c>
      <c r="D602" s="235" t="s">
        <v>1107</v>
      </c>
      <c r="E602" s="235"/>
      <c r="F602" s="106" t="s">
        <v>55</v>
      </c>
      <c r="G602" s="15">
        <f>IF(AND(F602="YA"),3,IF(AND(F602="TIDAK"),1,0))</f>
        <v>1</v>
      </c>
    </row>
    <row r="603" spans="1:7" ht="32" customHeight="1" x14ac:dyDescent="0.2">
      <c r="A603" s="104"/>
      <c r="B603" s="108"/>
      <c r="C603" s="108" t="s">
        <v>1108</v>
      </c>
      <c r="D603" s="235" t="s">
        <v>1109</v>
      </c>
      <c r="E603" s="235"/>
      <c r="F603" s="106" t="s">
        <v>8</v>
      </c>
      <c r="G603" s="15">
        <f>IF(AND(F603="YA"),5,IF(AND(F603="TIDAK"),1,0))</f>
        <v>5</v>
      </c>
    </row>
    <row r="604" spans="1:7" ht="32" customHeight="1" x14ac:dyDescent="0.2">
      <c r="A604" s="104"/>
      <c r="B604" s="108"/>
      <c r="C604" s="108"/>
      <c r="D604" s="108" t="s">
        <v>1110</v>
      </c>
      <c r="E604" s="108" t="s">
        <v>1111</v>
      </c>
      <c r="F604" s="106" t="s">
        <v>8</v>
      </c>
      <c r="G604" s="15">
        <f>IF(AND(F604="YA"),5,IF(AND(F604="TIDAK"),1,0))</f>
        <v>5</v>
      </c>
    </row>
    <row r="605" spans="1:7" ht="32" customHeight="1" x14ac:dyDescent="0.2">
      <c r="A605" s="104"/>
      <c r="B605" s="108"/>
      <c r="C605" s="108"/>
      <c r="D605" s="108" t="s">
        <v>1112</v>
      </c>
      <c r="E605" s="108" t="s">
        <v>1113</v>
      </c>
      <c r="F605" s="106" t="s">
        <v>8</v>
      </c>
      <c r="G605" s="15">
        <f>IF(AND(F605="YA"),5,IF(AND(F605="TIDAK"),1,0))</f>
        <v>5</v>
      </c>
    </row>
    <row r="606" spans="1:7" ht="32" customHeight="1" x14ac:dyDescent="0.2">
      <c r="A606" s="104"/>
      <c r="B606" s="108" t="s">
        <v>1114</v>
      </c>
      <c r="C606" s="108"/>
      <c r="D606" s="108" t="s">
        <v>1115</v>
      </c>
      <c r="E606" s="108" t="s">
        <v>1116</v>
      </c>
      <c r="F606" s="106" t="s">
        <v>8</v>
      </c>
      <c r="G606" s="15">
        <f>IF(AND(F606="YA"),5,IF(AND(F606="TIDAK"),1,0))</f>
        <v>5</v>
      </c>
    </row>
    <row r="607" spans="1:7" ht="32" customHeight="1" x14ac:dyDescent="0.2">
      <c r="A607" s="104"/>
      <c r="B607" s="108" t="s">
        <v>1117</v>
      </c>
      <c r="C607" s="235" t="s">
        <v>1118</v>
      </c>
      <c r="D607" s="235"/>
      <c r="E607" s="235"/>
      <c r="F607" s="106" t="s">
        <v>55</v>
      </c>
      <c r="G607" s="15">
        <f>IF(AND(F607="YA"),2,IF(AND(F607="TIDAK"),5,0))</f>
        <v>5</v>
      </c>
    </row>
    <row r="608" spans="1:7" ht="32" customHeight="1" x14ac:dyDescent="0.2">
      <c r="A608" s="104"/>
      <c r="B608" s="108" t="s">
        <v>1119</v>
      </c>
      <c r="C608" s="235" t="s">
        <v>1120</v>
      </c>
      <c r="D608" s="235"/>
      <c r="E608" s="235"/>
      <c r="F608" s="106" t="s">
        <v>22</v>
      </c>
      <c r="G608" s="15">
        <f>IF(AND(F608="YA"),2,IF(AND(F608="TIDAK"),1,0))</f>
        <v>0</v>
      </c>
    </row>
    <row r="609" spans="1:7" ht="32" customHeight="1" x14ac:dyDescent="0.2">
      <c r="A609" s="104"/>
      <c r="B609" s="108" t="s">
        <v>1121</v>
      </c>
      <c r="C609" s="235" t="s">
        <v>1122</v>
      </c>
      <c r="D609" s="235"/>
      <c r="E609" s="235"/>
      <c r="F609" s="106"/>
      <c r="G609" s="15"/>
    </row>
    <row r="610" spans="1:7" ht="32" customHeight="1" x14ac:dyDescent="0.2">
      <c r="A610" s="104"/>
      <c r="B610" s="108"/>
      <c r="C610" s="108" t="s">
        <v>1123</v>
      </c>
      <c r="D610" s="235" t="s">
        <v>1124</v>
      </c>
      <c r="E610" s="235"/>
      <c r="F610" s="106" t="s">
        <v>8</v>
      </c>
      <c r="G610" s="15">
        <f>IF(AND(F610="YA"),3,IF(AND(F610="TIDAK"),1,0))</f>
        <v>3</v>
      </c>
    </row>
    <row r="611" spans="1:7" ht="32" customHeight="1" x14ac:dyDescent="0.2">
      <c r="A611" s="104"/>
      <c r="B611" s="108"/>
      <c r="C611" s="108" t="s">
        <v>1125</v>
      </c>
      <c r="D611" s="235" t="s">
        <v>1126</v>
      </c>
      <c r="E611" s="235"/>
      <c r="F611" s="106" t="s">
        <v>22</v>
      </c>
      <c r="G611" s="15">
        <f>IF(AND(F611="YA"),5,IF(AND(F611="TIDAK"),1,0))</f>
        <v>0</v>
      </c>
    </row>
    <row r="612" spans="1:7" ht="32" customHeight="1" x14ac:dyDescent="0.2">
      <c r="A612" s="104"/>
      <c r="B612" s="108" t="s">
        <v>1127</v>
      </c>
      <c r="C612" s="235" t="s">
        <v>1128</v>
      </c>
      <c r="D612" s="235"/>
      <c r="E612" s="235"/>
      <c r="F612" s="106" t="s">
        <v>55</v>
      </c>
      <c r="G612" s="15">
        <f>IF(AND(F612="YA"),5,IF(AND(F612="TIDAK"),1,0))</f>
        <v>1</v>
      </c>
    </row>
    <row r="613" spans="1:7" ht="32" customHeight="1" x14ac:dyDescent="0.2">
      <c r="A613" s="104"/>
      <c r="B613" s="108" t="s">
        <v>1129</v>
      </c>
      <c r="C613" s="235" t="s">
        <v>1780</v>
      </c>
      <c r="D613" s="235"/>
      <c r="E613" s="235"/>
      <c r="F613" s="106" t="s">
        <v>55</v>
      </c>
      <c r="G613" s="15">
        <f>IF(AND(F613="YA"),5,IF(AND(F613="TIDAK"),1,0))</f>
        <v>1</v>
      </c>
    </row>
    <row r="614" spans="1:7" ht="32" customHeight="1" x14ac:dyDescent="0.2">
      <c r="A614" s="104"/>
      <c r="B614" s="108" t="s">
        <v>1131</v>
      </c>
      <c r="C614" s="235" t="s">
        <v>1132</v>
      </c>
      <c r="D614" s="235"/>
      <c r="E614" s="235"/>
      <c r="F614" s="106"/>
      <c r="G614" s="15"/>
    </row>
    <row r="615" spans="1:7" ht="32" customHeight="1" x14ac:dyDescent="0.2">
      <c r="A615" s="104"/>
      <c r="B615" s="108"/>
      <c r="C615" s="108" t="s">
        <v>1133</v>
      </c>
      <c r="D615" s="235" t="s">
        <v>1134</v>
      </c>
      <c r="E615" s="235"/>
      <c r="F615" s="106" t="s">
        <v>55</v>
      </c>
      <c r="G615" s="15">
        <f>IF(AND(F615="YA"),5,IF(AND(F615="TIDAK"),1,0))</f>
        <v>1</v>
      </c>
    </row>
    <row r="616" spans="1:7" ht="32" customHeight="1" x14ac:dyDescent="0.2">
      <c r="A616" s="104"/>
      <c r="B616" s="108"/>
      <c r="C616" s="108" t="s">
        <v>1135</v>
      </c>
      <c r="D616" s="235" t="s">
        <v>1136</v>
      </c>
      <c r="E616" s="235"/>
      <c r="F616" s="106" t="s">
        <v>55</v>
      </c>
      <c r="G616" s="15">
        <f>IF(AND(F616="YA"),3,IF(AND(F616="TIDAK"),1,0))</f>
        <v>1</v>
      </c>
    </row>
    <row r="617" spans="1:7" ht="32" customHeight="1" x14ac:dyDescent="0.2">
      <c r="A617" s="232" t="s">
        <v>1137</v>
      </c>
      <c r="B617" s="233"/>
      <c r="C617" s="233"/>
      <c r="D617" s="233"/>
      <c r="E617" s="233"/>
      <c r="F617" s="233"/>
      <c r="G617" s="48">
        <f>G618</f>
        <v>162</v>
      </c>
    </row>
    <row r="618" spans="1:7" ht="32" customHeight="1" x14ac:dyDescent="0.2">
      <c r="A618" s="134">
        <v>23</v>
      </c>
      <c r="B618" s="259" t="s">
        <v>1138</v>
      </c>
      <c r="C618" s="259"/>
      <c r="D618" s="259"/>
      <c r="E618" s="259"/>
      <c r="F618" s="106"/>
      <c r="G618" s="50">
        <f>SUM(G619:G677)</f>
        <v>162</v>
      </c>
    </row>
    <row r="619" spans="1:7" ht="32" customHeight="1" x14ac:dyDescent="0.2">
      <c r="A619" s="104"/>
      <c r="B619" s="107" t="s">
        <v>1139</v>
      </c>
      <c r="C619" s="235" t="s">
        <v>1140</v>
      </c>
      <c r="D619" s="235"/>
      <c r="E619" s="235"/>
      <c r="F619" s="106" t="s">
        <v>8</v>
      </c>
      <c r="G619" s="15">
        <f>IF(AND(F619="YA"),5,IF(AND(F619="TIDAK"),1,0))</f>
        <v>5</v>
      </c>
    </row>
    <row r="620" spans="1:7" ht="32" customHeight="1" x14ac:dyDescent="0.2">
      <c r="A620" s="104"/>
      <c r="B620" s="107" t="s">
        <v>1141</v>
      </c>
      <c r="C620" s="235" t="s">
        <v>1142</v>
      </c>
      <c r="D620" s="235"/>
      <c r="E620" s="235"/>
      <c r="F620" s="106"/>
      <c r="G620" s="15"/>
    </row>
    <row r="621" spans="1:7" ht="32" customHeight="1" x14ac:dyDescent="0.2">
      <c r="A621" s="104"/>
      <c r="B621" s="108"/>
      <c r="C621" s="107" t="s">
        <v>1143</v>
      </c>
      <c r="D621" s="235" t="s">
        <v>1781</v>
      </c>
      <c r="E621" s="235"/>
      <c r="F621" s="106" t="s">
        <v>8</v>
      </c>
      <c r="G621" s="15">
        <f t="shared" ref="G621:G628" si="40">IF(AND(F621="YA"),5,IF(AND(F621="TIDAK"),1,0))</f>
        <v>5</v>
      </c>
    </row>
    <row r="622" spans="1:7" ht="32" customHeight="1" x14ac:dyDescent="0.2">
      <c r="A622" s="104"/>
      <c r="B622" s="108"/>
      <c r="C622" s="107" t="s">
        <v>1145</v>
      </c>
      <c r="D622" s="235" t="s">
        <v>1146</v>
      </c>
      <c r="E622" s="235"/>
      <c r="F622" s="106" t="s">
        <v>8</v>
      </c>
      <c r="G622" s="15">
        <f t="shared" si="40"/>
        <v>5</v>
      </c>
    </row>
    <row r="623" spans="1:7" ht="32" customHeight="1" x14ac:dyDescent="0.2">
      <c r="A623" s="104"/>
      <c r="B623" s="108"/>
      <c r="C623" s="107" t="s">
        <v>1147</v>
      </c>
      <c r="D623" s="235" t="s">
        <v>1148</v>
      </c>
      <c r="E623" s="235"/>
      <c r="F623" s="106" t="s">
        <v>8</v>
      </c>
      <c r="G623" s="15">
        <f t="shared" si="40"/>
        <v>5</v>
      </c>
    </row>
    <row r="624" spans="1:7" ht="32" customHeight="1" x14ac:dyDescent="0.2">
      <c r="A624" s="104"/>
      <c r="B624" s="108"/>
      <c r="C624" s="107" t="s">
        <v>1149</v>
      </c>
      <c r="D624" s="235" t="s">
        <v>1150</v>
      </c>
      <c r="E624" s="235"/>
      <c r="F624" s="106" t="s">
        <v>8</v>
      </c>
      <c r="G624" s="15">
        <f t="shared" si="40"/>
        <v>5</v>
      </c>
    </row>
    <row r="625" spans="1:7" ht="32" customHeight="1" x14ac:dyDescent="0.2">
      <c r="A625" s="104"/>
      <c r="B625" s="108"/>
      <c r="C625" s="107" t="s">
        <v>1151</v>
      </c>
      <c r="D625" s="235" t="s">
        <v>1782</v>
      </c>
      <c r="E625" s="235"/>
      <c r="F625" s="106" t="s">
        <v>8</v>
      </c>
      <c r="G625" s="15">
        <f t="shared" si="40"/>
        <v>5</v>
      </c>
    </row>
    <row r="626" spans="1:7" ht="32" customHeight="1" x14ac:dyDescent="0.2">
      <c r="A626" s="104"/>
      <c r="B626" s="108"/>
      <c r="C626" s="107" t="s">
        <v>1153</v>
      </c>
      <c r="D626" s="235" t="s">
        <v>1154</v>
      </c>
      <c r="E626" s="235"/>
      <c r="F626" s="106" t="s">
        <v>8</v>
      </c>
      <c r="G626" s="15">
        <f t="shared" si="40"/>
        <v>5</v>
      </c>
    </row>
    <row r="627" spans="1:7" ht="32" customHeight="1" x14ac:dyDescent="0.2">
      <c r="A627" s="104"/>
      <c r="B627" s="108"/>
      <c r="C627" s="107" t="s">
        <v>1155</v>
      </c>
      <c r="D627" s="235" t="s">
        <v>1156</v>
      </c>
      <c r="E627" s="235"/>
      <c r="F627" s="106" t="s">
        <v>8</v>
      </c>
      <c r="G627" s="15">
        <f t="shared" si="40"/>
        <v>5</v>
      </c>
    </row>
    <row r="628" spans="1:7" ht="32" customHeight="1" x14ac:dyDescent="0.2">
      <c r="A628" s="104"/>
      <c r="B628" s="108"/>
      <c r="C628" s="107" t="s">
        <v>1157</v>
      </c>
      <c r="D628" s="235" t="s">
        <v>1158</v>
      </c>
      <c r="E628" s="235"/>
      <c r="F628" s="106" t="s">
        <v>8</v>
      </c>
      <c r="G628" s="15">
        <f t="shared" si="40"/>
        <v>5</v>
      </c>
    </row>
    <row r="629" spans="1:7" ht="32" customHeight="1" x14ac:dyDescent="0.2">
      <c r="A629" s="104"/>
      <c r="B629" s="107" t="s">
        <v>1159</v>
      </c>
      <c r="C629" s="235" t="s">
        <v>1160</v>
      </c>
      <c r="D629" s="235"/>
      <c r="E629" s="235"/>
      <c r="F629" s="106"/>
      <c r="G629" s="15"/>
    </row>
    <row r="630" spans="1:7" ht="32" customHeight="1" x14ac:dyDescent="0.2">
      <c r="A630" s="104"/>
      <c r="B630" s="108"/>
      <c r="C630" s="107" t="s">
        <v>1161</v>
      </c>
      <c r="D630" s="235" t="s">
        <v>1162</v>
      </c>
      <c r="E630" s="235"/>
      <c r="F630" s="106" t="s">
        <v>8</v>
      </c>
      <c r="G630" s="15">
        <f>IF(AND(F630="YA"),5,IF(AND(F630="TIDAK"),1,0))</f>
        <v>5</v>
      </c>
    </row>
    <row r="631" spans="1:7" ht="32" customHeight="1" x14ac:dyDescent="0.2">
      <c r="A631" s="104"/>
      <c r="B631" s="108"/>
      <c r="C631" s="107" t="s">
        <v>1163</v>
      </c>
      <c r="D631" s="235" t="s">
        <v>1164</v>
      </c>
      <c r="E631" s="235"/>
      <c r="F631" s="106" t="s">
        <v>8</v>
      </c>
      <c r="G631" s="15">
        <f>IF(AND(F631="YA"),5,IF(AND(F631="TIDAK"),1,0))</f>
        <v>5</v>
      </c>
    </row>
    <row r="632" spans="1:7" ht="32" customHeight="1" x14ac:dyDescent="0.2">
      <c r="A632" s="104"/>
      <c r="B632" s="108"/>
      <c r="C632" s="107" t="s">
        <v>1165</v>
      </c>
      <c r="D632" s="235" t="s">
        <v>1166</v>
      </c>
      <c r="E632" s="235"/>
      <c r="F632" s="106" t="s">
        <v>8</v>
      </c>
      <c r="G632" s="15">
        <f>IF(AND(F632="YA"),5,IF(AND(F632="TIDAK"),1,0))</f>
        <v>5</v>
      </c>
    </row>
    <row r="633" spans="1:7" ht="32" customHeight="1" x14ac:dyDescent="0.2">
      <c r="A633" s="104"/>
      <c r="B633" s="108"/>
      <c r="C633" s="107" t="s">
        <v>1167</v>
      </c>
      <c r="D633" s="235" t="s">
        <v>1168</v>
      </c>
      <c r="E633" s="235"/>
      <c r="F633" s="106" t="s">
        <v>8</v>
      </c>
      <c r="G633" s="15">
        <f>IF(AND(F633="YA"),5,IF(AND(F633="TIDAK"),1,0))</f>
        <v>5</v>
      </c>
    </row>
    <row r="634" spans="1:7" ht="32" customHeight="1" x14ac:dyDescent="0.2">
      <c r="A634" s="104"/>
      <c r="B634" s="107" t="s">
        <v>1169</v>
      </c>
      <c r="C634" s="235" t="s">
        <v>1170</v>
      </c>
      <c r="D634" s="235"/>
      <c r="E634" s="235"/>
      <c r="F634" s="106"/>
      <c r="G634" s="15"/>
    </row>
    <row r="635" spans="1:7" ht="32" customHeight="1" x14ac:dyDescent="0.2">
      <c r="A635" s="104"/>
      <c r="B635" s="108"/>
      <c r="C635" s="107" t="s">
        <v>1171</v>
      </c>
      <c r="D635" s="235" t="s">
        <v>1172</v>
      </c>
      <c r="E635" s="235"/>
      <c r="F635" s="106" t="s">
        <v>8</v>
      </c>
      <c r="G635" s="15">
        <f t="shared" ref="G635:G642" si="41">IF(AND(F635="YA"),5,IF(AND(F635="TIDAK"),1,0))</f>
        <v>5</v>
      </c>
    </row>
    <row r="636" spans="1:7" ht="32" customHeight="1" x14ac:dyDescent="0.2">
      <c r="A636" s="104"/>
      <c r="B636" s="108"/>
      <c r="C636" s="107" t="s">
        <v>1173</v>
      </c>
      <c r="D636" s="235" t="s">
        <v>1174</v>
      </c>
      <c r="E636" s="235"/>
      <c r="F636" s="106" t="s">
        <v>8</v>
      </c>
      <c r="G636" s="15">
        <f t="shared" si="41"/>
        <v>5</v>
      </c>
    </row>
    <row r="637" spans="1:7" ht="32" customHeight="1" x14ac:dyDescent="0.2">
      <c r="A637" s="104"/>
      <c r="B637" s="108"/>
      <c r="C637" s="107" t="s">
        <v>1175</v>
      </c>
      <c r="D637" s="235" t="s">
        <v>1176</v>
      </c>
      <c r="E637" s="235"/>
      <c r="F637" s="106" t="s">
        <v>8</v>
      </c>
      <c r="G637" s="15">
        <f t="shared" si="41"/>
        <v>5</v>
      </c>
    </row>
    <row r="638" spans="1:7" ht="32" customHeight="1" x14ac:dyDescent="0.2">
      <c r="A638" s="104"/>
      <c r="B638" s="108"/>
      <c r="C638" s="107" t="s">
        <v>1177</v>
      </c>
      <c r="D638" s="235" t="s">
        <v>1178</v>
      </c>
      <c r="E638" s="235"/>
      <c r="F638" s="106" t="s">
        <v>8</v>
      </c>
      <c r="G638" s="15">
        <f t="shared" si="41"/>
        <v>5</v>
      </c>
    </row>
    <row r="639" spans="1:7" ht="32" customHeight="1" x14ac:dyDescent="0.2">
      <c r="A639" s="104"/>
      <c r="B639" s="108"/>
      <c r="C639" s="107" t="s">
        <v>1179</v>
      </c>
      <c r="D639" s="235" t="s">
        <v>1180</v>
      </c>
      <c r="E639" s="235"/>
      <c r="F639" s="106" t="s">
        <v>8</v>
      </c>
      <c r="G639" s="15">
        <f t="shared" si="41"/>
        <v>5</v>
      </c>
    </row>
    <row r="640" spans="1:7" ht="32" customHeight="1" x14ac:dyDescent="0.2">
      <c r="A640" s="104"/>
      <c r="B640" s="108"/>
      <c r="C640" s="107" t="s">
        <v>1181</v>
      </c>
      <c r="D640" s="235" t="s">
        <v>1182</v>
      </c>
      <c r="E640" s="235"/>
      <c r="F640" s="106" t="s">
        <v>8</v>
      </c>
      <c r="G640" s="15">
        <f t="shared" si="41"/>
        <v>5</v>
      </c>
    </row>
    <row r="641" spans="1:7" ht="32" customHeight="1" x14ac:dyDescent="0.2">
      <c r="A641" s="104"/>
      <c r="B641" s="108"/>
      <c r="C641" s="107" t="s">
        <v>1183</v>
      </c>
      <c r="D641" s="235" t="s">
        <v>1184</v>
      </c>
      <c r="E641" s="235"/>
      <c r="F641" s="106" t="s">
        <v>8</v>
      </c>
      <c r="G641" s="15">
        <f t="shared" si="41"/>
        <v>5</v>
      </c>
    </row>
    <row r="642" spans="1:7" ht="36" customHeight="1" x14ac:dyDescent="0.2">
      <c r="A642" s="104"/>
      <c r="B642" s="107" t="s">
        <v>1185</v>
      </c>
      <c r="C642" s="235" t="s">
        <v>1186</v>
      </c>
      <c r="D642" s="235"/>
      <c r="E642" s="235"/>
      <c r="F642" s="106" t="s">
        <v>8</v>
      </c>
      <c r="G642" s="15">
        <f t="shared" si="41"/>
        <v>5</v>
      </c>
    </row>
    <row r="643" spans="1:7" ht="34" customHeight="1" x14ac:dyDescent="0.2">
      <c r="A643" s="104"/>
      <c r="B643" s="107" t="s">
        <v>1187</v>
      </c>
      <c r="C643" s="235" t="s">
        <v>1188</v>
      </c>
      <c r="D643" s="235"/>
      <c r="E643" s="235"/>
      <c r="F643" s="106" t="s">
        <v>8</v>
      </c>
      <c r="G643" s="15"/>
    </row>
    <row r="644" spans="1:7" ht="32" customHeight="1" x14ac:dyDescent="0.2">
      <c r="A644" s="104"/>
      <c r="B644" s="108"/>
      <c r="C644" s="107" t="s">
        <v>1189</v>
      </c>
      <c r="D644" s="235" t="s">
        <v>1190</v>
      </c>
      <c r="E644" s="235"/>
      <c r="F644" s="106" t="s">
        <v>8</v>
      </c>
      <c r="G644" s="15">
        <f>IF(AND(F644="YA"),5,IF(AND(F644="TIDAK"),1,0))</f>
        <v>5</v>
      </c>
    </row>
    <row r="645" spans="1:7" ht="32" customHeight="1" x14ac:dyDescent="0.2">
      <c r="A645" s="104"/>
      <c r="B645" s="108"/>
      <c r="C645" s="107" t="s">
        <v>1191</v>
      </c>
      <c r="D645" s="235" t="s">
        <v>1192</v>
      </c>
      <c r="E645" s="235"/>
      <c r="F645" s="106" t="s">
        <v>8</v>
      </c>
      <c r="G645" s="15">
        <f>IF(AND(F645="YA"),5,IF(AND(F645="TIDAK"),1,0))</f>
        <v>5</v>
      </c>
    </row>
    <row r="646" spans="1:7" ht="32" customHeight="1" x14ac:dyDescent="0.2">
      <c r="A646" s="104"/>
      <c r="B646" s="108"/>
      <c r="C646" s="107" t="s">
        <v>1193</v>
      </c>
      <c r="D646" s="235" t="s">
        <v>1194</v>
      </c>
      <c r="E646" s="235"/>
      <c r="F646" s="106" t="s">
        <v>8</v>
      </c>
      <c r="G646" s="15">
        <f>IF(AND(F646="YA"),5,IF(AND(F646="TIDAK"),1,0))</f>
        <v>5</v>
      </c>
    </row>
    <row r="647" spans="1:7" ht="32" customHeight="1" x14ac:dyDescent="0.2">
      <c r="A647" s="104"/>
      <c r="B647" s="107" t="s">
        <v>1195</v>
      </c>
      <c r="C647" s="246" t="s">
        <v>1196</v>
      </c>
      <c r="D647" s="244"/>
      <c r="E647" s="245"/>
      <c r="F647" s="106"/>
      <c r="G647" s="15"/>
    </row>
    <row r="648" spans="1:7" ht="32" customHeight="1" x14ac:dyDescent="0.2">
      <c r="A648" s="104"/>
      <c r="B648" s="108"/>
      <c r="C648" s="107" t="s">
        <v>1197</v>
      </c>
      <c r="D648" s="246" t="s">
        <v>1198</v>
      </c>
      <c r="E648" s="245"/>
      <c r="F648" s="106"/>
      <c r="G648" s="15"/>
    </row>
    <row r="649" spans="1:7" ht="32" customHeight="1" x14ac:dyDescent="0.2">
      <c r="A649" s="104"/>
      <c r="B649" s="108"/>
      <c r="C649" s="108"/>
      <c r="D649" s="107" t="s">
        <v>1199</v>
      </c>
      <c r="E649" s="117" t="s">
        <v>1200</v>
      </c>
      <c r="F649" s="106" t="s">
        <v>22</v>
      </c>
      <c r="G649" s="15">
        <f>IF(AND(F649="YA"),5,IF(AND(F649="TIDAK"),1,0))</f>
        <v>0</v>
      </c>
    </row>
    <row r="650" spans="1:7" ht="32" customHeight="1" x14ac:dyDescent="0.2">
      <c r="A650" s="104"/>
      <c r="B650" s="108"/>
      <c r="C650" s="108"/>
      <c r="D650" s="107" t="s">
        <v>1201</v>
      </c>
      <c r="E650" s="117" t="s">
        <v>1202</v>
      </c>
      <c r="F650" s="106" t="s">
        <v>22</v>
      </c>
      <c r="G650" s="15">
        <f>IF(AND(F650="YA"),3,IF(AND(F650="TIDAK"),1,0))</f>
        <v>0</v>
      </c>
    </row>
    <row r="651" spans="1:7" ht="32" customHeight="1" x14ac:dyDescent="0.2">
      <c r="A651" s="104"/>
      <c r="B651" s="108"/>
      <c r="C651" s="108"/>
      <c r="D651" s="107" t="s">
        <v>1203</v>
      </c>
      <c r="E651" s="117" t="s">
        <v>1204</v>
      </c>
      <c r="F651" s="106" t="s">
        <v>8</v>
      </c>
      <c r="G651" s="15">
        <f>IF(AND(F651="YA"),1,IF(AND(F651="TIDAK"),1,0))</f>
        <v>1</v>
      </c>
    </row>
    <row r="652" spans="1:7" ht="32" customHeight="1" x14ac:dyDescent="0.2">
      <c r="A652" s="104"/>
      <c r="B652" s="108"/>
      <c r="C652" s="109" t="s">
        <v>1199</v>
      </c>
      <c r="D652" s="246" t="s">
        <v>1205</v>
      </c>
      <c r="E652" s="245"/>
      <c r="F652" s="106"/>
      <c r="G652" s="15"/>
    </row>
    <row r="653" spans="1:7" ht="32" customHeight="1" x14ac:dyDescent="0.2">
      <c r="A653" s="104"/>
      <c r="B653" s="108"/>
      <c r="C653" s="108"/>
      <c r="D653" s="107" t="s">
        <v>1206</v>
      </c>
      <c r="E653" s="108" t="s">
        <v>1207</v>
      </c>
      <c r="F653" s="106" t="s">
        <v>55</v>
      </c>
      <c r="G653" s="15">
        <f>IF(AND(F653="YA"),5,IF(AND(F653="TIDAK"),0,0))</f>
        <v>0</v>
      </c>
    </row>
    <row r="654" spans="1:7" ht="32" customHeight="1" x14ac:dyDescent="0.2">
      <c r="A654" s="104"/>
      <c r="B654" s="108"/>
      <c r="C654" s="108"/>
      <c r="D654" s="107" t="s">
        <v>1208</v>
      </c>
      <c r="E654" s="108" t="s">
        <v>1209</v>
      </c>
      <c r="F654" s="106" t="s">
        <v>55</v>
      </c>
      <c r="G654" s="15">
        <f>IF(AND(F654="YA"),5,IF(AND(F654="TIDAK"),0,0))</f>
        <v>0</v>
      </c>
    </row>
    <row r="655" spans="1:7" ht="44" customHeight="1" x14ac:dyDescent="0.2">
      <c r="A655" s="104"/>
      <c r="B655" s="108"/>
      <c r="C655" s="108"/>
      <c r="D655" s="107" t="s">
        <v>1210</v>
      </c>
      <c r="E655" s="108" t="s">
        <v>1211</v>
      </c>
      <c r="F655" s="106" t="s">
        <v>8</v>
      </c>
      <c r="G655" s="15">
        <f>IF(AND(F655="YA"),0,IF(AND(F655="TIDAK"),0,0))</f>
        <v>0</v>
      </c>
    </row>
    <row r="656" spans="1:7" ht="44" customHeight="1" x14ac:dyDescent="0.2">
      <c r="A656" s="104"/>
      <c r="B656" s="108"/>
      <c r="C656" s="109" t="s">
        <v>1201</v>
      </c>
      <c r="D656" s="243" t="s">
        <v>1212</v>
      </c>
      <c r="E656" s="245"/>
      <c r="F656" s="106"/>
      <c r="G656" s="15"/>
    </row>
    <row r="657" spans="1:7" ht="44" customHeight="1" x14ac:dyDescent="0.2">
      <c r="A657" s="104"/>
      <c r="B657" s="108"/>
      <c r="C657" s="108"/>
      <c r="D657" s="107" t="s">
        <v>1213</v>
      </c>
      <c r="E657" s="108" t="s">
        <v>1214</v>
      </c>
      <c r="F657" s="106" t="s">
        <v>8</v>
      </c>
      <c r="G657" s="15">
        <f>IF(AND(F657="YA"),1,IF(AND(F657="TIDAK"),0,0))</f>
        <v>1</v>
      </c>
    </row>
    <row r="658" spans="1:7" ht="44" customHeight="1" x14ac:dyDescent="0.2">
      <c r="A658" s="104"/>
      <c r="B658" s="108"/>
      <c r="C658" s="108"/>
      <c r="D658" s="107" t="s">
        <v>1215</v>
      </c>
      <c r="E658" s="108" t="s">
        <v>1216</v>
      </c>
      <c r="F658" s="106" t="s">
        <v>8</v>
      </c>
      <c r="G658" s="15">
        <f t="shared" ref="G658:G661" si="42">IF(AND(F658="YA"),1,IF(AND(F658="TIDAK"),0,0))</f>
        <v>1</v>
      </c>
    </row>
    <row r="659" spans="1:7" ht="60" customHeight="1" x14ac:dyDescent="0.2">
      <c r="A659" s="104"/>
      <c r="B659" s="108"/>
      <c r="C659" s="108"/>
      <c r="D659" s="107" t="s">
        <v>1217</v>
      </c>
      <c r="E659" s="108" t="s">
        <v>1218</v>
      </c>
      <c r="F659" s="106" t="s">
        <v>55</v>
      </c>
      <c r="G659" s="15">
        <f t="shared" si="42"/>
        <v>0</v>
      </c>
    </row>
    <row r="660" spans="1:7" ht="44" customHeight="1" x14ac:dyDescent="0.2">
      <c r="A660" s="104"/>
      <c r="B660" s="108"/>
      <c r="C660" s="108"/>
      <c r="D660" s="107" t="s">
        <v>1219</v>
      </c>
      <c r="E660" s="108" t="s">
        <v>1220</v>
      </c>
      <c r="F660" s="106" t="s">
        <v>8</v>
      </c>
      <c r="G660" s="15">
        <f t="shared" si="42"/>
        <v>1</v>
      </c>
    </row>
    <row r="661" spans="1:7" ht="32" customHeight="1" x14ac:dyDescent="0.2">
      <c r="A661" s="104"/>
      <c r="B661" s="108"/>
      <c r="C661" s="108"/>
      <c r="D661" s="107" t="s">
        <v>1221</v>
      </c>
      <c r="E661" s="108" t="s">
        <v>1222</v>
      </c>
      <c r="F661" s="106" t="s">
        <v>55</v>
      </c>
      <c r="G661" s="15">
        <f t="shared" si="42"/>
        <v>0</v>
      </c>
    </row>
    <row r="662" spans="1:7" ht="48" customHeight="1" x14ac:dyDescent="0.2">
      <c r="A662" s="104"/>
      <c r="B662" s="108"/>
      <c r="C662" s="107" t="s">
        <v>1203</v>
      </c>
      <c r="D662" s="243" t="s">
        <v>1223</v>
      </c>
      <c r="E662" s="245"/>
      <c r="F662" s="106" t="s">
        <v>8</v>
      </c>
      <c r="G662" s="15">
        <f t="shared" ref="G662:G671" si="43">IF(AND(F662="YA"),5,IF(AND(F662="TIDAK"),1,0))</f>
        <v>5</v>
      </c>
    </row>
    <row r="663" spans="1:7" ht="32" customHeight="1" x14ac:dyDescent="0.2">
      <c r="A663" s="104"/>
      <c r="B663" s="108"/>
      <c r="C663" s="108"/>
      <c r="D663" s="107" t="s">
        <v>1224</v>
      </c>
      <c r="E663" s="108" t="s">
        <v>1225</v>
      </c>
      <c r="F663" s="106" t="s">
        <v>55</v>
      </c>
      <c r="G663" s="15">
        <f t="shared" si="43"/>
        <v>1</v>
      </c>
    </row>
    <row r="664" spans="1:7" ht="69" customHeight="1" x14ac:dyDescent="0.2">
      <c r="A664" s="104"/>
      <c r="B664" s="108"/>
      <c r="C664" s="108"/>
      <c r="D664" s="127" t="s">
        <v>1226</v>
      </c>
      <c r="E664" s="116" t="s">
        <v>1227</v>
      </c>
      <c r="F664" s="106" t="s">
        <v>55</v>
      </c>
      <c r="G664" s="15">
        <f>IF(AND(F664="YA"),5,IF(AND(F664="TIDAK"),0,0))</f>
        <v>0</v>
      </c>
    </row>
    <row r="665" spans="1:7" ht="49" customHeight="1" x14ac:dyDescent="0.2">
      <c r="A665" s="104"/>
      <c r="B665" s="108"/>
      <c r="C665" s="108"/>
      <c r="D665" s="127" t="s">
        <v>1228</v>
      </c>
      <c r="E665" s="116" t="s">
        <v>1229</v>
      </c>
      <c r="F665" s="106" t="s">
        <v>8</v>
      </c>
      <c r="G665" s="15">
        <f>IF(AND(F665="YA"),3,IF(AND(F665="TIDAK"),1,0))</f>
        <v>3</v>
      </c>
    </row>
    <row r="666" spans="1:7" ht="47" customHeight="1" x14ac:dyDescent="0.2">
      <c r="A666" s="104"/>
      <c r="B666" s="108"/>
      <c r="C666" s="108"/>
      <c r="D666" s="127" t="s">
        <v>1230</v>
      </c>
      <c r="E666" s="116" t="s">
        <v>1231</v>
      </c>
      <c r="F666" s="106" t="s">
        <v>55</v>
      </c>
      <c r="G666" s="15">
        <f t="shared" si="43"/>
        <v>1</v>
      </c>
    </row>
    <row r="667" spans="1:7" ht="47" customHeight="1" x14ac:dyDescent="0.2">
      <c r="A667" s="104"/>
      <c r="B667" s="108"/>
      <c r="C667" s="108"/>
      <c r="D667" s="127" t="s">
        <v>1232</v>
      </c>
      <c r="E667" s="116" t="s">
        <v>1233</v>
      </c>
      <c r="F667" s="106" t="s">
        <v>55</v>
      </c>
      <c r="G667" s="15">
        <f t="shared" si="43"/>
        <v>1</v>
      </c>
    </row>
    <row r="668" spans="1:7" ht="47" customHeight="1" x14ac:dyDescent="0.2">
      <c r="A668" s="104"/>
      <c r="B668" s="108"/>
      <c r="C668" s="108"/>
      <c r="D668" s="107" t="s">
        <v>1234</v>
      </c>
      <c r="E668" s="108" t="s">
        <v>1235</v>
      </c>
      <c r="F668" s="106" t="s">
        <v>55</v>
      </c>
      <c r="G668" s="15">
        <f t="shared" si="43"/>
        <v>1</v>
      </c>
    </row>
    <row r="669" spans="1:7" ht="46" customHeight="1" x14ac:dyDescent="0.2">
      <c r="A669" s="104"/>
      <c r="B669" s="108"/>
      <c r="C669" s="108"/>
      <c r="D669" s="107" t="s">
        <v>1236</v>
      </c>
      <c r="E669" s="108" t="s">
        <v>1237</v>
      </c>
      <c r="F669" s="106" t="s">
        <v>8</v>
      </c>
      <c r="G669" s="15">
        <f t="shared" si="43"/>
        <v>5</v>
      </c>
    </row>
    <row r="670" spans="1:7" ht="44" customHeight="1" x14ac:dyDescent="0.2">
      <c r="A670" s="104"/>
      <c r="B670" s="108"/>
      <c r="C670" s="107" t="s">
        <v>1238</v>
      </c>
      <c r="D670" s="246" t="s">
        <v>1239</v>
      </c>
      <c r="E670" s="245"/>
      <c r="F670" s="106" t="s">
        <v>55</v>
      </c>
      <c r="G670" s="15">
        <f t="shared" si="43"/>
        <v>1</v>
      </c>
    </row>
    <row r="671" spans="1:7" ht="32" customHeight="1" x14ac:dyDescent="0.2">
      <c r="A671" s="104"/>
      <c r="B671" s="108"/>
      <c r="C671" s="108"/>
      <c r="D671" s="107" t="s">
        <v>1240</v>
      </c>
      <c r="E671" s="117" t="s">
        <v>1241</v>
      </c>
      <c r="F671" s="106" t="s">
        <v>22</v>
      </c>
      <c r="G671" s="15">
        <f t="shared" si="43"/>
        <v>0</v>
      </c>
    </row>
    <row r="672" spans="1:7" ht="32" customHeight="1" x14ac:dyDescent="0.2">
      <c r="A672" s="104"/>
      <c r="B672" s="108"/>
      <c r="C672" s="108"/>
      <c r="D672" s="107" t="s">
        <v>1242</v>
      </c>
      <c r="E672" s="117" t="s">
        <v>1243</v>
      </c>
      <c r="F672" s="106" t="s">
        <v>22</v>
      </c>
      <c r="G672" s="15">
        <f>IF(AND(F672="YA"),3,IF(AND(F672="TIDAK"),1,0))</f>
        <v>0</v>
      </c>
    </row>
    <row r="673" spans="1:7" ht="32" customHeight="1" x14ac:dyDescent="0.2">
      <c r="A673" s="104"/>
      <c r="B673" s="107" t="s">
        <v>1244</v>
      </c>
      <c r="C673" s="235" t="s">
        <v>1245</v>
      </c>
      <c r="D673" s="235"/>
      <c r="E673" s="235"/>
      <c r="F673" s="106"/>
      <c r="G673" s="15"/>
    </row>
    <row r="674" spans="1:7" ht="32" customHeight="1" x14ac:dyDescent="0.2">
      <c r="A674" s="104"/>
      <c r="B674" s="108"/>
      <c r="C674" s="107" t="s">
        <v>1246</v>
      </c>
      <c r="D674" s="235" t="s">
        <v>1247</v>
      </c>
      <c r="E674" s="235"/>
      <c r="F674" s="106" t="s">
        <v>8</v>
      </c>
      <c r="G674" s="15">
        <f>IF(AND(F674="YA"),5,IF(AND(F674="TIDAK"),1,0))</f>
        <v>5</v>
      </c>
    </row>
    <row r="675" spans="1:7" ht="32" customHeight="1" x14ac:dyDescent="0.2">
      <c r="A675" s="104"/>
      <c r="B675" s="108"/>
      <c r="C675" s="107" t="s">
        <v>1248</v>
      </c>
      <c r="D675" s="235" t="s">
        <v>1249</v>
      </c>
      <c r="E675" s="235"/>
      <c r="F675" s="106" t="s">
        <v>8</v>
      </c>
      <c r="G675" s="15">
        <f>IF(AND(F675="YA"),5,IF(AND(F675="TIDAK"),1,0))</f>
        <v>5</v>
      </c>
    </row>
    <row r="676" spans="1:7" ht="32" customHeight="1" x14ac:dyDescent="0.2">
      <c r="A676" s="104"/>
      <c r="B676" s="108"/>
      <c r="C676" s="107" t="s">
        <v>1250</v>
      </c>
      <c r="D676" s="235" t="s">
        <v>1251</v>
      </c>
      <c r="E676" s="235"/>
      <c r="F676" s="106" t="s">
        <v>8</v>
      </c>
      <c r="G676" s="15">
        <f>IF(AND(F676="YA"),5,IF(AND(F676="TIDAK"),1,0))</f>
        <v>5</v>
      </c>
    </row>
    <row r="677" spans="1:7" ht="32" customHeight="1" x14ac:dyDescent="0.2">
      <c r="A677" s="104"/>
      <c r="B677" s="108"/>
      <c r="C677" s="107" t="s">
        <v>1252</v>
      </c>
      <c r="D677" s="242" t="s">
        <v>1253</v>
      </c>
      <c r="E677" s="242"/>
      <c r="F677" s="106" t="s">
        <v>8</v>
      </c>
      <c r="G677" s="15">
        <f>IF(AND(F677="YA"),5,IF(AND(F677="TIDAK"),1,0))</f>
        <v>5</v>
      </c>
    </row>
    <row r="678" spans="1:7" ht="32" customHeight="1" x14ac:dyDescent="0.2">
      <c r="A678" s="232" t="s">
        <v>1254</v>
      </c>
      <c r="B678" s="233"/>
      <c r="C678" s="233"/>
      <c r="D678" s="233"/>
      <c r="E678" s="233"/>
      <c r="F678" s="233"/>
      <c r="G678" s="48">
        <f>G679</f>
        <v>83</v>
      </c>
    </row>
    <row r="679" spans="1:7" ht="32" customHeight="1" x14ac:dyDescent="0.2">
      <c r="A679" s="104">
        <v>24</v>
      </c>
      <c r="B679" s="236" t="s">
        <v>1154</v>
      </c>
      <c r="C679" s="237"/>
      <c r="D679" s="237"/>
      <c r="E679" s="238"/>
      <c r="F679" s="106"/>
      <c r="G679" s="50">
        <f>SUM(G680:G704)</f>
        <v>83</v>
      </c>
    </row>
    <row r="680" spans="1:7" ht="32" customHeight="1" x14ac:dyDescent="0.2">
      <c r="A680" s="104"/>
      <c r="B680" s="107" t="s">
        <v>1255</v>
      </c>
      <c r="C680" s="246" t="s">
        <v>1256</v>
      </c>
      <c r="D680" s="244"/>
      <c r="E680" s="245"/>
      <c r="F680" s="106" t="s">
        <v>8</v>
      </c>
      <c r="G680" s="15">
        <f>IF(AND(F680="YA"),5,IF(AND(F680="TIDAK"),1,0))</f>
        <v>5</v>
      </c>
    </row>
    <row r="681" spans="1:7" ht="32" customHeight="1" x14ac:dyDescent="0.2">
      <c r="A681" s="104"/>
      <c r="B681" s="107" t="s">
        <v>1257</v>
      </c>
      <c r="C681" s="246" t="s">
        <v>1258</v>
      </c>
      <c r="D681" s="244"/>
      <c r="E681" s="245"/>
      <c r="F681" s="106"/>
      <c r="G681" s="15"/>
    </row>
    <row r="682" spans="1:7" ht="32" customHeight="1" x14ac:dyDescent="0.2">
      <c r="A682" s="104"/>
      <c r="B682" s="108"/>
      <c r="C682" s="107" t="s">
        <v>1259</v>
      </c>
      <c r="D682" s="246" t="s">
        <v>1260</v>
      </c>
      <c r="E682" s="245"/>
      <c r="F682" s="106" t="s">
        <v>8</v>
      </c>
      <c r="G682" s="15">
        <f>IF(AND(F682="YA"),5,IF(AND(F682="TIDAK"),1,0))</f>
        <v>5</v>
      </c>
    </row>
    <row r="683" spans="1:7" ht="32" customHeight="1" x14ac:dyDescent="0.2">
      <c r="A683" s="104"/>
      <c r="B683" s="108"/>
      <c r="C683" s="107" t="s">
        <v>1261</v>
      </c>
      <c r="D683" s="246" t="s">
        <v>1262</v>
      </c>
      <c r="E683" s="245"/>
      <c r="F683" s="106" t="s">
        <v>8</v>
      </c>
      <c r="G683" s="15">
        <f>IF(AND(F683="YA"),5,IF(AND(F683="TIDAK"),1,0))</f>
        <v>5</v>
      </c>
    </row>
    <row r="684" spans="1:7" ht="32" customHeight="1" x14ac:dyDescent="0.2">
      <c r="A684" s="104"/>
      <c r="B684" s="108"/>
      <c r="C684" s="107" t="s">
        <v>1263</v>
      </c>
      <c r="D684" s="246" t="s">
        <v>1264</v>
      </c>
      <c r="E684" s="245"/>
      <c r="F684" s="106"/>
      <c r="G684" s="15"/>
    </row>
    <row r="685" spans="1:7" ht="32" customHeight="1" x14ac:dyDescent="0.2">
      <c r="A685" s="104"/>
      <c r="B685" s="108"/>
      <c r="C685" s="108"/>
      <c r="D685" s="107" t="s">
        <v>1265</v>
      </c>
      <c r="E685" s="108" t="s">
        <v>1266</v>
      </c>
      <c r="F685" s="106" t="s">
        <v>8</v>
      </c>
      <c r="G685" s="15">
        <f t="shared" ref="G685:G693" si="44">IF(AND(F685="YA"),5,IF(AND(F685="TIDAK"),1,0))</f>
        <v>5</v>
      </c>
    </row>
    <row r="686" spans="1:7" ht="32" customHeight="1" x14ac:dyDescent="0.2">
      <c r="A686" s="104"/>
      <c r="B686" s="108"/>
      <c r="C686" s="108"/>
      <c r="D686" s="107" t="s">
        <v>1267</v>
      </c>
      <c r="E686" s="108" t="s">
        <v>1268</v>
      </c>
      <c r="F686" s="106" t="s">
        <v>8</v>
      </c>
      <c r="G686" s="15">
        <f t="shared" si="44"/>
        <v>5</v>
      </c>
    </row>
    <row r="687" spans="1:7" ht="32" customHeight="1" x14ac:dyDescent="0.2">
      <c r="A687" s="104"/>
      <c r="B687" s="108"/>
      <c r="C687" s="108"/>
      <c r="D687" s="107" t="s">
        <v>1269</v>
      </c>
      <c r="E687" s="108" t="s">
        <v>1270</v>
      </c>
      <c r="F687" s="106" t="s">
        <v>8</v>
      </c>
      <c r="G687" s="15">
        <f t="shared" si="44"/>
        <v>5</v>
      </c>
    </row>
    <row r="688" spans="1:7" ht="32" customHeight="1" x14ac:dyDescent="0.2">
      <c r="A688" s="104"/>
      <c r="B688" s="108"/>
      <c r="C688" s="108"/>
      <c r="D688" s="107" t="s">
        <v>1271</v>
      </c>
      <c r="E688" s="108" t="s">
        <v>1272</v>
      </c>
      <c r="F688" s="106" t="s">
        <v>8</v>
      </c>
      <c r="G688" s="15">
        <f t="shared" si="44"/>
        <v>5</v>
      </c>
    </row>
    <row r="689" spans="1:7" ht="32" customHeight="1" x14ac:dyDescent="0.2">
      <c r="A689" s="104"/>
      <c r="B689" s="108"/>
      <c r="C689" s="108"/>
      <c r="D689" s="107" t="s">
        <v>1273</v>
      </c>
      <c r="E689" s="108" t="s">
        <v>1274</v>
      </c>
      <c r="F689" s="106" t="s">
        <v>8</v>
      </c>
      <c r="G689" s="15">
        <f t="shared" si="44"/>
        <v>5</v>
      </c>
    </row>
    <row r="690" spans="1:7" ht="32" customHeight="1" x14ac:dyDescent="0.2">
      <c r="A690" s="104"/>
      <c r="B690" s="108"/>
      <c r="C690" s="108"/>
      <c r="D690" s="107" t="s">
        <v>1275</v>
      </c>
      <c r="E690" s="108" t="s">
        <v>1276</v>
      </c>
      <c r="F690" s="106" t="s">
        <v>55</v>
      </c>
      <c r="G690" s="15">
        <f t="shared" si="44"/>
        <v>1</v>
      </c>
    </row>
    <row r="691" spans="1:7" ht="32" customHeight="1" x14ac:dyDescent="0.2">
      <c r="A691" s="104"/>
      <c r="B691" s="108"/>
      <c r="C691" s="108"/>
      <c r="D691" s="107" t="s">
        <v>1277</v>
      </c>
      <c r="E691" s="108" t="s">
        <v>1278</v>
      </c>
      <c r="F691" s="106" t="s">
        <v>55</v>
      </c>
      <c r="G691" s="15">
        <f t="shared" si="44"/>
        <v>1</v>
      </c>
    </row>
    <row r="692" spans="1:7" ht="32" customHeight="1" x14ac:dyDescent="0.2">
      <c r="A692" s="104"/>
      <c r="B692" s="108"/>
      <c r="C692" s="107" t="s">
        <v>1279</v>
      </c>
      <c r="D692" s="246" t="s">
        <v>1783</v>
      </c>
      <c r="E692" s="245"/>
      <c r="F692" s="106" t="s">
        <v>55</v>
      </c>
      <c r="G692" s="15">
        <f t="shared" si="44"/>
        <v>1</v>
      </c>
    </row>
    <row r="693" spans="1:7" ht="32" customHeight="1" x14ac:dyDescent="0.2">
      <c r="A693" s="104"/>
      <c r="B693" s="108"/>
      <c r="C693" s="107" t="s">
        <v>1281</v>
      </c>
      <c r="D693" s="246" t="s">
        <v>1282</v>
      </c>
      <c r="E693" s="245"/>
      <c r="F693" s="106" t="s">
        <v>8</v>
      </c>
      <c r="G693" s="15">
        <f t="shared" si="44"/>
        <v>5</v>
      </c>
    </row>
    <row r="694" spans="1:7" ht="32" customHeight="1" x14ac:dyDescent="0.2">
      <c r="A694" s="104"/>
      <c r="B694" s="107" t="s">
        <v>1283</v>
      </c>
      <c r="C694" s="246" t="s">
        <v>1284</v>
      </c>
      <c r="D694" s="244"/>
      <c r="E694" s="245"/>
      <c r="F694" s="106"/>
      <c r="G694" s="15"/>
    </row>
    <row r="695" spans="1:7" ht="32" customHeight="1" x14ac:dyDescent="0.2">
      <c r="A695" s="104"/>
      <c r="B695" s="108"/>
      <c r="C695" s="107" t="s">
        <v>1285</v>
      </c>
      <c r="D695" s="246" t="s">
        <v>1286</v>
      </c>
      <c r="E695" s="245"/>
      <c r="F695" s="106" t="s">
        <v>8</v>
      </c>
      <c r="G695" s="15">
        <f>IF(AND(F695="YA"),5,IF(AND(F695="TIDAK"),1,0))</f>
        <v>5</v>
      </c>
    </row>
    <row r="696" spans="1:7" ht="32" customHeight="1" x14ac:dyDescent="0.2">
      <c r="A696" s="104"/>
      <c r="B696" s="108"/>
      <c r="C696" s="107" t="s">
        <v>1287</v>
      </c>
      <c r="D696" s="246" t="s">
        <v>1288</v>
      </c>
      <c r="E696" s="245"/>
      <c r="F696" s="106" t="s">
        <v>8</v>
      </c>
      <c r="G696" s="15">
        <f>IF(AND(F696="YA"),5,IF(AND(F696="TIDAK"),1,0))</f>
        <v>5</v>
      </c>
    </row>
    <row r="697" spans="1:7" ht="32" customHeight="1" x14ac:dyDescent="0.2">
      <c r="A697" s="104"/>
      <c r="B697" s="107" t="s">
        <v>1283</v>
      </c>
      <c r="C697" s="246" t="s">
        <v>1784</v>
      </c>
      <c r="D697" s="244"/>
      <c r="E697" s="245"/>
      <c r="F697" s="106" t="s">
        <v>8</v>
      </c>
      <c r="G697" s="15">
        <f>IF(AND(F697="YA"),5,IF(AND(F697="TIDAK"),1,0))</f>
        <v>5</v>
      </c>
    </row>
    <row r="698" spans="1:7" ht="32" customHeight="1" x14ac:dyDescent="0.2">
      <c r="A698" s="104"/>
      <c r="B698" s="107" t="s">
        <v>1290</v>
      </c>
      <c r="C698" s="246" t="s">
        <v>1291</v>
      </c>
      <c r="D698" s="244"/>
      <c r="E698" s="245"/>
      <c r="F698" s="106" t="s">
        <v>8</v>
      </c>
      <c r="G698" s="15">
        <f>IF(AND(F698="YA"),5,IF(AND(F698="TIDAK"),1,0))</f>
        <v>5</v>
      </c>
    </row>
    <row r="699" spans="1:7" ht="32" customHeight="1" x14ac:dyDescent="0.2">
      <c r="A699" s="104"/>
      <c r="B699" s="107" t="s">
        <v>1292</v>
      </c>
      <c r="C699" s="246" t="s">
        <v>1293</v>
      </c>
      <c r="D699" s="244"/>
      <c r="E699" s="245"/>
      <c r="F699" s="106"/>
      <c r="G699" s="15"/>
    </row>
    <row r="700" spans="1:7" ht="32" customHeight="1" x14ac:dyDescent="0.2">
      <c r="A700" s="104"/>
      <c r="B700" s="108"/>
      <c r="C700" s="107" t="s">
        <v>1294</v>
      </c>
      <c r="D700" s="246" t="s">
        <v>78</v>
      </c>
      <c r="E700" s="245"/>
      <c r="F700" s="106" t="s">
        <v>22</v>
      </c>
      <c r="G700" s="15">
        <f>IF(AND(F700="YA"),3,IF(AND(F700="TIDAK"),1,0))</f>
        <v>0</v>
      </c>
    </row>
    <row r="701" spans="1:7" ht="32" customHeight="1" x14ac:dyDescent="0.2">
      <c r="A701" s="104"/>
      <c r="B701" s="108"/>
      <c r="C701" s="107" t="s">
        <v>1295</v>
      </c>
      <c r="D701" s="246" t="s">
        <v>80</v>
      </c>
      <c r="E701" s="245"/>
      <c r="F701" s="106" t="s">
        <v>22</v>
      </c>
      <c r="G701" s="15">
        <f>IF(AND(F701="YA"),3,IF(AND(F701="TIDAK"),1,0))</f>
        <v>0</v>
      </c>
    </row>
    <row r="702" spans="1:7" ht="32" customHeight="1" x14ac:dyDescent="0.2">
      <c r="A702" s="104"/>
      <c r="B702" s="108"/>
      <c r="C702" s="107" t="s">
        <v>1296</v>
      </c>
      <c r="D702" s="246" t="s">
        <v>140</v>
      </c>
      <c r="E702" s="245"/>
      <c r="F702" s="106" t="s">
        <v>8</v>
      </c>
      <c r="G702" s="15">
        <f>IF(AND(F702="YA"),5,IF(AND(F702="TIDAK"),1,0))</f>
        <v>5</v>
      </c>
    </row>
    <row r="703" spans="1:7" ht="32" customHeight="1" x14ac:dyDescent="0.2">
      <c r="A703" s="104"/>
      <c r="B703" s="107" t="s">
        <v>1297</v>
      </c>
      <c r="C703" s="246" t="s">
        <v>1298</v>
      </c>
      <c r="D703" s="244"/>
      <c r="E703" s="245"/>
      <c r="F703" s="106" t="s">
        <v>8</v>
      </c>
      <c r="G703" s="15">
        <f>IF(AND(F703="YA"),5,IF(AND(F703="TIDAK"),1,0))</f>
        <v>5</v>
      </c>
    </row>
    <row r="704" spans="1:7" ht="32" customHeight="1" x14ac:dyDescent="0.2">
      <c r="A704" s="104"/>
      <c r="B704" s="107" t="s">
        <v>1299</v>
      </c>
      <c r="C704" s="246" t="s">
        <v>1300</v>
      </c>
      <c r="D704" s="244"/>
      <c r="E704" s="245"/>
      <c r="F704" s="106" t="s">
        <v>8</v>
      </c>
      <c r="G704" s="15">
        <f>IF(AND(F704="YA"),5,IF(AND(F704="TIDAK"),1,0))</f>
        <v>5</v>
      </c>
    </row>
    <row r="705" spans="1:7" ht="32" customHeight="1" x14ac:dyDescent="0.2">
      <c r="A705" s="232" t="s">
        <v>1301</v>
      </c>
      <c r="B705" s="233"/>
      <c r="C705" s="233"/>
      <c r="D705" s="233"/>
      <c r="E705" s="233"/>
      <c r="F705" s="233"/>
      <c r="G705" s="48">
        <f>G706</f>
        <v>132</v>
      </c>
    </row>
    <row r="706" spans="1:7" ht="32" customHeight="1" x14ac:dyDescent="0.2">
      <c r="A706" s="104">
        <v>25</v>
      </c>
      <c r="B706" s="243" t="s">
        <v>1302</v>
      </c>
      <c r="C706" s="244"/>
      <c r="D706" s="244"/>
      <c r="E706" s="245"/>
      <c r="F706" s="106"/>
      <c r="G706" s="50">
        <f>SUM(G707:G750)</f>
        <v>132</v>
      </c>
    </row>
    <row r="707" spans="1:7" ht="32" customHeight="1" x14ac:dyDescent="0.2">
      <c r="A707" s="104"/>
      <c r="B707" s="107" t="s">
        <v>1303</v>
      </c>
      <c r="C707" s="235" t="s">
        <v>1304</v>
      </c>
      <c r="D707" s="235"/>
      <c r="E707" s="235"/>
      <c r="F707" s="106" t="s">
        <v>8</v>
      </c>
      <c r="G707" s="15">
        <f>IF(AND(F707="YA"),5,IF(AND(F707="TIDAK"),40,0))</f>
        <v>5</v>
      </c>
    </row>
    <row r="708" spans="1:7" ht="32" customHeight="1" x14ac:dyDescent="0.2">
      <c r="A708" s="104"/>
      <c r="B708" s="108"/>
      <c r="C708" s="235" t="s">
        <v>1305</v>
      </c>
      <c r="D708" s="235"/>
      <c r="E708" s="235"/>
      <c r="F708" s="106"/>
      <c r="G708" s="15"/>
    </row>
    <row r="709" spans="1:7" ht="32" customHeight="1" x14ac:dyDescent="0.2">
      <c r="A709" s="104"/>
      <c r="B709" s="108"/>
      <c r="C709" s="107" t="s">
        <v>1306</v>
      </c>
      <c r="D709" s="235" t="s">
        <v>1307</v>
      </c>
      <c r="E709" s="235"/>
      <c r="F709" s="106" t="s">
        <v>8</v>
      </c>
      <c r="G709" s="15">
        <f>IF(AND(F709="YA"),5,IF(AND(F709="TIDAK"),1,0))</f>
        <v>5</v>
      </c>
    </row>
    <row r="710" spans="1:7" ht="32" customHeight="1" x14ac:dyDescent="0.2">
      <c r="A710" s="104"/>
      <c r="B710" s="108"/>
      <c r="C710" s="107" t="s">
        <v>1308</v>
      </c>
      <c r="D710" s="235" t="s">
        <v>1309</v>
      </c>
      <c r="E710" s="235"/>
      <c r="F710" s="106" t="s">
        <v>8</v>
      </c>
      <c r="G710" s="15">
        <f>IF(AND(F710="YA"),5,IF(AND(F710="TIDAK"),1,0))</f>
        <v>5</v>
      </c>
    </row>
    <row r="711" spans="1:7" ht="32" customHeight="1" x14ac:dyDescent="0.2">
      <c r="A711" s="104"/>
      <c r="B711" s="108"/>
      <c r="C711" s="107" t="s">
        <v>1310</v>
      </c>
      <c r="D711" s="235" t="s">
        <v>1311</v>
      </c>
      <c r="E711" s="235"/>
      <c r="F711" s="106" t="s">
        <v>8</v>
      </c>
      <c r="G711" s="15">
        <f>IF(AND(F711="YA"),5,IF(AND(F711="TIDAK"),1,0))</f>
        <v>5</v>
      </c>
    </row>
    <row r="712" spans="1:7" ht="32" customHeight="1" x14ac:dyDescent="0.2">
      <c r="A712" s="104"/>
      <c r="B712" s="108"/>
      <c r="C712" s="107" t="s">
        <v>1312</v>
      </c>
      <c r="D712" s="235" t="s">
        <v>1313</v>
      </c>
      <c r="E712" s="235"/>
      <c r="F712" s="106"/>
      <c r="G712" s="15"/>
    </row>
    <row r="713" spans="1:7" ht="32" customHeight="1" x14ac:dyDescent="0.2">
      <c r="A713" s="104"/>
      <c r="B713" s="108"/>
      <c r="C713" s="108"/>
      <c r="D713" s="107" t="s">
        <v>1314</v>
      </c>
      <c r="E713" s="108" t="s">
        <v>1315</v>
      </c>
      <c r="F713" s="106" t="s">
        <v>8</v>
      </c>
      <c r="G713" s="15">
        <f>IF(AND(F713="YA"),5,IF(AND(F713="TIDAK"),1,0))</f>
        <v>5</v>
      </c>
    </row>
    <row r="714" spans="1:7" ht="32" customHeight="1" x14ac:dyDescent="0.2">
      <c r="A714" s="104"/>
      <c r="B714" s="108"/>
      <c r="C714" s="108"/>
      <c r="D714" s="107" t="s">
        <v>1316</v>
      </c>
      <c r="E714" s="108" t="s">
        <v>1317</v>
      </c>
      <c r="F714" s="106" t="s">
        <v>8</v>
      </c>
      <c r="G714" s="15">
        <f>IF(AND(F714="YA"),5,IF(AND(F714="TIDAK"),1,0))</f>
        <v>5</v>
      </c>
    </row>
    <row r="715" spans="1:7" ht="32" customHeight="1" x14ac:dyDescent="0.2">
      <c r="A715" s="104"/>
      <c r="B715" s="108"/>
      <c r="C715" s="108"/>
      <c r="D715" s="107" t="s">
        <v>1318</v>
      </c>
      <c r="E715" s="108" t="s">
        <v>1785</v>
      </c>
      <c r="F715" s="106" t="s">
        <v>55</v>
      </c>
      <c r="G715" s="15">
        <f>IF(AND(F715="YA"),5,IF(AND(F715="TIDAK"),1,0))</f>
        <v>1</v>
      </c>
    </row>
    <row r="716" spans="1:7" ht="32" customHeight="1" x14ac:dyDescent="0.2">
      <c r="A716" s="104"/>
      <c r="B716" s="108"/>
      <c r="C716" s="107" t="s">
        <v>1320</v>
      </c>
      <c r="D716" s="235" t="s">
        <v>1321</v>
      </c>
      <c r="E716" s="235"/>
      <c r="F716" s="106" t="s">
        <v>55</v>
      </c>
      <c r="G716" s="15">
        <f>IF(AND(F716="YA"),5,IF(AND(F716="TIDAK"),1,0))</f>
        <v>1</v>
      </c>
    </row>
    <row r="717" spans="1:7" ht="32" customHeight="1" x14ac:dyDescent="0.2">
      <c r="A717" s="104"/>
      <c r="B717" s="107" t="s">
        <v>1322</v>
      </c>
      <c r="C717" s="235" t="s">
        <v>1323</v>
      </c>
      <c r="D717" s="235"/>
      <c r="E717" s="235"/>
      <c r="F717" s="106"/>
      <c r="G717" s="15"/>
    </row>
    <row r="718" spans="1:7" ht="32" customHeight="1" x14ac:dyDescent="0.2">
      <c r="A718" s="104"/>
      <c r="B718" s="108"/>
      <c r="C718" s="107" t="s">
        <v>1324</v>
      </c>
      <c r="D718" s="235" t="s">
        <v>1325</v>
      </c>
      <c r="E718" s="235"/>
      <c r="F718" s="106" t="s">
        <v>8</v>
      </c>
      <c r="G718" s="15">
        <f>IF(AND(F718="YA"),5,IF(AND(F718="TIDAK"),25,0))</f>
        <v>5</v>
      </c>
    </row>
    <row r="719" spans="1:7" ht="32" customHeight="1" x14ac:dyDescent="0.2">
      <c r="A719" s="104"/>
      <c r="B719" s="108"/>
      <c r="C719" s="127" t="s">
        <v>1326</v>
      </c>
      <c r="D719" s="242" t="s">
        <v>1327</v>
      </c>
      <c r="E719" s="242"/>
      <c r="F719" s="106" t="s">
        <v>8</v>
      </c>
      <c r="G719" s="15">
        <f>IF(AND(F719="YA"),5,IF(AND(F719="TIDAK"),1,0))</f>
        <v>5</v>
      </c>
    </row>
    <row r="720" spans="1:7" ht="32" customHeight="1" x14ac:dyDescent="0.2">
      <c r="A720" s="104"/>
      <c r="B720" s="108"/>
      <c r="C720" s="127" t="s">
        <v>1328</v>
      </c>
      <c r="D720" s="242" t="s">
        <v>891</v>
      </c>
      <c r="E720" s="242"/>
      <c r="F720" s="106"/>
      <c r="G720" s="15"/>
    </row>
    <row r="721" spans="1:7" ht="32" customHeight="1" x14ac:dyDescent="0.2">
      <c r="A721" s="104"/>
      <c r="B721" s="108"/>
      <c r="C721" s="116"/>
      <c r="D721" s="127" t="s">
        <v>1329</v>
      </c>
      <c r="E721" s="116" t="s">
        <v>1330</v>
      </c>
      <c r="F721" s="106" t="s">
        <v>8</v>
      </c>
      <c r="G721" s="15">
        <f>IF(AND(F721="YA"),5,IF(AND(F721="TIDAK"),1,0))</f>
        <v>5</v>
      </c>
    </row>
    <row r="722" spans="1:7" ht="54" customHeight="1" x14ac:dyDescent="0.2">
      <c r="A722" s="104"/>
      <c r="B722" s="108"/>
      <c r="C722" s="127" t="s">
        <v>1331</v>
      </c>
      <c r="D722" s="242" t="s">
        <v>1332</v>
      </c>
      <c r="E722" s="242"/>
      <c r="F722" s="106" t="s">
        <v>8</v>
      </c>
      <c r="G722" s="15">
        <f>IF(AND(F722="YA"),5,IF(AND(F722="TIDAK"),1,0))</f>
        <v>5</v>
      </c>
    </row>
    <row r="723" spans="1:7" ht="32" customHeight="1" x14ac:dyDescent="0.2">
      <c r="A723" s="104"/>
      <c r="B723" s="108"/>
      <c r="C723" s="127" t="s">
        <v>1333</v>
      </c>
      <c r="D723" s="242" t="s">
        <v>1334</v>
      </c>
      <c r="E723" s="242"/>
      <c r="F723" s="106"/>
      <c r="G723" s="15"/>
    </row>
    <row r="724" spans="1:7" ht="32" customHeight="1" x14ac:dyDescent="0.2">
      <c r="A724" s="104"/>
      <c r="B724" s="108"/>
      <c r="C724" s="116"/>
      <c r="D724" s="127" t="s">
        <v>1335</v>
      </c>
      <c r="E724" s="116" t="s">
        <v>1336</v>
      </c>
      <c r="F724" s="106" t="s">
        <v>22</v>
      </c>
      <c r="G724" s="15">
        <f>IF(AND(F724="YA"),3,IF(AND(F724="TIDAK"),1,0))</f>
        <v>0</v>
      </c>
    </row>
    <row r="725" spans="1:7" ht="32" customHeight="1" x14ac:dyDescent="0.2">
      <c r="A725" s="104"/>
      <c r="B725" s="108"/>
      <c r="C725" s="116"/>
      <c r="D725" s="127" t="s">
        <v>1337</v>
      </c>
      <c r="E725" s="116" t="s">
        <v>1338</v>
      </c>
      <c r="F725" s="106" t="s">
        <v>22</v>
      </c>
      <c r="G725" s="15">
        <f>IF(AND(F725="YA"),3,IF(AND(F725="TIDAK"),1,0))</f>
        <v>0</v>
      </c>
    </row>
    <row r="726" spans="1:7" ht="32" customHeight="1" x14ac:dyDescent="0.2">
      <c r="A726" s="104"/>
      <c r="B726" s="108"/>
      <c r="C726" s="116"/>
      <c r="D726" s="127" t="s">
        <v>1339</v>
      </c>
      <c r="E726" s="116" t="s">
        <v>1340</v>
      </c>
      <c r="F726" s="106" t="s">
        <v>8</v>
      </c>
      <c r="G726" s="15">
        <f>IF(AND(F726="YA"),5,IF(AND(F726="TIDAK"),1,0))</f>
        <v>5</v>
      </c>
    </row>
    <row r="727" spans="1:7" ht="32" customHeight="1" x14ac:dyDescent="0.2">
      <c r="A727" s="104"/>
      <c r="B727" s="107" t="s">
        <v>1341</v>
      </c>
      <c r="C727" s="235" t="s">
        <v>1342</v>
      </c>
      <c r="D727" s="235"/>
      <c r="E727" s="235"/>
      <c r="F727" s="106" t="s">
        <v>8</v>
      </c>
      <c r="G727" s="15">
        <f>IF(AND(F727="YA"),5,IF(AND(F727="TIDAK"),1,0))</f>
        <v>5</v>
      </c>
    </row>
    <row r="728" spans="1:7" ht="32" customHeight="1" x14ac:dyDescent="0.2">
      <c r="A728" s="104"/>
      <c r="B728" s="107" t="s">
        <v>1343</v>
      </c>
      <c r="C728" s="235" t="s">
        <v>1344</v>
      </c>
      <c r="D728" s="235"/>
      <c r="E728" s="235"/>
      <c r="F728" s="106" t="s">
        <v>8</v>
      </c>
      <c r="G728" s="15">
        <f>IF(AND(F728="YA"),5,IF(AND(F728="TIDAK"),1,0))</f>
        <v>5</v>
      </c>
    </row>
    <row r="729" spans="1:7" ht="32" customHeight="1" x14ac:dyDescent="0.2">
      <c r="A729" s="104"/>
      <c r="B729" s="107" t="s">
        <v>1345</v>
      </c>
      <c r="C729" s="235" t="s">
        <v>1346</v>
      </c>
      <c r="D729" s="235"/>
      <c r="E729" s="235"/>
      <c r="F729" s="106" t="s">
        <v>8</v>
      </c>
      <c r="G729" s="15">
        <f>IF(AND(F729="YA"),5,IF(AND(F729="TIDAK"),1,0))</f>
        <v>5</v>
      </c>
    </row>
    <row r="730" spans="1:7" ht="32" customHeight="1" x14ac:dyDescent="0.2">
      <c r="A730" s="104"/>
      <c r="B730" s="107" t="s">
        <v>1347</v>
      </c>
      <c r="C730" s="235" t="s">
        <v>1348</v>
      </c>
      <c r="D730" s="235"/>
      <c r="E730" s="235"/>
      <c r="F730" s="106" t="s">
        <v>55</v>
      </c>
      <c r="G730" s="15">
        <f>IF(AND(F730="YA"),0,IF(AND(F730="TIDAK"),35,0))</f>
        <v>35</v>
      </c>
    </row>
    <row r="731" spans="1:7" ht="32" customHeight="1" x14ac:dyDescent="0.2">
      <c r="A731" s="104"/>
      <c r="B731" s="108"/>
      <c r="C731" s="235" t="s">
        <v>1349</v>
      </c>
      <c r="D731" s="235"/>
      <c r="E731" s="235"/>
      <c r="F731" s="106"/>
      <c r="G731" s="15"/>
    </row>
    <row r="732" spans="1:7" ht="32" customHeight="1" x14ac:dyDescent="0.2">
      <c r="A732" s="104"/>
      <c r="B732" s="108"/>
      <c r="C732" s="235" t="s">
        <v>1350</v>
      </c>
      <c r="D732" s="235"/>
      <c r="E732" s="235"/>
      <c r="F732" s="106"/>
      <c r="G732" s="15"/>
    </row>
    <row r="733" spans="1:7" ht="32" customHeight="1" x14ac:dyDescent="0.2">
      <c r="A733" s="104"/>
      <c r="B733" s="108"/>
      <c r="C733" s="107" t="s">
        <v>1351</v>
      </c>
      <c r="D733" s="235" t="s">
        <v>1352</v>
      </c>
      <c r="E733" s="235"/>
      <c r="F733" s="106" t="s">
        <v>22</v>
      </c>
      <c r="G733" s="15">
        <f t="shared" ref="G733:G738" si="45">IF(AND(F733="YA"),5,IF(AND(F733="TIDAK"),1,0))</f>
        <v>0</v>
      </c>
    </row>
    <row r="734" spans="1:7" ht="32" customHeight="1" x14ac:dyDescent="0.2">
      <c r="A734" s="104"/>
      <c r="B734" s="108"/>
      <c r="C734" s="107" t="s">
        <v>1353</v>
      </c>
      <c r="D734" s="235" t="s">
        <v>1354</v>
      </c>
      <c r="E734" s="235"/>
      <c r="F734" s="106" t="s">
        <v>22</v>
      </c>
      <c r="G734" s="15">
        <f t="shared" si="45"/>
        <v>0</v>
      </c>
    </row>
    <row r="735" spans="1:7" ht="32" customHeight="1" x14ac:dyDescent="0.2">
      <c r="A735" s="104"/>
      <c r="B735" s="108"/>
      <c r="C735" s="107" t="s">
        <v>1355</v>
      </c>
      <c r="D735" s="235" t="s">
        <v>1356</v>
      </c>
      <c r="E735" s="235"/>
      <c r="F735" s="106" t="s">
        <v>22</v>
      </c>
      <c r="G735" s="15">
        <f t="shared" si="45"/>
        <v>0</v>
      </c>
    </row>
    <row r="736" spans="1:7" ht="32" customHeight="1" x14ac:dyDescent="0.2">
      <c r="A736" s="104"/>
      <c r="B736" s="108"/>
      <c r="C736" s="107" t="s">
        <v>1357</v>
      </c>
      <c r="D736" s="235" t="s">
        <v>1358</v>
      </c>
      <c r="E736" s="235"/>
      <c r="F736" s="106" t="s">
        <v>22</v>
      </c>
      <c r="G736" s="15">
        <f t="shared" si="45"/>
        <v>0</v>
      </c>
    </row>
    <row r="737" spans="1:7" ht="32" customHeight="1" x14ac:dyDescent="0.2">
      <c r="A737" s="104"/>
      <c r="B737" s="108"/>
      <c r="C737" s="107" t="s">
        <v>1359</v>
      </c>
      <c r="D737" s="235" t="s">
        <v>1360</v>
      </c>
      <c r="E737" s="235"/>
      <c r="F737" s="106" t="s">
        <v>22</v>
      </c>
      <c r="G737" s="15">
        <f t="shared" si="45"/>
        <v>0</v>
      </c>
    </row>
    <row r="738" spans="1:7" ht="32" customHeight="1" x14ac:dyDescent="0.2">
      <c r="A738" s="104"/>
      <c r="B738" s="108"/>
      <c r="C738" s="107" t="s">
        <v>1361</v>
      </c>
      <c r="D738" s="235" t="s">
        <v>1362</v>
      </c>
      <c r="E738" s="235"/>
      <c r="F738" s="106" t="s">
        <v>22</v>
      </c>
      <c r="G738" s="15">
        <f t="shared" si="45"/>
        <v>0</v>
      </c>
    </row>
    <row r="739" spans="1:7" ht="32" customHeight="1" x14ac:dyDescent="0.2">
      <c r="A739" s="104"/>
      <c r="B739" s="107" t="s">
        <v>1363</v>
      </c>
      <c r="C739" s="235" t="s">
        <v>1364</v>
      </c>
      <c r="D739" s="235"/>
      <c r="E739" s="235"/>
      <c r="F739" s="106"/>
      <c r="G739" s="15"/>
    </row>
    <row r="740" spans="1:7" ht="32" customHeight="1" x14ac:dyDescent="0.2">
      <c r="A740" s="104"/>
      <c r="B740" s="108"/>
      <c r="C740" s="107" t="s">
        <v>1365</v>
      </c>
      <c r="D740" s="235" t="s">
        <v>1366</v>
      </c>
      <c r="E740" s="235"/>
      <c r="F740" s="106" t="s">
        <v>22</v>
      </c>
      <c r="G740" s="15">
        <f>IF(AND(F740="YA"),3,IF(AND(F740="TIDAK"),1,0))</f>
        <v>0</v>
      </c>
    </row>
    <row r="741" spans="1:7" ht="32" customHeight="1" x14ac:dyDescent="0.2">
      <c r="A741" s="104"/>
      <c r="B741" s="108"/>
      <c r="C741" s="107" t="s">
        <v>1367</v>
      </c>
      <c r="D741" s="235" t="s">
        <v>1368</v>
      </c>
      <c r="E741" s="235"/>
      <c r="F741" s="106" t="s">
        <v>22</v>
      </c>
      <c r="G741" s="15">
        <f>IF(AND(F741="YA"),3,IF(AND(F741="TIDAK"),1,0))</f>
        <v>0</v>
      </c>
    </row>
    <row r="742" spans="1:7" ht="32" customHeight="1" x14ac:dyDescent="0.2">
      <c r="A742" s="104"/>
      <c r="B742" s="108"/>
      <c r="C742" s="107" t="s">
        <v>1369</v>
      </c>
      <c r="D742" s="235" t="s">
        <v>1370</v>
      </c>
      <c r="E742" s="235"/>
      <c r="F742" s="106" t="s">
        <v>8</v>
      </c>
      <c r="G742" s="15">
        <f>IF(AND(F742="YA"),5,IF(AND(F742="TIDAK"),1,0))</f>
        <v>5</v>
      </c>
    </row>
    <row r="743" spans="1:7" ht="32" customHeight="1" x14ac:dyDescent="0.2">
      <c r="A743" s="104"/>
      <c r="B743" s="107" t="s">
        <v>1371</v>
      </c>
      <c r="C743" s="235" t="s">
        <v>1372</v>
      </c>
      <c r="D743" s="235"/>
      <c r="E743" s="235"/>
      <c r="F743" s="106"/>
      <c r="G743" s="15"/>
    </row>
    <row r="744" spans="1:7" ht="32" customHeight="1" x14ac:dyDescent="0.2">
      <c r="A744" s="104"/>
      <c r="B744" s="108"/>
      <c r="C744" s="107" t="s">
        <v>1373</v>
      </c>
      <c r="D744" s="235" t="s">
        <v>1374</v>
      </c>
      <c r="E744" s="235"/>
      <c r="F744" s="106" t="s">
        <v>8</v>
      </c>
      <c r="G744" s="15">
        <f>IF(AND(F744="YA"),5,IF(AND(F744="TIDAK"),1,0))</f>
        <v>5</v>
      </c>
    </row>
    <row r="745" spans="1:7" ht="32" customHeight="1" x14ac:dyDescent="0.2">
      <c r="A745" s="104"/>
      <c r="B745" s="108"/>
      <c r="C745" s="107" t="s">
        <v>1375</v>
      </c>
      <c r="D745" s="235" t="s">
        <v>1376</v>
      </c>
      <c r="E745" s="235"/>
      <c r="F745" s="106" t="s">
        <v>8</v>
      </c>
      <c r="G745" s="15">
        <f>IF(AND(F745="YA"),5,IF(AND(F745="TIDAK"),1,0))</f>
        <v>5</v>
      </c>
    </row>
    <row r="746" spans="1:7" ht="32" customHeight="1" x14ac:dyDescent="0.2">
      <c r="A746" s="104"/>
      <c r="B746" s="108"/>
      <c r="C746" s="107" t="s">
        <v>1377</v>
      </c>
      <c r="D746" s="235" t="s">
        <v>1378</v>
      </c>
      <c r="E746" s="235"/>
      <c r="F746" s="106" t="s">
        <v>8</v>
      </c>
      <c r="G746" s="15">
        <f>IF(AND(F746="YA"),5,IF(AND(F746="TIDAK"),1,0))</f>
        <v>5</v>
      </c>
    </row>
    <row r="747" spans="1:7" ht="32" customHeight="1" x14ac:dyDescent="0.2">
      <c r="A747" s="104"/>
      <c r="B747" s="107" t="s">
        <v>1379</v>
      </c>
      <c r="C747" s="235" t="s">
        <v>1380</v>
      </c>
      <c r="D747" s="235"/>
      <c r="E747" s="235"/>
      <c r="F747" s="106" t="s">
        <v>8</v>
      </c>
      <c r="G747" s="15">
        <f>IF(AND(F747="YA"),5,IF(AND(F747="TIDAK"),1,0))</f>
        <v>5</v>
      </c>
    </row>
    <row r="748" spans="1:7" ht="32" customHeight="1" x14ac:dyDescent="0.2">
      <c r="A748" s="104"/>
      <c r="B748" s="108"/>
      <c r="C748" s="107" t="s">
        <v>1381</v>
      </c>
      <c r="D748" s="235" t="s">
        <v>1382</v>
      </c>
      <c r="E748" s="235"/>
      <c r="F748" s="106"/>
      <c r="G748" s="15"/>
    </row>
    <row r="749" spans="1:7" ht="32" customHeight="1" x14ac:dyDescent="0.2">
      <c r="A749" s="104"/>
      <c r="B749" s="108"/>
      <c r="C749" s="108"/>
      <c r="D749" s="107" t="s">
        <v>1383</v>
      </c>
      <c r="E749" s="108" t="s">
        <v>1384</v>
      </c>
      <c r="F749" s="106" t="s">
        <v>22</v>
      </c>
      <c r="G749" s="15">
        <f>IF(AND(F749="YA"),2,IF(AND(F749="TIDAK"),0,0))</f>
        <v>0</v>
      </c>
    </row>
    <row r="750" spans="1:7" ht="32" customHeight="1" x14ac:dyDescent="0.2">
      <c r="A750" s="104"/>
      <c r="B750" s="108"/>
      <c r="C750" s="108"/>
      <c r="D750" s="107" t="s">
        <v>1385</v>
      </c>
      <c r="E750" s="108" t="s">
        <v>1386</v>
      </c>
      <c r="F750" s="106" t="s">
        <v>22</v>
      </c>
      <c r="G750" s="15">
        <f>IF(AND(F750="YA"),2,IF(AND(F750="TIDAK"),0,0))</f>
        <v>0</v>
      </c>
    </row>
    <row r="751" spans="1:7" ht="32" customHeight="1" x14ac:dyDescent="0.2">
      <c r="A751" s="232" t="s">
        <v>1387</v>
      </c>
      <c r="B751" s="233"/>
      <c r="C751" s="233"/>
      <c r="D751" s="233"/>
      <c r="E751" s="233"/>
      <c r="F751" s="233"/>
      <c r="G751" s="48">
        <f>G752+G777</f>
        <v>100</v>
      </c>
    </row>
    <row r="752" spans="1:7" ht="32" customHeight="1" x14ac:dyDescent="0.2">
      <c r="A752" s="104">
        <v>26</v>
      </c>
      <c r="B752" s="234" t="s">
        <v>1388</v>
      </c>
      <c r="C752" s="234"/>
      <c r="D752" s="234"/>
      <c r="E752" s="234"/>
      <c r="F752" s="106"/>
      <c r="G752" s="50">
        <f>SUM(G753:G777)</f>
        <v>95</v>
      </c>
    </row>
    <row r="753" spans="1:7" ht="32" customHeight="1" x14ac:dyDescent="0.2">
      <c r="A753" s="104"/>
      <c r="B753" s="107" t="s">
        <v>1389</v>
      </c>
      <c r="C753" s="235" t="s">
        <v>1390</v>
      </c>
      <c r="D753" s="235"/>
      <c r="E753" s="235"/>
      <c r="F753" s="106" t="s">
        <v>8</v>
      </c>
      <c r="G753" s="15">
        <f>IF(AND(F753="YA"),5,IF(AND(F753="TIDAK"),1,0))</f>
        <v>5</v>
      </c>
    </row>
    <row r="754" spans="1:7" ht="32" customHeight="1" x14ac:dyDescent="0.2">
      <c r="A754" s="104"/>
      <c r="B754" s="107" t="s">
        <v>1391</v>
      </c>
      <c r="C754" s="235" t="s">
        <v>1392</v>
      </c>
      <c r="D754" s="235"/>
      <c r="E754" s="235"/>
      <c r="F754" s="106" t="s">
        <v>8</v>
      </c>
      <c r="G754" s="15">
        <f>IF(AND(F754="YA"),5,IF(AND(F754="TIDAK"),1,0))</f>
        <v>5</v>
      </c>
    </row>
    <row r="755" spans="1:7" ht="32" customHeight="1" x14ac:dyDescent="0.2">
      <c r="A755" s="104"/>
      <c r="B755" s="107" t="s">
        <v>1393</v>
      </c>
      <c r="C755" s="235" t="s">
        <v>1394</v>
      </c>
      <c r="D755" s="235"/>
      <c r="E755" s="235"/>
      <c r="F755" s="106"/>
      <c r="G755" s="15"/>
    </row>
    <row r="756" spans="1:7" ht="32" customHeight="1" x14ac:dyDescent="0.2">
      <c r="A756" s="104"/>
      <c r="B756" s="108"/>
      <c r="C756" s="107" t="s">
        <v>1395</v>
      </c>
      <c r="D756" s="235" t="s">
        <v>1396</v>
      </c>
      <c r="E756" s="235"/>
      <c r="F756" s="106" t="s">
        <v>8</v>
      </c>
      <c r="G756" s="15">
        <f>IF(AND(F756="YA"),5,IF(AND(F756="TIDAK"),1,0))</f>
        <v>5</v>
      </c>
    </row>
    <row r="757" spans="1:7" ht="32" customHeight="1" x14ac:dyDescent="0.2">
      <c r="A757" s="104"/>
      <c r="B757" s="108"/>
      <c r="C757" s="107" t="s">
        <v>1397</v>
      </c>
      <c r="D757" s="235" t="s">
        <v>1398</v>
      </c>
      <c r="E757" s="235"/>
      <c r="F757" s="106" t="s">
        <v>8</v>
      </c>
      <c r="G757" s="15"/>
    </row>
    <row r="758" spans="1:7" ht="32" customHeight="1" x14ac:dyDescent="0.2">
      <c r="A758" s="104"/>
      <c r="B758" s="108"/>
      <c r="C758" s="108"/>
      <c r="D758" s="107" t="s">
        <v>1399</v>
      </c>
      <c r="E758" s="108" t="s">
        <v>1400</v>
      </c>
      <c r="F758" s="106" t="s">
        <v>8</v>
      </c>
      <c r="G758" s="15">
        <f>IF(AND(F758="YA"),5,IF(AND(F758="TIDAK"),1,0))</f>
        <v>5</v>
      </c>
    </row>
    <row r="759" spans="1:7" ht="32" customHeight="1" x14ac:dyDescent="0.2">
      <c r="A759" s="104"/>
      <c r="B759" s="108"/>
      <c r="C759" s="108"/>
      <c r="D759" s="107" t="s">
        <v>1401</v>
      </c>
      <c r="E759" s="108" t="s">
        <v>1402</v>
      </c>
      <c r="F759" s="106" t="s">
        <v>8</v>
      </c>
      <c r="G759" s="15">
        <f>IF(AND(F759="YA"),5,IF(AND(F759="TIDAK"),1,0))</f>
        <v>5</v>
      </c>
    </row>
    <row r="760" spans="1:7" ht="32" customHeight="1" x14ac:dyDescent="0.2">
      <c r="A760" s="104"/>
      <c r="B760" s="108"/>
      <c r="C760" s="108"/>
      <c r="D760" s="107" t="s">
        <v>1403</v>
      </c>
      <c r="E760" s="108" t="s">
        <v>1404</v>
      </c>
      <c r="F760" s="106" t="s">
        <v>8</v>
      </c>
      <c r="G760" s="15">
        <f>IF(AND(F760="YA"),5,IF(AND(F760="TIDAK"),1,0))</f>
        <v>5</v>
      </c>
    </row>
    <row r="761" spans="1:7" ht="32" customHeight="1" x14ac:dyDescent="0.2">
      <c r="A761" s="104"/>
      <c r="B761" s="108"/>
      <c r="C761" s="107" t="s">
        <v>1405</v>
      </c>
      <c r="D761" s="235" t="s">
        <v>1406</v>
      </c>
      <c r="E761" s="235"/>
      <c r="F761" s="106" t="s">
        <v>8</v>
      </c>
      <c r="G761" s="15"/>
    </row>
    <row r="762" spans="1:7" ht="32" customHeight="1" x14ac:dyDescent="0.2">
      <c r="A762" s="104"/>
      <c r="B762" s="108"/>
      <c r="C762" s="108"/>
      <c r="D762" s="107" t="s">
        <v>1407</v>
      </c>
      <c r="E762" s="108" t="s">
        <v>1408</v>
      </c>
      <c r="F762" s="106" t="s">
        <v>22</v>
      </c>
      <c r="G762" s="15">
        <f>IF(AND(F762="YA"),3,IF(AND(F762="TIDAK"),1,0))</f>
        <v>0</v>
      </c>
    </row>
    <row r="763" spans="1:7" ht="32" customHeight="1" x14ac:dyDescent="0.2">
      <c r="A763" s="104"/>
      <c r="B763" s="108"/>
      <c r="C763" s="108"/>
      <c r="D763" s="107" t="s">
        <v>1409</v>
      </c>
      <c r="E763" s="108" t="s">
        <v>878</v>
      </c>
      <c r="F763" s="106" t="s">
        <v>22</v>
      </c>
      <c r="G763" s="15">
        <f>IF(AND(F763="YA"),3,IF(AND(F763="TIDAK"),1,0))</f>
        <v>0</v>
      </c>
    </row>
    <row r="764" spans="1:7" ht="32" customHeight="1" x14ac:dyDescent="0.2">
      <c r="A764" s="104"/>
      <c r="B764" s="108"/>
      <c r="C764" s="108"/>
      <c r="D764" s="107" t="s">
        <v>1410</v>
      </c>
      <c r="E764" s="108" t="s">
        <v>1411</v>
      </c>
      <c r="F764" s="106" t="s">
        <v>8</v>
      </c>
      <c r="G764" s="15">
        <f>IF(AND(F764="YA"),5,IF(AND(F764="TIDAK"),1,0))</f>
        <v>5</v>
      </c>
    </row>
    <row r="765" spans="1:7" ht="32" customHeight="1" x14ac:dyDescent="0.2">
      <c r="A765" s="104"/>
      <c r="B765" s="107" t="s">
        <v>1412</v>
      </c>
      <c r="C765" s="235" t="s">
        <v>1413</v>
      </c>
      <c r="D765" s="235"/>
      <c r="E765" s="235"/>
      <c r="F765" s="106"/>
      <c r="G765" s="15"/>
    </row>
    <row r="766" spans="1:7" ht="32" customHeight="1" x14ac:dyDescent="0.2">
      <c r="A766" s="104"/>
      <c r="B766" s="108"/>
      <c r="C766" s="107" t="s">
        <v>1414</v>
      </c>
      <c r="D766" s="235" t="s">
        <v>1415</v>
      </c>
      <c r="E766" s="235"/>
      <c r="F766" s="106" t="s">
        <v>8</v>
      </c>
      <c r="G766" s="15">
        <f t="shared" ref="G766:G777" si="46">IF(AND(F766="YA"),5,IF(AND(F766="TIDAK"),1,0))</f>
        <v>5</v>
      </c>
    </row>
    <row r="767" spans="1:7" ht="32" customHeight="1" x14ac:dyDescent="0.2">
      <c r="A767" s="104"/>
      <c r="B767" s="108"/>
      <c r="C767" s="107" t="s">
        <v>1416</v>
      </c>
      <c r="D767" s="235" t="s">
        <v>1417</v>
      </c>
      <c r="E767" s="235"/>
      <c r="F767" s="106" t="s">
        <v>8</v>
      </c>
      <c r="G767" s="15">
        <f t="shared" si="46"/>
        <v>5</v>
      </c>
    </row>
    <row r="768" spans="1:7" ht="32" customHeight="1" x14ac:dyDescent="0.2">
      <c r="A768" s="104"/>
      <c r="B768" s="108"/>
      <c r="C768" s="107" t="s">
        <v>1418</v>
      </c>
      <c r="D768" s="235" t="s">
        <v>1419</v>
      </c>
      <c r="E768" s="235"/>
      <c r="F768" s="106" t="s">
        <v>8</v>
      </c>
      <c r="G768" s="15">
        <f t="shared" si="46"/>
        <v>5</v>
      </c>
    </row>
    <row r="769" spans="1:7" ht="32" customHeight="1" x14ac:dyDescent="0.2">
      <c r="A769" s="104"/>
      <c r="B769" s="108"/>
      <c r="C769" s="107" t="s">
        <v>1420</v>
      </c>
      <c r="D769" s="235" t="s">
        <v>1421</v>
      </c>
      <c r="E769" s="235"/>
      <c r="F769" s="106" t="s">
        <v>8</v>
      </c>
      <c r="G769" s="15">
        <f t="shared" si="46"/>
        <v>5</v>
      </c>
    </row>
    <row r="770" spans="1:7" ht="32" customHeight="1" x14ac:dyDescent="0.2">
      <c r="A770" s="104"/>
      <c r="B770" s="108"/>
      <c r="C770" s="107" t="s">
        <v>1422</v>
      </c>
      <c r="D770" s="235" t="s">
        <v>1423</v>
      </c>
      <c r="E770" s="235"/>
      <c r="F770" s="106" t="s">
        <v>8</v>
      </c>
      <c r="G770" s="15">
        <f t="shared" si="46"/>
        <v>5</v>
      </c>
    </row>
    <row r="771" spans="1:7" ht="32" customHeight="1" x14ac:dyDescent="0.2">
      <c r="A771" s="104"/>
      <c r="B771" s="108"/>
      <c r="C771" s="107" t="s">
        <v>1424</v>
      </c>
      <c r="D771" s="235" t="s">
        <v>1425</v>
      </c>
      <c r="E771" s="235"/>
      <c r="F771" s="106" t="s">
        <v>8</v>
      </c>
      <c r="G771" s="15">
        <f t="shared" si="46"/>
        <v>5</v>
      </c>
    </row>
    <row r="772" spans="1:7" ht="32" customHeight="1" x14ac:dyDescent="0.2">
      <c r="A772" s="104"/>
      <c r="B772" s="108"/>
      <c r="C772" s="107" t="s">
        <v>1426</v>
      </c>
      <c r="D772" s="235" t="s">
        <v>1427</v>
      </c>
      <c r="E772" s="235"/>
      <c r="F772" s="106" t="s">
        <v>8</v>
      </c>
      <c r="G772" s="15">
        <f t="shared" si="46"/>
        <v>5</v>
      </c>
    </row>
    <row r="773" spans="1:7" ht="32" customHeight="1" x14ac:dyDescent="0.2">
      <c r="A773" s="104"/>
      <c r="B773" s="108"/>
      <c r="C773" s="107" t="s">
        <v>1428</v>
      </c>
      <c r="D773" s="235" t="s">
        <v>1429</v>
      </c>
      <c r="E773" s="235"/>
      <c r="F773" s="106" t="s">
        <v>8</v>
      </c>
      <c r="G773" s="15">
        <f t="shared" si="46"/>
        <v>5</v>
      </c>
    </row>
    <row r="774" spans="1:7" ht="32" customHeight="1" x14ac:dyDescent="0.2">
      <c r="A774" s="104"/>
      <c r="B774" s="107" t="s">
        <v>1430</v>
      </c>
      <c r="C774" s="235" t="s">
        <v>1431</v>
      </c>
      <c r="D774" s="235"/>
      <c r="E774" s="235"/>
      <c r="F774" s="106" t="s">
        <v>8</v>
      </c>
      <c r="G774" s="15">
        <f t="shared" si="46"/>
        <v>5</v>
      </c>
    </row>
    <row r="775" spans="1:7" ht="32" customHeight="1" x14ac:dyDescent="0.2">
      <c r="A775" s="104"/>
      <c r="B775" s="107" t="s">
        <v>1432</v>
      </c>
      <c r="C775" s="235" t="s">
        <v>1433</v>
      </c>
      <c r="D775" s="235"/>
      <c r="E775" s="235"/>
      <c r="F775" s="106" t="s">
        <v>8</v>
      </c>
      <c r="G775" s="15">
        <f t="shared" si="46"/>
        <v>5</v>
      </c>
    </row>
    <row r="776" spans="1:7" ht="32" customHeight="1" x14ac:dyDescent="0.2">
      <c r="A776" s="104"/>
      <c r="B776" s="107" t="s">
        <v>1434</v>
      </c>
      <c r="C776" s="235" t="s">
        <v>1435</v>
      </c>
      <c r="D776" s="235"/>
      <c r="E776" s="235"/>
      <c r="F776" s="106" t="s">
        <v>8</v>
      </c>
      <c r="G776" s="15">
        <f t="shared" si="46"/>
        <v>5</v>
      </c>
    </row>
    <row r="777" spans="1:7" ht="32" customHeight="1" x14ac:dyDescent="0.2">
      <c r="A777" s="104"/>
      <c r="B777" s="107" t="s">
        <v>1436</v>
      </c>
      <c r="C777" s="235" t="s">
        <v>1437</v>
      </c>
      <c r="D777" s="235"/>
      <c r="E777" s="235"/>
      <c r="F777" s="106" t="s">
        <v>8</v>
      </c>
      <c r="G777" s="15">
        <f t="shared" si="46"/>
        <v>5</v>
      </c>
    </row>
    <row r="778" spans="1:7" ht="32" customHeight="1" x14ac:dyDescent="0.2">
      <c r="A778" s="104">
        <v>27</v>
      </c>
      <c r="B778" s="234" t="s">
        <v>1438</v>
      </c>
      <c r="C778" s="234"/>
      <c r="D778" s="234"/>
      <c r="E778" s="234"/>
      <c r="F778" s="106"/>
      <c r="G778" s="50">
        <f>SUM(G779:G808)</f>
        <v>86</v>
      </c>
    </row>
    <row r="779" spans="1:7" ht="32" customHeight="1" x14ac:dyDescent="0.2">
      <c r="A779" s="104"/>
      <c r="B779" s="107" t="s">
        <v>1439</v>
      </c>
      <c r="C779" s="235" t="s">
        <v>1440</v>
      </c>
      <c r="D779" s="235"/>
      <c r="E779" s="235"/>
      <c r="F779" s="106" t="s">
        <v>8</v>
      </c>
      <c r="G779" s="15">
        <f>IF(AND(F779="YA"),5,IF(AND(F779="TIDAK"),1,0))</f>
        <v>5</v>
      </c>
    </row>
    <row r="780" spans="1:7" ht="32" customHeight="1" x14ac:dyDescent="0.2">
      <c r="A780" s="104"/>
      <c r="B780" s="107" t="s">
        <v>1441</v>
      </c>
      <c r="C780" s="235" t="s">
        <v>1442</v>
      </c>
      <c r="D780" s="235"/>
      <c r="E780" s="235"/>
      <c r="F780" s="106" t="s">
        <v>8</v>
      </c>
      <c r="G780" s="15">
        <f>IF(AND(F780="YA"),5,IF(AND(F780="TIDAK"),1,0))</f>
        <v>5</v>
      </c>
    </row>
    <row r="781" spans="1:7" ht="32" customHeight="1" x14ac:dyDescent="0.2">
      <c r="A781" s="104"/>
      <c r="B781" s="107" t="s">
        <v>1443</v>
      </c>
      <c r="C781" s="235" t="s">
        <v>1444</v>
      </c>
      <c r="D781" s="235"/>
      <c r="E781" s="235"/>
      <c r="F781" s="106"/>
      <c r="G781" s="15"/>
    </row>
    <row r="782" spans="1:7" ht="32" customHeight="1" x14ac:dyDescent="0.2">
      <c r="A782" s="104"/>
      <c r="B782" s="108"/>
      <c r="C782" s="107" t="s">
        <v>1445</v>
      </c>
      <c r="D782" s="235" t="s">
        <v>1446</v>
      </c>
      <c r="E782" s="235"/>
      <c r="F782" s="106" t="s">
        <v>22</v>
      </c>
      <c r="G782" s="15">
        <f>IF(AND(F782="YA"),3,IF(AND(F782="TIDAK"),1,0))</f>
        <v>0</v>
      </c>
    </row>
    <row r="783" spans="1:7" ht="32" customHeight="1" x14ac:dyDescent="0.2">
      <c r="A783" s="104"/>
      <c r="B783" s="108"/>
      <c r="C783" s="107" t="s">
        <v>1447</v>
      </c>
      <c r="D783" s="235" t="s">
        <v>1448</v>
      </c>
      <c r="E783" s="235"/>
      <c r="F783" s="106" t="s">
        <v>22</v>
      </c>
      <c r="G783" s="15">
        <f>IF(AND(F783="YA"),3,IF(AND(F783="TIDAK"),1,0))</f>
        <v>0</v>
      </c>
    </row>
    <row r="784" spans="1:7" ht="32" customHeight="1" x14ac:dyDescent="0.2">
      <c r="A784" s="104"/>
      <c r="B784" s="108"/>
      <c r="C784" s="107" t="s">
        <v>1449</v>
      </c>
      <c r="D784" s="235" t="s">
        <v>1069</v>
      </c>
      <c r="E784" s="235"/>
      <c r="F784" s="106" t="s">
        <v>8</v>
      </c>
      <c r="G784" s="15">
        <f>IF(AND(F784="YA"),5,IF(AND(F784="TIDAK"),1,0))</f>
        <v>5</v>
      </c>
    </row>
    <row r="785" spans="1:7" ht="32" customHeight="1" x14ac:dyDescent="0.2">
      <c r="A785" s="104"/>
      <c r="B785" s="107" t="s">
        <v>1450</v>
      </c>
      <c r="C785" s="235" t="s">
        <v>1451</v>
      </c>
      <c r="D785" s="235"/>
      <c r="E785" s="235"/>
      <c r="F785" s="106" t="s">
        <v>8</v>
      </c>
      <c r="G785" s="15">
        <f>IF(AND(F785="YA"),5,IF(AND(F785="TIDAK"),1,0))</f>
        <v>5</v>
      </c>
    </row>
    <row r="786" spans="1:7" ht="32" customHeight="1" x14ac:dyDescent="0.2">
      <c r="A786" s="104"/>
      <c r="B786" s="107" t="s">
        <v>1452</v>
      </c>
      <c r="C786" s="235" t="s">
        <v>1786</v>
      </c>
      <c r="D786" s="235"/>
      <c r="E786" s="235"/>
      <c r="F786" s="106" t="s">
        <v>8</v>
      </c>
      <c r="G786" s="15">
        <f>IF(AND(F786="YA"),5,IF(AND(F786="TIDAK"),1,0))</f>
        <v>5</v>
      </c>
    </row>
    <row r="787" spans="1:7" ht="32" customHeight="1" x14ac:dyDescent="0.2">
      <c r="A787" s="104"/>
      <c r="B787" s="107" t="s">
        <v>1454</v>
      </c>
      <c r="C787" s="235" t="s">
        <v>1455</v>
      </c>
      <c r="D787" s="235"/>
      <c r="E787" s="235"/>
      <c r="F787" s="106"/>
      <c r="G787" s="15"/>
    </row>
    <row r="788" spans="1:7" ht="32" customHeight="1" x14ac:dyDescent="0.2">
      <c r="A788" s="104"/>
      <c r="B788" s="108"/>
      <c r="C788" s="135" t="s">
        <v>1456</v>
      </c>
      <c r="D788" s="235" t="s">
        <v>184</v>
      </c>
      <c r="E788" s="235"/>
      <c r="F788" s="106" t="s">
        <v>8</v>
      </c>
      <c r="G788" s="15">
        <f>IF(AND(F788="YA"),5,IF(AND(F788="TIDAK"),1,0))</f>
        <v>5</v>
      </c>
    </row>
    <row r="789" spans="1:7" ht="32" customHeight="1" x14ac:dyDescent="0.2">
      <c r="A789" s="104"/>
      <c r="B789" s="108"/>
      <c r="C789" s="135" t="s">
        <v>1457</v>
      </c>
      <c r="D789" s="235" t="s">
        <v>274</v>
      </c>
      <c r="E789" s="235"/>
      <c r="F789" s="106" t="s">
        <v>8</v>
      </c>
      <c r="G789" s="15">
        <f>IF(AND(F789="YA"),5,IF(AND(F789="TIDAK"),1,0))</f>
        <v>5</v>
      </c>
    </row>
    <row r="790" spans="1:7" ht="32" customHeight="1" x14ac:dyDescent="0.2">
      <c r="A790" s="104"/>
      <c r="B790" s="108"/>
      <c r="C790" s="135" t="s">
        <v>1458</v>
      </c>
      <c r="D790" s="235" t="s">
        <v>1459</v>
      </c>
      <c r="E790" s="235"/>
      <c r="F790" s="106" t="s">
        <v>8</v>
      </c>
      <c r="G790" s="15">
        <f>IF(AND(F790="YA"),5,IF(AND(F790="TIDAK"),1,0))</f>
        <v>5</v>
      </c>
    </row>
    <row r="791" spans="1:7" ht="32" customHeight="1" x14ac:dyDescent="0.2">
      <c r="A791" s="104"/>
      <c r="B791" s="108"/>
      <c r="C791" s="135" t="s">
        <v>1460</v>
      </c>
      <c r="D791" s="235" t="s">
        <v>1461</v>
      </c>
      <c r="E791" s="235"/>
      <c r="F791" s="106" t="s">
        <v>55</v>
      </c>
      <c r="G791" s="15">
        <f>IF(AND(F791="YA"),5,IF(AND(F791="TIDAK"),1,0))</f>
        <v>1</v>
      </c>
    </row>
    <row r="792" spans="1:7" ht="32" customHeight="1" x14ac:dyDescent="0.2">
      <c r="A792" s="104"/>
      <c r="B792" s="107" t="s">
        <v>1462</v>
      </c>
      <c r="C792" s="235" t="s">
        <v>1463</v>
      </c>
      <c r="D792" s="235"/>
      <c r="E792" s="235"/>
      <c r="F792" s="106" t="s">
        <v>8</v>
      </c>
      <c r="G792" s="15">
        <f>IF(AND(F792="YA"),5,IF(AND(F792="TIDAK"),1,0))</f>
        <v>5</v>
      </c>
    </row>
    <row r="793" spans="1:7" ht="32" customHeight="1" x14ac:dyDescent="0.2">
      <c r="A793" s="104"/>
      <c r="B793" s="107" t="s">
        <v>1464</v>
      </c>
      <c r="C793" s="235" t="s">
        <v>1465</v>
      </c>
      <c r="D793" s="235"/>
      <c r="E793" s="235"/>
      <c r="F793" s="106"/>
      <c r="G793" s="15"/>
    </row>
    <row r="794" spans="1:7" ht="32" customHeight="1" x14ac:dyDescent="0.2">
      <c r="A794" s="104"/>
      <c r="B794" s="108"/>
      <c r="C794" s="107" t="s">
        <v>1466</v>
      </c>
      <c r="D794" s="235" t="s">
        <v>1467</v>
      </c>
      <c r="E794" s="235"/>
      <c r="F794" s="106" t="s">
        <v>8</v>
      </c>
      <c r="G794" s="15">
        <f>IF(AND(F794="YA"),5,IF(AND(F794="TIDAK"),1,0))</f>
        <v>5</v>
      </c>
    </row>
    <row r="795" spans="1:7" ht="32" customHeight="1" x14ac:dyDescent="0.2">
      <c r="A795" s="104"/>
      <c r="B795" s="108"/>
      <c r="C795" s="107" t="s">
        <v>1468</v>
      </c>
      <c r="D795" s="235" t="s">
        <v>1469</v>
      </c>
      <c r="E795" s="235"/>
      <c r="F795" s="106" t="s">
        <v>8</v>
      </c>
      <c r="G795" s="15">
        <f>IF(AND(F795="YA"),5,IF(AND(F795="TIDAK"),1,0))</f>
        <v>5</v>
      </c>
    </row>
    <row r="796" spans="1:7" ht="32" customHeight="1" x14ac:dyDescent="0.2">
      <c r="A796" s="104"/>
      <c r="B796" s="108"/>
      <c r="C796" s="107" t="s">
        <v>1470</v>
      </c>
      <c r="D796" s="235" t="s">
        <v>1471</v>
      </c>
      <c r="E796" s="235"/>
      <c r="F796" s="106" t="s">
        <v>8</v>
      </c>
      <c r="G796" s="15">
        <f>IF(AND(F796="YA"),5,IF(AND(F796="TIDAK"),1,0))</f>
        <v>5</v>
      </c>
    </row>
    <row r="797" spans="1:7" ht="32" customHeight="1" x14ac:dyDescent="0.2">
      <c r="A797" s="104"/>
      <c r="B797" s="114" t="s">
        <v>1472</v>
      </c>
      <c r="C797" s="235" t="s">
        <v>1787</v>
      </c>
      <c r="D797" s="235"/>
      <c r="E797" s="235"/>
      <c r="F797" s="106"/>
      <c r="G797" s="15"/>
    </row>
    <row r="798" spans="1:7" ht="32" customHeight="1" x14ac:dyDescent="0.2">
      <c r="A798" s="104"/>
      <c r="B798" s="108"/>
      <c r="C798" s="107" t="s">
        <v>1474</v>
      </c>
      <c r="D798" s="235" t="s">
        <v>1475</v>
      </c>
      <c r="E798" s="235"/>
      <c r="F798" s="106" t="s">
        <v>8</v>
      </c>
      <c r="G798" s="15">
        <f>IF(AND(F798="YA"),5,IF(AND(F798="TIDAK"),1,0))</f>
        <v>5</v>
      </c>
    </row>
    <row r="799" spans="1:7" ht="32" customHeight="1" x14ac:dyDescent="0.2">
      <c r="A799" s="104"/>
      <c r="B799" s="108"/>
      <c r="C799" s="107" t="s">
        <v>1476</v>
      </c>
      <c r="D799" s="235" t="s">
        <v>182</v>
      </c>
      <c r="E799" s="235"/>
      <c r="F799" s="106" t="s">
        <v>8</v>
      </c>
      <c r="G799" s="15">
        <f>IF(AND(F799="YA"),5,IF(AND(F799="TIDAK"),1,0))</f>
        <v>5</v>
      </c>
    </row>
    <row r="800" spans="1:7" ht="32" customHeight="1" x14ac:dyDescent="0.2">
      <c r="A800" s="104"/>
      <c r="B800" s="108"/>
      <c r="C800" s="107" t="s">
        <v>1477</v>
      </c>
      <c r="D800" s="235" t="s">
        <v>1478</v>
      </c>
      <c r="E800" s="235"/>
      <c r="F800" s="106" t="s">
        <v>8</v>
      </c>
      <c r="G800" s="15">
        <f>IF(AND(F800="YA"),5,IF(AND(F800="TIDAK"),1,0))</f>
        <v>5</v>
      </c>
    </row>
    <row r="801" spans="1:7" ht="32" customHeight="1" x14ac:dyDescent="0.2">
      <c r="A801" s="104"/>
      <c r="B801" s="107" t="s">
        <v>1479</v>
      </c>
      <c r="C801" s="235" t="s">
        <v>1480</v>
      </c>
      <c r="D801" s="235"/>
      <c r="E801" s="235"/>
      <c r="F801" s="106" t="s">
        <v>8</v>
      </c>
      <c r="G801" s="15">
        <f>IF(AND(F801="YA"),5,IF(AND(F801="TIDAK"),1,0))</f>
        <v>5</v>
      </c>
    </row>
    <row r="802" spans="1:7" ht="32" customHeight="1" x14ac:dyDescent="0.2">
      <c r="A802" s="104"/>
      <c r="B802" s="107" t="s">
        <v>1481</v>
      </c>
      <c r="C802" s="235" t="s">
        <v>1482</v>
      </c>
      <c r="D802" s="235"/>
      <c r="E802" s="235"/>
      <c r="F802" s="106" t="s">
        <v>55</v>
      </c>
      <c r="G802" s="15">
        <f>IF(AND(F802="YA"),1,IF(AND(F802="TIDAK"),5,0))</f>
        <v>5</v>
      </c>
    </row>
    <row r="803" spans="1:7" ht="32" customHeight="1" x14ac:dyDescent="0.2">
      <c r="A803" s="104"/>
      <c r="B803" s="107" t="s">
        <v>1483</v>
      </c>
      <c r="C803" s="235" t="s">
        <v>1484</v>
      </c>
      <c r="D803" s="235"/>
      <c r="E803" s="235"/>
      <c r="F803" s="106"/>
      <c r="G803" s="15"/>
    </row>
    <row r="804" spans="1:7" ht="32" customHeight="1" x14ac:dyDescent="0.2">
      <c r="A804" s="104"/>
      <c r="B804" s="108"/>
      <c r="C804" s="107" t="s">
        <v>1485</v>
      </c>
      <c r="D804" s="235" t="s">
        <v>1486</v>
      </c>
      <c r="E804" s="235"/>
      <c r="F804" s="106" t="s">
        <v>22</v>
      </c>
      <c r="G804" s="15">
        <f>IF(AND(F804="YA"),2,IF(AND(F804="TIDAK"),1,0))</f>
        <v>0</v>
      </c>
    </row>
    <row r="805" spans="1:7" ht="32" customHeight="1" x14ac:dyDescent="0.2">
      <c r="A805" s="104"/>
      <c r="B805" s="108"/>
      <c r="C805" s="107" t="s">
        <v>1487</v>
      </c>
      <c r="D805" s="235" t="s">
        <v>1488</v>
      </c>
      <c r="E805" s="235"/>
      <c r="F805" s="106"/>
      <c r="G805" s="15"/>
    </row>
    <row r="806" spans="1:7" ht="32" customHeight="1" x14ac:dyDescent="0.2">
      <c r="A806" s="104"/>
      <c r="B806" s="108"/>
      <c r="C806" s="108"/>
      <c r="D806" s="107" t="s">
        <v>1489</v>
      </c>
      <c r="E806" s="108" t="s">
        <v>1490</v>
      </c>
      <c r="F806" s="106" t="s">
        <v>22</v>
      </c>
      <c r="G806" s="15">
        <f>IF(AND(F806="YA"),1,IF(AND(F806="TIDAK"),0,0))</f>
        <v>0</v>
      </c>
    </row>
    <row r="807" spans="1:7" ht="32" customHeight="1" x14ac:dyDescent="0.2">
      <c r="A807" s="104"/>
      <c r="B807" s="108"/>
      <c r="C807" s="108"/>
      <c r="D807" s="107" t="s">
        <v>1491</v>
      </c>
      <c r="E807" s="108" t="s">
        <v>1448</v>
      </c>
      <c r="F807" s="106" t="s">
        <v>22</v>
      </c>
      <c r="G807" s="15">
        <f>IF(AND(F807="YA"),1,IF(AND(F807="TIDAK"),0,0))</f>
        <v>0</v>
      </c>
    </row>
    <row r="808" spans="1:7" ht="32" customHeight="1" x14ac:dyDescent="0.2">
      <c r="A808" s="104"/>
      <c r="B808" s="108"/>
      <c r="C808" s="108"/>
      <c r="D808" s="107" t="s">
        <v>1492</v>
      </c>
      <c r="E808" s="108" t="s">
        <v>1069</v>
      </c>
      <c r="F808" s="106" t="s">
        <v>22</v>
      </c>
      <c r="G808" s="15">
        <f>IF(AND(F808="YA"),2,IF(AND(F808="TIDAK"),0,0))</f>
        <v>0</v>
      </c>
    </row>
    <row r="809" spans="1:7" ht="32" customHeight="1" x14ac:dyDescent="0.2">
      <c r="A809" s="232" t="s">
        <v>1493</v>
      </c>
      <c r="B809" s="233"/>
      <c r="C809" s="233"/>
      <c r="D809" s="233"/>
      <c r="E809" s="233"/>
      <c r="F809" s="233"/>
      <c r="G809" s="48">
        <f>G810</f>
        <v>35</v>
      </c>
    </row>
    <row r="810" spans="1:7" ht="32" customHeight="1" x14ac:dyDescent="0.2">
      <c r="A810" s="104">
        <v>28</v>
      </c>
      <c r="B810" s="234" t="s">
        <v>1494</v>
      </c>
      <c r="C810" s="234"/>
      <c r="D810" s="234"/>
      <c r="E810" s="234"/>
      <c r="F810" s="106"/>
      <c r="G810" s="50">
        <f>SUM(G811:G831)</f>
        <v>35</v>
      </c>
    </row>
    <row r="811" spans="1:7" ht="32" customHeight="1" x14ac:dyDescent="0.2">
      <c r="A811" s="104"/>
      <c r="B811" s="107" t="s">
        <v>1495</v>
      </c>
      <c r="C811" s="246" t="s">
        <v>1496</v>
      </c>
      <c r="D811" s="244"/>
      <c r="E811" s="245"/>
      <c r="F811" s="106"/>
      <c r="G811" s="15"/>
    </row>
    <row r="812" spans="1:7" ht="32" customHeight="1" x14ac:dyDescent="0.2">
      <c r="A812" s="104"/>
      <c r="B812" s="105"/>
      <c r="C812" s="107" t="s">
        <v>1497</v>
      </c>
      <c r="D812" s="263" t="s">
        <v>1498</v>
      </c>
      <c r="E812" s="263"/>
      <c r="F812" s="106" t="s">
        <v>8</v>
      </c>
      <c r="G812" s="15">
        <f>IF(AND(F812="YA"),0,IF(AND(F812="TIDAK"),0,0))</f>
        <v>0</v>
      </c>
    </row>
    <row r="813" spans="1:7" ht="32" customHeight="1" x14ac:dyDescent="0.2">
      <c r="A813" s="104"/>
      <c r="B813" s="105"/>
      <c r="C813" s="107" t="s">
        <v>1499</v>
      </c>
      <c r="D813" s="264" t="s">
        <v>1500</v>
      </c>
      <c r="E813" s="264"/>
      <c r="F813" s="106" t="s">
        <v>8</v>
      </c>
      <c r="G813" s="15">
        <f t="shared" ref="G813:G815" si="47">IF(AND(F813="YA"),0,IF(AND(F813="TIDAK"),0,0))</f>
        <v>0</v>
      </c>
    </row>
    <row r="814" spans="1:7" ht="32" customHeight="1" x14ac:dyDescent="0.2">
      <c r="A814" s="104"/>
      <c r="B814" s="105"/>
      <c r="C814" s="107" t="s">
        <v>1501</v>
      </c>
      <c r="D814" s="264" t="s">
        <v>1502</v>
      </c>
      <c r="E814" s="264"/>
      <c r="F814" s="106" t="s">
        <v>8</v>
      </c>
      <c r="G814" s="15">
        <f t="shared" si="47"/>
        <v>0</v>
      </c>
    </row>
    <row r="815" spans="1:7" ht="32" customHeight="1" x14ac:dyDescent="0.2">
      <c r="A815" s="104"/>
      <c r="B815" s="105"/>
      <c r="C815" s="107" t="s">
        <v>1503</v>
      </c>
      <c r="D815" s="263" t="s">
        <v>1504</v>
      </c>
      <c r="E815" s="263"/>
      <c r="F815" s="106" t="s">
        <v>8</v>
      </c>
      <c r="G815" s="15">
        <f t="shared" si="47"/>
        <v>0</v>
      </c>
    </row>
    <row r="816" spans="1:7" ht="32" customHeight="1" x14ac:dyDescent="0.2">
      <c r="A816" s="104"/>
      <c r="B816" s="107" t="s">
        <v>1505</v>
      </c>
      <c r="C816" s="235" t="s">
        <v>1506</v>
      </c>
      <c r="D816" s="235"/>
      <c r="E816" s="235"/>
      <c r="F816" s="106" t="s">
        <v>8</v>
      </c>
      <c r="G816" s="15">
        <f>IF(AND(F816="YA"),5,IF(AND(F816="TIDAK"),1,0))</f>
        <v>5</v>
      </c>
    </row>
    <row r="817" spans="1:7" ht="32" customHeight="1" x14ac:dyDescent="0.2">
      <c r="A817" s="104"/>
      <c r="B817" s="107" t="s">
        <v>1507</v>
      </c>
      <c r="C817" s="235" t="s">
        <v>1508</v>
      </c>
      <c r="D817" s="235"/>
      <c r="E817" s="235"/>
      <c r="F817" s="106"/>
      <c r="G817" s="15"/>
    </row>
    <row r="818" spans="1:7" ht="32" customHeight="1" x14ac:dyDescent="0.2">
      <c r="A818" s="104"/>
      <c r="B818" s="108"/>
      <c r="C818" s="107" t="s">
        <v>1509</v>
      </c>
      <c r="D818" s="235" t="s">
        <v>1510</v>
      </c>
      <c r="E818" s="235"/>
      <c r="F818" s="106" t="s">
        <v>55</v>
      </c>
      <c r="G818" s="15">
        <f>IF(AND(F818="YA"),5,IF(AND(F818="TIDAK"),1,0))</f>
        <v>1</v>
      </c>
    </row>
    <row r="819" spans="1:7" ht="32" customHeight="1" x14ac:dyDescent="0.2">
      <c r="A819" s="104"/>
      <c r="B819" s="108"/>
      <c r="C819" s="107" t="s">
        <v>1511</v>
      </c>
      <c r="D819" s="235" t="s">
        <v>1512</v>
      </c>
      <c r="E819" s="235"/>
      <c r="F819" s="106" t="s">
        <v>55</v>
      </c>
      <c r="G819" s="15">
        <f>IF(AND(F819="YA"),5,IF(AND(F819="TIDAK"),1,0))</f>
        <v>1</v>
      </c>
    </row>
    <row r="820" spans="1:7" ht="32" customHeight="1" x14ac:dyDescent="0.2">
      <c r="A820" s="104"/>
      <c r="B820" s="107" t="s">
        <v>1513</v>
      </c>
      <c r="C820" s="235" t="s">
        <v>1691</v>
      </c>
      <c r="D820" s="235"/>
      <c r="E820" s="235"/>
      <c r="F820" s="106"/>
      <c r="G820" s="15"/>
    </row>
    <row r="821" spans="1:7" ht="32" customHeight="1" x14ac:dyDescent="0.2">
      <c r="A821" s="104"/>
      <c r="B821" s="108"/>
      <c r="C821" s="107" t="s">
        <v>1514</v>
      </c>
      <c r="D821" s="235" t="s">
        <v>1788</v>
      </c>
      <c r="E821" s="235"/>
      <c r="F821" s="106" t="s">
        <v>8</v>
      </c>
      <c r="G821" s="15">
        <f>IF(AND(F821="YA"),5,IF(AND(F821="TIDAK"),1,0))</f>
        <v>5</v>
      </c>
    </row>
    <row r="822" spans="1:7" ht="32" customHeight="1" x14ac:dyDescent="0.2">
      <c r="A822" s="104"/>
      <c r="B822" s="108"/>
      <c r="C822" s="107" t="s">
        <v>1516</v>
      </c>
      <c r="D822" s="235" t="s">
        <v>1789</v>
      </c>
      <c r="E822" s="235"/>
      <c r="F822" s="106" t="s">
        <v>8</v>
      </c>
      <c r="G822" s="15">
        <f>IF(AND(F822="YA"),5,IF(AND(F822="TIDAK"),1,0))</f>
        <v>5</v>
      </c>
    </row>
    <row r="823" spans="1:7" ht="32" customHeight="1" x14ac:dyDescent="0.2">
      <c r="A823" s="104"/>
      <c r="B823" s="107" t="s">
        <v>1518</v>
      </c>
      <c r="C823" s="235" t="s">
        <v>1692</v>
      </c>
      <c r="D823" s="235"/>
      <c r="E823" s="235"/>
      <c r="F823" s="106"/>
      <c r="G823" s="15"/>
    </row>
    <row r="824" spans="1:7" ht="32" customHeight="1" x14ac:dyDescent="0.2">
      <c r="A824" s="104"/>
      <c r="B824" s="108"/>
      <c r="C824" s="107" t="s">
        <v>1519</v>
      </c>
      <c r="D824" s="235" t="s">
        <v>1520</v>
      </c>
      <c r="E824" s="235"/>
      <c r="F824" s="106" t="s">
        <v>22</v>
      </c>
      <c r="G824" s="15">
        <f>IF(AND(F824="YA"),5,IF(AND(F824="TIDAK"),1,0))</f>
        <v>0</v>
      </c>
    </row>
    <row r="825" spans="1:7" ht="32" customHeight="1" x14ac:dyDescent="0.2">
      <c r="A825" s="104"/>
      <c r="B825" s="108"/>
      <c r="C825" s="107" t="s">
        <v>1521</v>
      </c>
      <c r="D825" s="235" t="s">
        <v>1522</v>
      </c>
      <c r="E825" s="235"/>
      <c r="F825" s="106" t="s">
        <v>8</v>
      </c>
      <c r="G825" s="15">
        <f>IF(AND(F825="YA"),5,IF(AND(F825="TIDAK"),1,0))</f>
        <v>5</v>
      </c>
    </row>
    <row r="826" spans="1:7" ht="32" customHeight="1" x14ac:dyDescent="0.2">
      <c r="A826" s="104"/>
      <c r="B826" s="107" t="s">
        <v>1523</v>
      </c>
      <c r="C826" s="235" t="s">
        <v>1524</v>
      </c>
      <c r="D826" s="235"/>
      <c r="E826" s="235"/>
      <c r="F826" s="106" t="s">
        <v>8</v>
      </c>
      <c r="G826" s="15">
        <f>IF(AND(F826="YA"),5,IF(AND(F826="TIDAK"),1,0))</f>
        <v>5</v>
      </c>
    </row>
    <row r="827" spans="1:7" ht="32" customHeight="1" x14ac:dyDescent="0.2">
      <c r="A827" s="104"/>
      <c r="B827" s="107" t="s">
        <v>1525</v>
      </c>
      <c r="C827" s="235" t="s">
        <v>1526</v>
      </c>
      <c r="D827" s="235"/>
      <c r="E827" s="235"/>
      <c r="F827" s="106"/>
      <c r="G827" s="15"/>
    </row>
    <row r="828" spans="1:7" ht="32" customHeight="1" x14ac:dyDescent="0.2">
      <c r="A828" s="104"/>
      <c r="B828" s="108"/>
      <c r="C828" s="107" t="s">
        <v>1527</v>
      </c>
      <c r="D828" s="235" t="s">
        <v>1528</v>
      </c>
      <c r="E828" s="235"/>
      <c r="F828" s="106" t="s">
        <v>8</v>
      </c>
      <c r="G828" s="15">
        <f>IF(AND(F828="YA"),3,IF(AND(F828="TIDAK"),1,0))</f>
        <v>3</v>
      </c>
    </row>
    <row r="829" spans="1:7" ht="32" customHeight="1" x14ac:dyDescent="0.2">
      <c r="A829" s="104"/>
      <c r="B829" s="108"/>
      <c r="C829" s="107" t="s">
        <v>1529</v>
      </c>
      <c r="D829" s="235" t="s">
        <v>1530</v>
      </c>
      <c r="E829" s="235"/>
      <c r="F829" s="106" t="s">
        <v>22</v>
      </c>
      <c r="G829" s="15">
        <f>IF(AND(F829="YA"),3,IF(AND(F829="TIDAK"),1,0))</f>
        <v>0</v>
      </c>
    </row>
    <row r="830" spans="1:7" ht="50" customHeight="1" x14ac:dyDescent="0.2">
      <c r="A830" s="104"/>
      <c r="B830" s="108"/>
      <c r="C830" s="107" t="s">
        <v>1531</v>
      </c>
      <c r="D830" s="235" t="s">
        <v>1532</v>
      </c>
      <c r="E830" s="235"/>
      <c r="F830" s="106" t="s">
        <v>22</v>
      </c>
      <c r="G830" s="15">
        <f>IF(AND(F830="YA"),5,IF(AND(F830="TIDAK"),1,0))</f>
        <v>0</v>
      </c>
    </row>
    <row r="831" spans="1:7" ht="32" customHeight="1" x14ac:dyDescent="0.2">
      <c r="A831" s="104"/>
      <c r="B831" s="107" t="s">
        <v>1533</v>
      </c>
      <c r="C831" s="235" t="s">
        <v>1693</v>
      </c>
      <c r="D831" s="235"/>
      <c r="E831" s="235"/>
      <c r="F831" s="106" t="s">
        <v>8</v>
      </c>
      <c r="G831" s="15">
        <f>IF(AND(F831="YA"),5,IF(AND(F831="TIDAK"),1,0))</f>
        <v>5</v>
      </c>
    </row>
    <row r="832" spans="1:7" ht="32" customHeight="1" x14ac:dyDescent="0.2">
      <c r="A832" s="232" t="s">
        <v>1534</v>
      </c>
      <c r="B832" s="233"/>
      <c r="C832" s="233"/>
      <c r="D832" s="233"/>
      <c r="E832" s="233"/>
      <c r="F832" s="233"/>
      <c r="G832" s="48">
        <f>G833+G865</f>
        <v>189</v>
      </c>
    </row>
    <row r="833" spans="1:7" ht="32" customHeight="1" x14ac:dyDescent="0.2">
      <c r="A833" s="104">
        <v>29</v>
      </c>
      <c r="B833" s="236" t="s">
        <v>1535</v>
      </c>
      <c r="C833" s="237"/>
      <c r="D833" s="237"/>
      <c r="E833" s="238"/>
      <c r="F833" s="106"/>
      <c r="G833" s="50">
        <f>SUM(G834:G864)</f>
        <v>123</v>
      </c>
    </row>
    <row r="834" spans="1:7" ht="32" customHeight="1" x14ac:dyDescent="0.2">
      <c r="A834" s="104"/>
      <c r="B834" s="107" t="s">
        <v>1536</v>
      </c>
      <c r="C834" s="246" t="s">
        <v>1537</v>
      </c>
      <c r="D834" s="244"/>
      <c r="E834" s="245"/>
      <c r="F834" s="106" t="s">
        <v>55</v>
      </c>
      <c r="G834" s="15">
        <f>IF(AND(F834="YA"),5,IF(AND(F834="TIDAK"),1,0))</f>
        <v>1</v>
      </c>
    </row>
    <row r="835" spans="1:7" ht="32" customHeight="1" x14ac:dyDescent="0.2">
      <c r="A835" s="104"/>
      <c r="B835" s="107" t="s">
        <v>1538</v>
      </c>
      <c r="C835" s="246" t="s">
        <v>1539</v>
      </c>
      <c r="D835" s="244"/>
      <c r="E835" s="245"/>
      <c r="F835" s="106" t="s">
        <v>55</v>
      </c>
      <c r="G835" s="15">
        <f>IF(AND(F835="YA"),5,IF(AND(F835="TIDAK"),1,0))</f>
        <v>1</v>
      </c>
    </row>
    <row r="836" spans="1:7" ht="32" customHeight="1" x14ac:dyDescent="0.2">
      <c r="A836" s="104"/>
      <c r="B836" s="107" t="s">
        <v>1540</v>
      </c>
      <c r="C836" s="246" t="s">
        <v>1541</v>
      </c>
      <c r="D836" s="244"/>
      <c r="E836" s="245"/>
      <c r="F836" s="106" t="s">
        <v>55</v>
      </c>
      <c r="G836" s="15">
        <f>IF(AND(F836="YA"),5,IF(AND(F836="TIDAK"),1,0))</f>
        <v>1</v>
      </c>
    </row>
    <row r="837" spans="1:7" ht="32" customHeight="1" x14ac:dyDescent="0.2">
      <c r="A837" s="104"/>
      <c r="B837" s="107" t="s">
        <v>1542</v>
      </c>
      <c r="C837" s="246" t="s">
        <v>1543</v>
      </c>
      <c r="D837" s="244"/>
      <c r="E837" s="245"/>
      <c r="F837" s="106"/>
      <c r="G837" s="15"/>
    </row>
    <row r="838" spans="1:7" ht="32" customHeight="1" x14ac:dyDescent="0.2">
      <c r="A838" s="104"/>
      <c r="B838" s="108"/>
      <c r="C838" s="107" t="s">
        <v>1544</v>
      </c>
      <c r="D838" s="246" t="s">
        <v>1545</v>
      </c>
      <c r="E838" s="245"/>
      <c r="F838" s="106" t="s">
        <v>8</v>
      </c>
      <c r="G838" s="15">
        <f>IF(AND(F838="YA"),5,IF(AND(F838="TIDAK"),1,0))</f>
        <v>5</v>
      </c>
    </row>
    <row r="839" spans="1:7" ht="32" customHeight="1" x14ac:dyDescent="0.2">
      <c r="A839" s="104"/>
      <c r="B839" s="108"/>
      <c r="C839" s="107" t="s">
        <v>1546</v>
      </c>
      <c r="D839" s="260" t="s">
        <v>1547</v>
      </c>
      <c r="E839" s="262"/>
      <c r="F839" s="106" t="s">
        <v>8</v>
      </c>
      <c r="G839" s="15">
        <f>IF(AND(F839="YA"),5,IF(AND(F839="TIDAK"),1,0))</f>
        <v>5</v>
      </c>
    </row>
    <row r="840" spans="1:7" ht="32" customHeight="1" x14ac:dyDescent="0.2">
      <c r="A840" s="104"/>
      <c r="B840" s="108"/>
      <c r="C840" s="107" t="s">
        <v>1548</v>
      </c>
      <c r="D840" s="260" t="s">
        <v>1549</v>
      </c>
      <c r="E840" s="262"/>
      <c r="F840" s="106" t="s">
        <v>8</v>
      </c>
      <c r="G840" s="15">
        <f>IF(AND(F840="YA"),5,IF(AND(F840="TIDAK"),1,0))</f>
        <v>5</v>
      </c>
    </row>
    <row r="841" spans="1:7" ht="32" customHeight="1" x14ac:dyDescent="0.2">
      <c r="A841" s="104"/>
      <c r="B841" s="108"/>
      <c r="C841" s="107" t="s">
        <v>1550</v>
      </c>
      <c r="D841" s="260" t="s">
        <v>1551</v>
      </c>
      <c r="E841" s="262"/>
      <c r="F841" s="106" t="s">
        <v>8</v>
      </c>
      <c r="G841" s="15">
        <f>IF(AND(F841="YA"),5,IF(AND(F841="TIDAK"),1,0))</f>
        <v>5</v>
      </c>
    </row>
    <row r="842" spans="1:7" ht="32" customHeight="1" x14ac:dyDescent="0.2">
      <c r="A842" s="104"/>
      <c r="B842" s="107" t="s">
        <v>1552</v>
      </c>
      <c r="C842" s="246" t="s">
        <v>1553</v>
      </c>
      <c r="D842" s="244"/>
      <c r="E842" s="245"/>
      <c r="F842" s="106"/>
      <c r="G842" s="15"/>
    </row>
    <row r="843" spans="1:7" ht="32" customHeight="1" x14ac:dyDescent="0.2">
      <c r="A843" s="104"/>
      <c r="B843" s="108"/>
      <c r="C843" s="107" t="s">
        <v>1554</v>
      </c>
      <c r="D843" s="246" t="s">
        <v>1555</v>
      </c>
      <c r="E843" s="245"/>
      <c r="F843" s="106" t="s">
        <v>8</v>
      </c>
      <c r="G843" s="15">
        <f t="shared" ref="G843:G850" si="48">IF(AND(F843="YA"),5,IF(AND(F843="TIDAK"),1,0))</f>
        <v>5</v>
      </c>
    </row>
    <row r="844" spans="1:7" ht="32" customHeight="1" x14ac:dyDescent="0.2">
      <c r="A844" s="104"/>
      <c r="B844" s="108"/>
      <c r="C844" s="107" t="s">
        <v>1556</v>
      </c>
      <c r="D844" s="246" t="s">
        <v>1557</v>
      </c>
      <c r="E844" s="245"/>
      <c r="F844" s="106" t="s">
        <v>8</v>
      </c>
      <c r="G844" s="15">
        <f t="shared" si="48"/>
        <v>5</v>
      </c>
    </row>
    <row r="845" spans="1:7" ht="32" customHeight="1" x14ac:dyDescent="0.2">
      <c r="A845" s="104"/>
      <c r="B845" s="108"/>
      <c r="C845" s="107" t="s">
        <v>1558</v>
      </c>
      <c r="D845" s="246" t="s">
        <v>1559</v>
      </c>
      <c r="E845" s="245"/>
      <c r="F845" s="106" t="s">
        <v>8</v>
      </c>
      <c r="G845" s="15">
        <f t="shared" si="48"/>
        <v>5</v>
      </c>
    </row>
    <row r="846" spans="1:7" ht="32" customHeight="1" x14ac:dyDescent="0.2">
      <c r="A846" s="104"/>
      <c r="B846" s="108"/>
      <c r="C846" s="107" t="s">
        <v>1560</v>
      </c>
      <c r="D846" s="260" t="s">
        <v>1561</v>
      </c>
      <c r="E846" s="262"/>
      <c r="F846" s="106" t="s">
        <v>8</v>
      </c>
      <c r="G846" s="15">
        <f t="shared" si="48"/>
        <v>5</v>
      </c>
    </row>
    <row r="847" spans="1:7" ht="32" customHeight="1" x14ac:dyDescent="0.2">
      <c r="A847" s="104"/>
      <c r="B847" s="108"/>
      <c r="C847" s="107" t="s">
        <v>1562</v>
      </c>
      <c r="D847" s="246" t="s">
        <v>1563</v>
      </c>
      <c r="E847" s="245"/>
      <c r="F847" s="106" t="s">
        <v>8</v>
      </c>
      <c r="G847" s="15">
        <f t="shared" si="48"/>
        <v>5</v>
      </c>
    </row>
    <row r="848" spans="1:7" ht="32" customHeight="1" x14ac:dyDescent="0.2">
      <c r="A848" s="104"/>
      <c r="B848" s="108"/>
      <c r="C848" s="107" t="s">
        <v>1564</v>
      </c>
      <c r="D848" s="246" t="s">
        <v>1565</v>
      </c>
      <c r="E848" s="245"/>
      <c r="F848" s="106" t="s">
        <v>8</v>
      </c>
      <c r="G848" s="15">
        <f t="shared" si="48"/>
        <v>5</v>
      </c>
    </row>
    <row r="849" spans="1:7" ht="32" customHeight="1" x14ac:dyDescent="0.2">
      <c r="A849" s="104"/>
      <c r="B849" s="108"/>
      <c r="C849" s="107" t="s">
        <v>1566</v>
      </c>
      <c r="D849" s="246" t="s">
        <v>1567</v>
      </c>
      <c r="E849" s="245"/>
      <c r="F849" s="106" t="s">
        <v>8</v>
      </c>
      <c r="G849" s="15">
        <f t="shared" si="48"/>
        <v>5</v>
      </c>
    </row>
    <row r="850" spans="1:7" ht="32" customHeight="1" x14ac:dyDescent="0.2">
      <c r="A850" s="104"/>
      <c r="B850" s="108"/>
      <c r="C850" s="107" t="s">
        <v>1568</v>
      </c>
      <c r="D850" s="246" t="s">
        <v>1569</v>
      </c>
      <c r="E850" s="245"/>
      <c r="F850" s="106" t="s">
        <v>8</v>
      </c>
      <c r="G850" s="15">
        <f t="shared" si="48"/>
        <v>5</v>
      </c>
    </row>
    <row r="851" spans="1:7" ht="32" customHeight="1" x14ac:dyDescent="0.2">
      <c r="A851" s="104"/>
      <c r="B851" s="107" t="s">
        <v>1570</v>
      </c>
      <c r="C851" s="246" t="s">
        <v>1571</v>
      </c>
      <c r="D851" s="244"/>
      <c r="E851" s="245"/>
      <c r="F851" s="106"/>
      <c r="G851" s="15"/>
    </row>
    <row r="852" spans="1:7" ht="32" customHeight="1" x14ac:dyDescent="0.2">
      <c r="A852" s="104"/>
      <c r="B852" s="108"/>
      <c r="C852" s="107" t="s">
        <v>1572</v>
      </c>
      <c r="D852" s="246" t="s">
        <v>1573</v>
      </c>
      <c r="E852" s="245"/>
      <c r="F852" s="106" t="s">
        <v>8</v>
      </c>
      <c r="G852" s="15">
        <f t="shared" ref="G852:G857" si="49">IF(AND(F852="YA"),5,IF(AND(F852="TIDAK"),1,0))</f>
        <v>5</v>
      </c>
    </row>
    <row r="853" spans="1:7" ht="32" customHeight="1" x14ac:dyDescent="0.2">
      <c r="A853" s="104"/>
      <c r="B853" s="108"/>
      <c r="C853" s="107" t="s">
        <v>1574</v>
      </c>
      <c r="D853" s="246" t="s">
        <v>1575</v>
      </c>
      <c r="E853" s="245"/>
      <c r="F853" s="106" t="s">
        <v>8</v>
      </c>
      <c r="G853" s="15">
        <f t="shared" si="49"/>
        <v>5</v>
      </c>
    </row>
    <row r="854" spans="1:7" ht="32" customHeight="1" x14ac:dyDescent="0.2">
      <c r="A854" s="104"/>
      <c r="B854" s="108"/>
      <c r="C854" s="107" t="s">
        <v>1576</v>
      </c>
      <c r="D854" s="235" t="s">
        <v>1790</v>
      </c>
      <c r="E854" s="235"/>
      <c r="F854" s="106" t="s">
        <v>8</v>
      </c>
      <c r="G854" s="15">
        <f t="shared" si="49"/>
        <v>5</v>
      </c>
    </row>
    <row r="855" spans="1:7" ht="32" customHeight="1" x14ac:dyDescent="0.2">
      <c r="A855" s="104"/>
      <c r="B855" s="108"/>
      <c r="C855" s="107" t="s">
        <v>1578</v>
      </c>
      <c r="D855" s="235" t="s">
        <v>1579</v>
      </c>
      <c r="E855" s="235"/>
      <c r="F855" s="106" t="s">
        <v>8</v>
      </c>
      <c r="G855" s="15">
        <f t="shared" si="49"/>
        <v>5</v>
      </c>
    </row>
    <row r="856" spans="1:7" ht="32" customHeight="1" x14ac:dyDescent="0.2">
      <c r="A856" s="104"/>
      <c r="B856" s="108"/>
      <c r="C856" s="107" t="s">
        <v>1580</v>
      </c>
      <c r="D856" s="235" t="s">
        <v>1581</v>
      </c>
      <c r="E856" s="235"/>
      <c r="F856" s="106" t="s">
        <v>8</v>
      </c>
      <c r="G856" s="15">
        <f t="shared" si="49"/>
        <v>5</v>
      </c>
    </row>
    <row r="857" spans="1:7" ht="32" customHeight="1" x14ac:dyDescent="0.2">
      <c r="A857" s="104"/>
      <c r="B857" s="108"/>
      <c r="C857" s="107" t="s">
        <v>1582</v>
      </c>
      <c r="D857" s="235" t="s">
        <v>1583</v>
      </c>
      <c r="E857" s="235"/>
      <c r="F857" s="106" t="s">
        <v>8</v>
      </c>
      <c r="G857" s="15">
        <f t="shared" si="49"/>
        <v>5</v>
      </c>
    </row>
    <row r="858" spans="1:7" ht="32" customHeight="1" x14ac:dyDescent="0.2">
      <c r="A858" s="104"/>
      <c r="B858" s="107" t="s">
        <v>1584</v>
      </c>
      <c r="C858" s="235" t="s">
        <v>1585</v>
      </c>
      <c r="D858" s="235"/>
      <c r="E858" s="235"/>
      <c r="F858" s="106"/>
      <c r="G858" s="15"/>
    </row>
    <row r="859" spans="1:7" ht="32" customHeight="1" x14ac:dyDescent="0.2">
      <c r="A859" s="104"/>
      <c r="B859" s="108"/>
      <c r="C859" s="107" t="s">
        <v>1586</v>
      </c>
      <c r="D859" s="235" t="s">
        <v>1587</v>
      </c>
      <c r="E859" s="235"/>
      <c r="F859" s="106" t="s">
        <v>8</v>
      </c>
      <c r="G859" s="15">
        <f t="shared" ref="G859:G864" si="50">IF(AND(F859="YA"),5,IF(AND(F859="TIDAK"),1,0))</f>
        <v>5</v>
      </c>
    </row>
    <row r="860" spans="1:7" ht="32" customHeight="1" x14ac:dyDescent="0.2">
      <c r="A860" s="104"/>
      <c r="B860" s="108"/>
      <c r="C860" s="107" t="s">
        <v>1588</v>
      </c>
      <c r="D860" s="235" t="s">
        <v>1589</v>
      </c>
      <c r="E860" s="235"/>
      <c r="F860" s="106" t="s">
        <v>8</v>
      </c>
      <c r="G860" s="15">
        <f t="shared" si="50"/>
        <v>5</v>
      </c>
    </row>
    <row r="861" spans="1:7" ht="32" customHeight="1" x14ac:dyDescent="0.2">
      <c r="A861" s="104"/>
      <c r="B861" s="108"/>
      <c r="C861" s="107" t="s">
        <v>1590</v>
      </c>
      <c r="D861" s="235" t="s">
        <v>1591</v>
      </c>
      <c r="E861" s="235"/>
      <c r="F861" s="106" t="s">
        <v>8</v>
      </c>
      <c r="G861" s="15">
        <f t="shared" si="50"/>
        <v>5</v>
      </c>
    </row>
    <row r="862" spans="1:7" ht="32" customHeight="1" x14ac:dyDescent="0.2">
      <c r="A862" s="104"/>
      <c r="B862" s="108"/>
      <c r="C862" s="107" t="s">
        <v>1592</v>
      </c>
      <c r="D862" s="235" t="s">
        <v>1593</v>
      </c>
      <c r="E862" s="235"/>
      <c r="F862" s="106" t="s">
        <v>8</v>
      </c>
      <c r="G862" s="15">
        <f t="shared" si="50"/>
        <v>5</v>
      </c>
    </row>
    <row r="863" spans="1:7" ht="32" customHeight="1" x14ac:dyDescent="0.2">
      <c r="A863" s="104"/>
      <c r="B863" s="108"/>
      <c r="C863" s="107" t="s">
        <v>1594</v>
      </c>
      <c r="D863" s="235" t="s">
        <v>1595</v>
      </c>
      <c r="E863" s="235"/>
      <c r="F863" s="106" t="s">
        <v>8</v>
      </c>
      <c r="G863" s="15">
        <f t="shared" si="50"/>
        <v>5</v>
      </c>
    </row>
    <row r="864" spans="1:7" ht="32" customHeight="1" x14ac:dyDescent="0.2">
      <c r="A864" s="104"/>
      <c r="B864" s="108"/>
      <c r="C864" s="107" t="s">
        <v>1596</v>
      </c>
      <c r="D864" s="235" t="s">
        <v>1597</v>
      </c>
      <c r="E864" s="235"/>
      <c r="F864" s="106" t="s">
        <v>8</v>
      </c>
      <c r="G864" s="15">
        <f t="shared" si="50"/>
        <v>5</v>
      </c>
    </row>
    <row r="865" spans="1:7" ht="32" customHeight="1" x14ac:dyDescent="0.2">
      <c r="A865" s="104">
        <v>30</v>
      </c>
      <c r="B865" s="234" t="s">
        <v>1598</v>
      </c>
      <c r="C865" s="234"/>
      <c r="D865" s="234"/>
      <c r="E865" s="234"/>
      <c r="F865" s="106"/>
      <c r="G865" s="50">
        <f>SUM(G866:G885)</f>
        <v>66</v>
      </c>
    </row>
    <row r="866" spans="1:7" ht="32" customHeight="1" x14ac:dyDescent="0.2">
      <c r="A866" s="104"/>
      <c r="B866" s="107" t="s">
        <v>1599</v>
      </c>
      <c r="C866" s="235" t="s">
        <v>1600</v>
      </c>
      <c r="D866" s="235"/>
      <c r="E866" s="235"/>
      <c r="F866" s="106" t="s">
        <v>8</v>
      </c>
      <c r="G866" s="15">
        <f>IF(AND(F866="YA"),5,IF(AND(F866="TIDAK"),1,0))</f>
        <v>5</v>
      </c>
    </row>
    <row r="867" spans="1:7" ht="32" customHeight="1" x14ac:dyDescent="0.2">
      <c r="A867" s="104"/>
      <c r="B867" s="107" t="s">
        <v>1601</v>
      </c>
      <c r="C867" s="235" t="s">
        <v>1602</v>
      </c>
      <c r="D867" s="235"/>
      <c r="E867" s="235"/>
      <c r="F867" s="106"/>
      <c r="G867" s="15"/>
    </row>
    <row r="868" spans="1:7" ht="32" customHeight="1" x14ac:dyDescent="0.2">
      <c r="A868" s="104"/>
      <c r="B868" s="108"/>
      <c r="C868" s="107" t="s">
        <v>1603</v>
      </c>
      <c r="D868" s="235" t="s">
        <v>1791</v>
      </c>
      <c r="E868" s="235"/>
      <c r="F868" s="106" t="s">
        <v>8</v>
      </c>
      <c r="G868" s="15">
        <f>IF(AND(F868="YA"),5,IF(AND(F868="TIDAK"),1,0))</f>
        <v>5</v>
      </c>
    </row>
    <row r="869" spans="1:7" ht="32" customHeight="1" x14ac:dyDescent="0.2">
      <c r="A869" s="104"/>
      <c r="B869" s="108"/>
      <c r="C869" s="107" t="s">
        <v>1605</v>
      </c>
      <c r="D869" s="235" t="s">
        <v>1606</v>
      </c>
      <c r="E869" s="235"/>
      <c r="F869" s="106" t="s">
        <v>55</v>
      </c>
      <c r="G869" s="15">
        <f>IF(AND(F869="YA"),5,IF(AND(F869="TIDAK"),1,0))</f>
        <v>1</v>
      </c>
    </row>
    <row r="870" spans="1:7" ht="32" customHeight="1" x14ac:dyDescent="0.2">
      <c r="A870" s="104"/>
      <c r="B870" s="107" t="s">
        <v>1607</v>
      </c>
      <c r="C870" s="235" t="s">
        <v>1608</v>
      </c>
      <c r="D870" s="235"/>
      <c r="E870" s="235"/>
      <c r="F870" s="106"/>
      <c r="G870" s="15"/>
    </row>
    <row r="871" spans="1:7" ht="32" customHeight="1" x14ac:dyDescent="0.2">
      <c r="A871" s="104"/>
      <c r="B871" s="108"/>
      <c r="C871" s="107" t="s">
        <v>1609</v>
      </c>
      <c r="D871" s="235" t="s">
        <v>1610</v>
      </c>
      <c r="E871" s="235"/>
      <c r="F871" s="106" t="s">
        <v>8</v>
      </c>
      <c r="G871" s="15">
        <f t="shared" ref="G871:G876" si="51">IF(AND(F871="YA"),5,IF(AND(F871="TIDAK"),1,0))</f>
        <v>5</v>
      </c>
    </row>
    <row r="872" spans="1:7" ht="32" customHeight="1" x14ac:dyDescent="0.2">
      <c r="A872" s="104"/>
      <c r="B872" s="108"/>
      <c r="C872" s="107" t="s">
        <v>1611</v>
      </c>
      <c r="D872" s="235" t="s">
        <v>1612</v>
      </c>
      <c r="E872" s="235"/>
      <c r="F872" s="106" t="s">
        <v>8</v>
      </c>
      <c r="G872" s="15">
        <f t="shared" si="51"/>
        <v>5</v>
      </c>
    </row>
    <row r="873" spans="1:7" ht="32" customHeight="1" x14ac:dyDescent="0.2">
      <c r="A873" s="104"/>
      <c r="B873" s="108"/>
      <c r="C873" s="107" t="s">
        <v>1613</v>
      </c>
      <c r="D873" s="235" t="s">
        <v>1614</v>
      </c>
      <c r="E873" s="235"/>
      <c r="F873" s="106" t="s">
        <v>8</v>
      </c>
      <c r="G873" s="15">
        <f t="shared" si="51"/>
        <v>5</v>
      </c>
    </row>
    <row r="874" spans="1:7" ht="32" customHeight="1" x14ac:dyDescent="0.2">
      <c r="A874" s="104"/>
      <c r="B874" s="108"/>
      <c r="C874" s="107" t="s">
        <v>1615</v>
      </c>
      <c r="D874" s="235" t="s">
        <v>1616</v>
      </c>
      <c r="E874" s="235"/>
      <c r="F874" s="106" t="s">
        <v>8</v>
      </c>
      <c r="G874" s="15">
        <f t="shared" si="51"/>
        <v>5</v>
      </c>
    </row>
    <row r="875" spans="1:7" ht="32" customHeight="1" x14ac:dyDescent="0.2">
      <c r="A875" s="104"/>
      <c r="B875" s="108"/>
      <c r="C875" s="107" t="s">
        <v>1617</v>
      </c>
      <c r="D875" s="235" t="s">
        <v>1618</v>
      </c>
      <c r="E875" s="235"/>
      <c r="F875" s="106" t="s">
        <v>8</v>
      </c>
      <c r="G875" s="15">
        <f t="shared" si="51"/>
        <v>5</v>
      </c>
    </row>
    <row r="876" spans="1:7" ht="32" customHeight="1" x14ac:dyDescent="0.2">
      <c r="A876" s="104"/>
      <c r="B876" s="108"/>
      <c r="C876" s="107" t="s">
        <v>1619</v>
      </c>
      <c r="D876" s="235" t="s">
        <v>1620</v>
      </c>
      <c r="E876" s="235"/>
      <c r="F876" s="106" t="s">
        <v>8</v>
      </c>
      <c r="G876" s="15">
        <f t="shared" si="51"/>
        <v>5</v>
      </c>
    </row>
    <row r="877" spans="1:7" ht="32" customHeight="1" x14ac:dyDescent="0.2">
      <c r="A877" s="104"/>
      <c r="B877" s="107" t="s">
        <v>1621</v>
      </c>
      <c r="C877" s="235" t="s">
        <v>1622</v>
      </c>
      <c r="D877" s="235"/>
      <c r="E877" s="235"/>
      <c r="F877" s="106"/>
      <c r="G877" s="15"/>
    </row>
    <row r="878" spans="1:7" ht="32" customHeight="1" x14ac:dyDescent="0.2">
      <c r="A878" s="104"/>
      <c r="B878" s="108"/>
      <c r="C878" s="107" t="s">
        <v>1623</v>
      </c>
      <c r="D878" s="235" t="s">
        <v>1624</v>
      </c>
      <c r="E878" s="235"/>
      <c r="F878" s="106" t="s">
        <v>22</v>
      </c>
      <c r="G878" s="15">
        <f>IF(AND(F878="YA"),3,IF(AND(F878="TIDAK"),1,0))</f>
        <v>0</v>
      </c>
    </row>
    <row r="879" spans="1:7" ht="32" customHeight="1" x14ac:dyDescent="0.2">
      <c r="A879" s="104"/>
      <c r="B879" s="108"/>
      <c r="C879" s="107" t="s">
        <v>1625</v>
      </c>
      <c r="D879" s="235" t="s">
        <v>1626</v>
      </c>
      <c r="E879" s="235"/>
      <c r="F879" s="106" t="s">
        <v>22</v>
      </c>
      <c r="G879" s="15">
        <f>IF(AND(F879="YA"),3,IF(AND(F879="TIDAK"),1,0))</f>
        <v>0</v>
      </c>
    </row>
    <row r="880" spans="1:7" ht="32" customHeight="1" x14ac:dyDescent="0.2">
      <c r="A880" s="104"/>
      <c r="B880" s="108"/>
      <c r="C880" s="107" t="s">
        <v>1627</v>
      </c>
      <c r="D880" s="235" t="s">
        <v>1628</v>
      </c>
      <c r="E880" s="235"/>
      <c r="F880" s="106" t="s">
        <v>8</v>
      </c>
      <c r="G880" s="15">
        <f>IF(AND(F880="YA"),5,IF(AND(F880="TIDAK"),1,0))</f>
        <v>5</v>
      </c>
    </row>
    <row r="881" spans="1:7" ht="32" customHeight="1" x14ac:dyDescent="0.2">
      <c r="A881" s="104"/>
      <c r="B881" s="107" t="s">
        <v>1629</v>
      </c>
      <c r="C881" s="235" t="s">
        <v>1630</v>
      </c>
      <c r="D881" s="235"/>
      <c r="E881" s="235"/>
      <c r="F881" s="106" t="s">
        <v>8</v>
      </c>
      <c r="G881" s="15">
        <f>IF(AND(F881="YA"),5,IF(AND(F881="TIDAK"),1,0))</f>
        <v>5</v>
      </c>
    </row>
    <row r="882" spans="1:7" ht="32" customHeight="1" x14ac:dyDescent="0.2">
      <c r="A882" s="104"/>
      <c r="B882" s="107" t="s">
        <v>1631</v>
      </c>
      <c r="C882" s="235" t="s">
        <v>1632</v>
      </c>
      <c r="D882" s="235"/>
      <c r="E882" s="235"/>
      <c r="F882" s="106"/>
      <c r="G882" s="15"/>
    </row>
    <row r="883" spans="1:7" ht="32" customHeight="1" x14ac:dyDescent="0.2">
      <c r="A883" s="104"/>
      <c r="B883" s="108"/>
      <c r="C883" s="107" t="s">
        <v>1633</v>
      </c>
      <c r="D883" s="235" t="s">
        <v>1634</v>
      </c>
      <c r="E883" s="235"/>
      <c r="F883" s="106" t="s">
        <v>8</v>
      </c>
      <c r="G883" s="15">
        <f>IF(AND(F883="YA"),5,IF(AND(F883="TIDAK"),1,0))</f>
        <v>5</v>
      </c>
    </row>
    <row r="884" spans="1:7" ht="32" customHeight="1" x14ac:dyDescent="0.2">
      <c r="A884" s="104"/>
      <c r="B884" s="108"/>
      <c r="C884" s="107" t="s">
        <v>1635</v>
      </c>
      <c r="D884" s="235" t="s">
        <v>1636</v>
      </c>
      <c r="E884" s="235"/>
      <c r="F884" s="106" t="s">
        <v>8</v>
      </c>
      <c r="G884" s="15">
        <f>IF(AND(F884="YA"),5,IF(AND(F884="TIDAK"),1,0))</f>
        <v>5</v>
      </c>
    </row>
    <row r="885" spans="1:7" ht="32" customHeight="1" x14ac:dyDescent="0.2">
      <c r="A885" s="104"/>
      <c r="B885" s="108"/>
      <c r="C885" s="107" t="s">
        <v>1637</v>
      </c>
      <c r="D885" s="235" t="s">
        <v>1638</v>
      </c>
      <c r="E885" s="235"/>
      <c r="F885" s="106" t="s">
        <v>8</v>
      </c>
      <c r="G885" s="15">
        <f>IF(AND(F885="YA"),5,IF(AND(F885="TIDAK"),1,0))</f>
        <v>5</v>
      </c>
    </row>
    <row r="886" spans="1:7" ht="32" customHeight="1" x14ac:dyDescent="0.2">
      <c r="A886" s="265" t="s">
        <v>1648</v>
      </c>
      <c r="B886" s="266"/>
      <c r="C886" s="266"/>
      <c r="D886" s="266"/>
      <c r="E886" s="266"/>
      <c r="F886" s="266"/>
      <c r="G886" s="51">
        <f>G4+G163+G244+G281+G326+G365+G400+G430+G443+G477+G617+G678+G705+G751+G809+G832</f>
        <v>2171</v>
      </c>
    </row>
    <row r="887" spans="1:7" ht="32" customHeight="1" x14ac:dyDescent="0.2">
      <c r="A887" s="265" t="s">
        <v>1649</v>
      </c>
      <c r="B887" s="266"/>
      <c r="C887" s="266"/>
      <c r="D887" s="266"/>
      <c r="E887" s="266"/>
      <c r="F887" s="266"/>
      <c r="G887" s="42" t="str">
        <f>IF(AND(G886&gt;=2384),"SANGAT BAIK",IF(AND(G886&gt;=2013),"BAIK",IF(AND(G886&gt;=1616),"CUKUP","KURANG")))</f>
        <v>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752:F808 F245:F280 F282:F325 F327:F364 F366:F399 F401:F429 F431:F442 F164:F243 F444:F476 F478:F616 F679:F704 F810:F831 F618:F677 F706:F750 F833:F885" xr:uid="{3F5BAA1C-2F83-5545-8A11-CAA05B610675}">
      <formula1>"YA,TIDAK,N/A"</formula1>
    </dataValidation>
  </dataValidations>
  <pageMargins left="0.70069444444444495" right="0.70069444444444495" top="0.75138888888888899" bottom="0.75138888888888899" header="0.29861111111111099" footer="0.29861111111111099"/>
  <pageSetup paperSize="9" scale="50" orientation="portrait"/>
  <rowBreaks count="17" manualBreakCount="17">
    <brk id="44" max="16383" man="1"/>
    <brk id="87" max="16383" man="1"/>
    <brk id="131" max="16383" man="1"/>
    <brk id="173" max="16383" man="1"/>
    <brk id="216" max="16383" man="1"/>
    <brk id="260" max="16383" man="1"/>
    <brk id="303" max="16383" man="1"/>
    <brk id="345" max="16383" man="1"/>
    <brk id="381" max="16383" man="1"/>
    <brk id="420" max="16383" man="1"/>
    <brk id="504" max="16383" man="1"/>
    <brk id="546" max="16383" man="1"/>
    <brk id="590" max="16383" man="1"/>
    <brk id="633" max="16383" man="1"/>
    <brk id="669" max="16383" man="1"/>
    <brk id="756" max="16383" man="1"/>
    <brk id="80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2C13-3145-4B4C-AB73-6BEC6D434B23}">
  <dimension ref="A1:AMI887"/>
  <sheetViews>
    <sheetView view="pageBreakPreview" topLeftCell="B431" zoomScale="90" zoomScaleNormal="100" zoomScaleSheetLayoutView="90" zoomScalePageLayoutView="85" workbookViewId="0">
      <selection activeCell="D435" sqref="D435:E435"/>
    </sheetView>
  </sheetViews>
  <sheetFormatPr baseColWidth="10" defaultColWidth="8.83203125" defaultRowHeight="16" x14ac:dyDescent="0.2"/>
  <cols>
    <col min="1" max="1" width="10.83203125" style="136" customWidth="1"/>
    <col min="2" max="4" width="10.83203125" style="137" customWidth="1"/>
    <col min="5" max="5" width="52" style="137" customWidth="1"/>
    <col min="6" max="6" width="14.1640625" style="136" customWidth="1"/>
    <col min="7" max="7" width="25.33203125" style="64" customWidth="1"/>
    <col min="8" max="1023" width="10.83203125" style="136" customWidth="1"/>
    <col min="1024" max="16384" width="8.83203125" style="166"/>
  </cols>
  <sheetData>
    <row r="1" spans="1:7" x14ac:dyDescent="0.2">
      <c r="A1" s="136" t="s">
        <v>1792</v>
      </c>
    </row>
    <row r="3" spans="1:7" s="136" customFormat="1" ht="32" customHeight="1" x14ac:dyDescent="0.2">
      <c r="A3" s="138" t="s">
        <v>0</v>
      </c>
      <c r="B3" s="267" t="s">
        <v>1</v>
      </c>
      <c r="C3" s="267"/>
      <c r="D3" s="267"/>
      <c r="E3" s="267"/>
      <c r="F3" s="139" t="s">
        <v>2</v>
      </c>
      <c r="G3" s="67" t="s">
        <v>1647</v>
      </c>
    </row>
    <row r="4" spans="1:7" s="136" customFormat="1" ht="32" customHeight="1" x14ac:dyDescent="0.2">
      <c r="A4" s="268" t="s">
        <v>4</v>
      </c>
      <c r="B4" s="268"/>
      <c r="C4" s="268"/>
      <c r="D4" s="268"/>
      <c r="E4" s="268"/>
      <c r="F4" s="268"/>
      <c r="G4" s="68">
        <f>G5+G18+G29+G32+G60+G83+G97+G122+G143</f>
        <v>429</v>
      </c>
    </row>
    <row r="5" spans="1:7" s="136" customFormat="1" ht="32" customHeight="1" x14ac:dyDescent="0.2">
      <c r="A5" s="140">
        <v>1</v>
      </c>
      <c r="B5" s="269" t="s">
        <v>5</v>
      </c>
      <c r="C5" s="269"/>
      <c r="D5" s="269"/>
      <c r="E5" s="269"/>
      <c r="F5" s="142"/>
      <c r="G5" s="72">
        <f>SUM(G6:G17)</f>
        <v>26</v>
      </c>
    </row>
    <row r="6" spans="1:7" s="136" customFormat="1" ht="32" customHeight="1" x14ac:dyDescent="0.2">
      <c r="A6" s="140"/>
      <c r="B6" s="143" t="s">
        <v>6</v>
      </c>
      <c r="C6" s="270" t="s">
        <v>7</v>
      </c>
      <c r="D6" s="270"/>
      <c r="E6" s="270"/>
      <c r="F6" s="142"/>
      <c r="G6" s="74"/>
    </row>
    <row r="7" spans="1:7" s="136" customFormat="1" ht="32" customHeight="1" x14ac:dyDescent="0.2">
      <c r="A7" s="140"/>
      <c r="B7" s="141"/>
      <c r="C7" s="144" t="s">
        <v>9</v>
      </c>
      <c r="D7" s="270" t="s">
        <v>10</v>
      </c>
      <c r="E7" s="270"/>
      <c r="F7" s="142" t="s">
        <v>8</v>
      </c>
      <c r="G7" s="74">
        <f>IF(AND(F7="YA"),5,IF(AND(F7="TIDAK"),1,0))</f>
        <v>5</v>
      </c>
    </row>
    <row r="8" spans="1:7" s="136" customFormat="1" ht="32" customHeight="1" x14ac:dyDescent="0.2">
      <c r="A8" s="140"/>
      <c r="B8" s="141"/>
      <c r="C8" s="143" t="s">
        <v>11</v>
      </c>
      <c r="D8" s="270" t="s">
        <v>12</v>
      </c>
      <c r="E8" s="270"/>
      <c r="F8" s="142" t="s">
        <v>8</v>
      </c>
      <c r="G8" s="74">
        <f t="shared" ref="G8:G21" si="0">IF(AND(F8="YA"),5,IF(AND(F8="TIDAK"),1,0))</f>
        <v>5</v>
      </c>
    </row>
    <row r="9" spans="1:7" s="136" customFormat="1" ht="32" customHeight="1" x14ac:dyDescent="0.2">
      <c r="A9" s="140"/>
      <c r="B9" s="143" t="s">
        <v>13</v>
      </c>
      <c r="C9" s="270" t="s">
        <v>14</v>
      </c>
      <c r="D9" s="270"/>
      <c r="E9" s="270"/>
      <c r="F9" s="142" t="s">
        <v>55</v>
      </c>
      <c r="G9" s="74">
        <f t="shared" si="0"/>
        <v>1</v>
      </c>
    </row>
    <row r="10" spans="1:7" s="136" customFormat="1" ht="32" customHeight="1" x14ac:dyDescent="0.2">
      <c r="A10" s="140"/>
      <c r="B10" s="143" t="s">
        <v>15</v>
      </c>
      <c r="C10" s="270" t="s">
        <v>16</v>
      </c>
      <c r="D10" s="270"/>
      <c r="E10" s="270"/>
      <c r="F10" s="142" t="s">
        <v>8</v>
      </c>
      <c r="G10" s="74">
        <f t="shared" si="0"/>
        <v>5</v>
      </c>
    </row>
    <row r="11" spans="1:7" s="136" customFormat="1" ht="32" customHeight="1" x14ac:dyDescent="0.2">
      <c r="A11" s="140"/>
      <c r="B11" s="143" t="s">
        <v>17</v>
      </c>
      <c r="C11" s="270" t="s">
        <v>18</v>
      </c>
      <c r="D11" s="270"/>
      <c r="E11" s="270"/>
      <c r="F11" s="142" t="s">
        <v>8</v>
      </c>
      <c r="G11" s="74">
        <f t="shared" si="0"/>
        <v>5</v>
      </c>
    </row>
    <row r="12" spans="1:7" s="136" customFormat="1" ht="32" customHeight="1" x14ac:dyDescent="0.2">
      <c r="A12" s="140"/>
      <c r="B12" s="143"/>
      <c r="C12" s="270" t="s">
        <v>19</v>
      </c>
      <c r="D12" s="270"/>
      <c r="E12" s="270"/>
      <c r="F12" s="142"/>
      <c r="G12" s="74"/>
    </row>
    <row r="13" spans="1:7" s="136" customFormat="1" ht="32" customHeight="1" x14ac:dyDescent="0.2">
      <c r="A13" s="140"/>
      <c r="B13" s="141"/>
      <c r="C13" s="143" t="s">
        <v>20</v>
      </c>
      <c r="D13" s="270" t="s">
        <v>21</v>
      </c>
      <c r="E13" s="270"/>
      <c r="F13" s="142" t="s">
        <v>22</v>
      </c>
      <c r="G13" s="74">
        <f t="shared" si="0"/>
        <v>0</v>
      </c>
    </row>
    <row r="14" spans="1:7" s="136" customFormat="1" ht="32" customHeight="1" x14ac:dyDescent="0.2">
      <c r="A14" s="140"/>
      <c r="B14" s="141"/>
      <c r="C14" s="143" t="s">
        <v>23</v>
      </c>
      <c r="D14" s="270" t="s">
        <v>24</v>
      </c>
      <c r="E14" s="270"/>
      <c r="F14" s="142" t="s">
        <v>22</v>
      </c>
      <c r="G14" s="74">
        <f t="shared" si="0"/>
        <v>0</v>
      </c>
    </row>
    <row r="15" spans="1:7" s="136" customFormat="1" ht="32" customHeight="1" x14ac:dyDescent="0.2">
      <c r="A15" s="140"/>
      <c r="B15" s="141"/>
      <c r="C15" s="143" t="s">
        <v>25</v>
      </c>
      <c r="D15" s="270" t="s">
        <v>26</v>
      </c>
      <c r="E15" s="270"/>
      <c r="F15" s="142" t="s">
        <v>22</v>
      </c>
      <c r="G15" s="74">
        <f t="shared" si="0"/>
        <v>0</v>
      </c>
    </row>
    <row r="16" spans="1:7" s="136" customFormat="1" ht="32" customHeight="1" x14ac:dyDescent="0.2">
      <c r="A16" s="140"/>
      <c r="B16" s="141"/>
      <c r="C16" s="143" t="s">
        <v>27</v>
      </c>
      <c r="D16" s="270" t="s">
        <v>28</v>
      </c>
      <c r="E16" s="270"/>
      <c r="F16" s="142" t="s">
        <v>22</v>
      </c>
      <c r="G16" s="74">
        <f t="shared" si="0"/>
        <v>0</v>
      </c>
    </row>
    <row r="17" spans="1:7" s="136" customFormat="1" ht="32" customHeight="1" x14ac:dyDescent="0.2">
      <c r="A17" s="140"/>
      <c r="B17" s="141"/>
      <c r="C17" s="143" t="s">
        <v>29</v>
      </c>
      <c r="D17" s="270" t="s">
        <v>30</v>
      </c>
      <c r="E17" s="270"/>
      <c r="F17" s="142" t="s">
        <v>8</v>
      </c>
      <c r="G17" s="74">
        <f t="shared" si="0"/>
        <v>5</v>
      </c>
    </row>
    <row r="18" spans="1:7" s="136" customFormat="1" ht="32" customHeight="1" x14ac:dyDescent="0.2">
      <c r="A18" s="140">
        <v>2</v>
      </c>
      <c r="B18" s="269" t="s">
        <v>31</v>
      </c>
      <c r="C18" s="269"/>
      <c r="D18" s="269"/>
      <c r="E18" s="269"/>
      <c r="F18" s="142"/>
      <c r="G18" s="72">
        <f>SUM(G19:G28)</f>
        <v>33</v>
      </c>
    </row>
    <row r="19" spans="1:7" s="136" customFormat="1" ht="32" customHeight="1" x14ac:dyDescent="0.2">
      <c r="A19" s="140"/>
      <c r="B19" s="143" t="s">
        <v>32</v>
      </c>
      <c r="C19" s="270" t="s">
        <v>33</v>
      </c>
      <c r="D19" s="270"/>
      <c r="E19" s="270"/>
      <c r="F19" s="142" t="s">
        <v>8</v>
      </c>
      <c r="G19" s="74">
        <f t="shared" si="0"/>
        <v>5</v>
      </c>
    </row>
    <row r="20" spans="1:7" s="136" customFormat="1" ht="32" customHeight="1" x14ac:dyDescent="0.2">
      <c r="A20" s="140"/>
      <c r="B20" s="143" t="s">
        <v>34</v>
      </c>
      <c r="C20" s="270" t="s">
        <v>35</v>
      </c>
      <c r="D20" s="270"/>
      <c r="E20" s="270"/>
      <c r="F20" s="142" t="s">
        <v>8</v>
      </c>
      <c r="G20" s="74">
        <f t="shared" si="0"/>
        <v>5</v>
      </c>
    </row>
    <row r="21" spans="1:7" s="136" customFormat="1" ht="32" customHeight="1" x14ac:dyDescent="0.2">
      <c r="A21" s="140"/>
      <c r="B21" s="143" t="s">
        <v>36</v>
      </c>
      <c r="C21" s="270" t="s">
        <v>37</v>
      </c>
      <c r="D21" s="270"/>
      <c r="E21" s="270"/>
      <c r="F21" s="142" t="s">
        <v>8</v>
      </c>
      <c r="G21" s="74">
        <f t="shared" si="0"/>
        <v>5</v>
      </c>
    </row>
    <row r="22" spans="1:7" s="136" customFormat="1" ht="32" customHeight="1" x14ac:dyDescent="0.2">
      <c r="A22" s="140"/>
      <c r="B22" s="143" t="s">
        <v>38</v>
      </c>
      <c r="C22" s="270" t="s">
        <v>39</v>
      </c>
      <c r="D22" s="270"/>
      <c r="E22" s="270"/>
      <c r="F22" s="142"/>
      <c r="G22" s="74"/>
    </row>
    <row r="23" spans="1:7" s="136" customFormat="1" ht="32" customHeight="1" x14ac:dyDescent="0.2">
      <c r="A23" s="140"/>
      <c r="B23" s="143"/>
      <c r="C23" s="143" t="s">
        <v>40</v>
      </c>
      <c r="D23" s="270" t="s">
        <v>41</v>
      </c>
      <c r="E23" s="270"/>
      <c r="F23" s="142" t="s">
        <v>22</v>
      </c>
      <c r="G23" s="74">
        <f>IF(AND(F23="YA"),2,IF(AND(F23="TIDAK"),1,0))</f>
        <v>0</v>
      </c>
    </row>
    <row r="24" spans="1:7" s="136" customFormat="1" ht="32" customHeight="1" x14ac:dyDescent="0.2">
      <c r="A24" s="140"/>
      <c r="B24" s="143"/>
      <c r="C24" s="143" t="s">
        <v>42</v>
      </c>
      <c r="D24" s="270" t="s">
        <v>43</v>
      </c>
      <c r="E24" s="270"/>
      <c r="F24" s="142" t="s">
        <v>8</v>
      </c>
      <c r="G24" s="74">
        <f>IF(AND(F24="YA"),3,IF(AND(F24="TIDAK"),1,0))</f>
        <v>3</v>
      </c>
    </row>
    <row r="25" spans="1:7" s="136" customFormat="1" ht="32" customHeight="1" x14ac:dyDescent="0.2">
      <c r="A25" s="140"/>
      <c r="B25" s="143"/>
      <c r="C25" s="143" t="s">
        <v>44</v>
      </c>
      <c r="D25" s="270" t="s">
        <v>1702</v>
      </c>
      <c r="E25" s="270"/>
      <c r="F25" s="142" t="s">
        <v>22</v>
      </c>
      <c r="G25" s="74">
        <f>IF(AND(F25="YA"),5,IF(AND(F25="TIDAK"),1,0))</f>
        <v>0</v>
      </c>
    </row>
    <row r="26" spans="1:7" s="136" customFormat="1" ht="32" customHeight="1" x14ac:dyDescent="0.2">
      <c r="A26" s="140"/>
      <c r="B26" s="143" t="s">
        <v>46</v>
      </c>
      <c r="C26" s="270" t="s">
        <v>47</v>
      </c>
      <c r="D26" s="270"/>
      <c r="E26" s="270"/>
      <c r="F26" s="142" t="s">
        <v>8</v>
      </c>
      <c r="G26" s="74">
        <f t="shared" ref="G26:G28" si="1">IF(AND(F26="YA"),5,IF(AND(F26="TIDAK"),1,0))</f>
        <v>5</v>
      </c>
    </row>
    <row r="27" spans="1:7" s="136" customFormat="1" ht="32" customHeight="1" x14ac:dyDescent="0.2">
      <c r="A27" s="140"/>
      <c r="B27" s="143" t="s">
        <v>48</v>
      </c>
      <c r="C27" s="270" t="s">
        <v>49</v>
      </c>
      <c r="D27" s="270"/>
      <c r="E27" s="270"/>
      <c r="F27" s="142" t="s">
        <v>8</v>
      </c>
      <c r="G27" s="74">
        <f t="shared" si="1"/>
        <v>5</v>
      </c>
    </row>
    <row r="28" spans="1:7" s="136" customFormat="1" ht="32" customHeight="1" x14ac:dyDescent="0.2">
      <c r="A28" s="140"/>
      <c r="B28" s="143" t="s">
        <v>50</v>
      </c>
      <c r="C28" s="270" t="s">
        <v>51</v>
      </c>
      <c r="D28" s="270"/>
      <c r="E28" s="270"/>
      <c r="F28" s="142" t="s">
        <v>8</v>
      </c>
      <c r="G28" s="74">
        <f t="shared" si="1"/>
        <v>5</v>
      </c>
    </row>
    <row r="29" spans="1:7" s="136" customFormat="1" ht="32" customHeight="1" x14ac:dyDescent="0.2">
      <c r="A29" s="140">
        <v>3</v>
      </c>
      <c r="B29" s="269" t="s">
        <v>52</v>
      </c>
      <c r="C29" s="269"/>
      <c r="D29" s="269"/>
      <c r="E29" s="269"/>
      <c r="F29" s="142"/>
      <c r="G29" s="72">
        <f>SUM(G30:G31)</f>
        <v>10</v>
      </c>
    </row>
    <row r="30" spans="1:7" s="136" customFormat="1" ht="32" customHeight="1" x14ac:dyDescent="0.2">
      <c r="A30" s="140"/>
      <c r="B30" s="143" t="s">
        <v>53</v>
      </c>
      <c r="C30" s="270" t="s">
        <v>54</v>
      </c>
      <c r="D30" s="270"/>
      <c r="E30" s="270"/>
      <c r="F30" s="142" t="s">
        <v>8</v>
      </c>
      <c r="G30" s="74">
        <f t="shared" ref="G30:G31" si="2">IF(AND(F30="YA"),5,IF(AND(F30="TIDAK"),1,0))</f>
        <v>5</v>
      </c>
    </row>
    <row r="31" spans="1:7" s="136" customFormat="1" ht="32" customHeight="1" x14ac:dyDescent="0.2">
      <c r="A31" s="140"/>
      <c r="B31" s="145" t="s">
        <v>56</v>
      </c>
      <c r="C31" s="270" t="s">
        <v>57</v>
      </c>
      <c r="D31" s="270"/>
      <c r="E31" s="270"/>
      <c r="F31" s="142" t="s">
        <v>8</v>
      </c>
      <c r="G31" s="74">
        <f t="shared" si="2"/>
        <v>5</v>
      </c>
    </row>
    <row r="32" spans="1:7" s="136" customFormat="1" ht="32" customHeight="1" x14ac:dyDescent="0.2">
      <c r="A32" s="140">
        <v>4</v>
      </c>
      <c r="B32" s="269" t="s">
        <v>58</v>
      </c>
      <c r="C32" s="269"/>
      <c r="D32" s="269"/>
      <c r="E32" s="269"/>
      <c r="F32" s="142"/>
      <c r="G32" s="72">
        <f>SUM(G33:G59)</f>
        <v>96</v>
      </c>
    </row>
    <row r="33" spans="1:7" s="136" customFormat="1" ht="32" customHeight="1" x14ac:dyDescent="0.2">
      <c r="A33" s="140"/>
      <c r="B33" s="143" t="s">
        <v>59</v>
      </c>
      <c r="C33" s="270" t="s">
        <v>60</v>
      </c>
      <c r="D33" s="270"/>
      <c r="E33" s="270"/>
      <c r="F33" s="142" t="s">
        <v>8</v>
      </c>
      <c r="G33" s="74">
        <f t="shared" ref="G33" si="3">IF(AND(F33="YA"),5,IF(AND(F33="TIDAK"),1,0))</f>
        <v>5</v>
      </c>
    </row>
    <row r="34" spans="1:7" s="136" customFormat="1" ht="32" customHeight="1" x14ac:dyDescent="0.2">
      <c r="A34" s="140"/>
      <c r="B34" s="143" t="s">
        <v>61</v>
      </c>
      <c r="C34" s="270" t="s">
        <v>62</v>
      </c>
      <c r="D34" s="270"/>
      <c r="E34" s="270"/>
      <c r="F34" s="142"/>
      <c r="G34" s="74"/>
    </row>
    <row r="35" spans="1:7" s="136" customFormat="1" ht="32" customHeight="1" x14ac:dyDescent="0.2">
      <c r="A35" s="140"/>
      <c r="B35" s="143"/>
      <c r="C35" s="143" t="s">
        <v>63</v>
      </c>
      <c r="D35" s="270" t="s">
        <v>64</v>
      </c>
      <c r="E35" s="270"/>
      <c r="F35" s="142" t="s">
        <v>8</v>
      </c>
      <c r="G35" s="74">
        <f t="shared" ref="G35:G36" si="4">IF(AND(F35="YA"),5,IF(AND(F35="TIDAK"),1,0))</f>
        <v>5</v>
      </c>
    </row>
    <row r="36" spans="1:7" s="136" customFormat="1" ht="32" customHeight="1" x14ac:dyDescent="0.2">
      <c r="A36" s="140"/>
      <c r="B36" s="143"/>
      <c r="C36" s="143" t="s">
        <v>65</v>
      </c>
      <c r="D36" s="270" t="s">
        <v>66</v>
      </c>
      <c r="E36" s="270"/>
      <c r="F36" s="142" t="s">
        <v>8</v>
      </c>
      <c r="G36" s="74">
        <f t="shared" si="4"/>
        <v>5</v>
      </c>
    </row>
    <row r="37" spans="1:7" s="136" customFormat="1" ht="32" customHeight="1" x14ac:dyDescent="0.2">
      <c r="A37" s="140"/>
      <c r="B37" s="143"/>
      <c r="C37" s="143" t="s">
        <v>67</v>
      </c>
      <c r="D37" s="270" t="s">
        <v>68</v>
      </c>
      <c r="E37" s="270"/>
      <c r="F37" s="142"/>
      <c r="G37" s="74"/>
    </row>
    <row r="38" spans="1:7" s="136" customFormat="1" ht="32" customHeight="1" x14ac:dyDescent="0.2">
      <c r="A38" s="140"/>
      <c r="B38" s="143"/>
      <c r="C38" s="143"/>
      <c r="D38" s="143" t="s">
        <v>69</v>
      </c>
      <c r="E38" s="143" t="s">
        <v>70</v>
      </c>
      <c r="F38" s="142" t="s">
        <v>8</v>
      </c>
      <c r="G38" s="74">
        <f t="shared" ref="G38:G40" si="5">IF(AND(F38="YA"),5,IF(AND(F38="TIDAK"),1,0))</f>
        <v>5</v>
      </c>
    </row>
    <row r="39" spans="1:7" s="136" customFormat="1" ht="32" customHeight="1" x14ac:dyDescent="0.2">
      <c r="A39" s="140"/>
      <c r="B39" s="143"/>
      <c r="C39" s="143"/>
      <c r="D39" s="143" t="s">
        <v>71</v>
      </c>
      <c r="E39" s="143" t="s">
        <v>72</v>
      </c>
      <c r="F39" s="142" t="s">
        <v>8</v>
      </c>
      <c r="G39" s="74">
        <f t="shared" si="5"/>
        <v>5</v>
      </c>
    </row>
    <row r="40" spans="1:7" s="136" customFormat="1" ht="32" customHeight="1" x14ac:dyDescent="0.2">
      <c r="A40" s="140"/>
      <c r="B40" s="143"/>
      <c r="C40" s="143"/>
      <c r="D40" s="143" t="s">
        <v>73</v>
      </c>
      <c r="E40" s="143" t="s">
        <v>74</v>
      </c>
      <c r="F40" s="142" t="s">
        <v>8</v>
      </c>
      <c r="G40" s="74">
        <f t="shared" si="5"/>
        <v>5</v>
      </c>
    </row>
    <row r="41" spans="1:7" s="136" customFormat="1" ht="32" customHeight="1" x14ac:dyDescent="0.2">
      <c r="A41" s="140"/>
      <c r="B41" s="143"/>
      <c r="C41" s="143" t="s">
        <v>75</v>
      </c>
      <c r="D41" s="270" t="s">
        <v>76</v>
      </c>
      <c r="E41" s="270"/>
      <c r="F41" s="142"/>
      <c r="G41" s="74"/>
    </row>
    <row r="42" spans="1:7" s="136" customFormat="1" ht="32" customHeight="1" x14ac:dyDescent="0.2">
      <c r="A42" s="140"/>
      <c r="B42" s="143"/>
      <c r="C42" s="143"/>
      <c r="D42" s="143" t="s">
        <v>77</v>
      </c>
      <c r="E42" s="143" t="s">
        <v>78</v>
      </c>
      <c r="F42" s="142" t="s">
        <v>22</v>
      </c>
      <c r="G42" s="74">
        <f>IF(AND(F42="YA"),2,IF(AND(F42="TIDAK"),1,0))</f>
        <v>0</v>
      </c>
    </row>
    <row r="43" spans="1:7" s="136" customFormat="1" ht="32" customHeight="1" x14ac:dyDescent="0.2">
      <c r="A43" s="140"/>
      <c r="B43" s="143"/>
      <c r="C43" s="143"/>
      <c r="D43" s="143" t="s">
        <v>79</v>
      </c>
      <c r="E43" s="143" t="s">
        <v>80</v>
      </c>
      <c r="F43" s="142" t="s">
        <v>22</v>
      </c>
      <c r="G43" s="74">
        <f>IF(AND(F43="YA"),3,IF(AND(F43="TIDAK"),1,0))</f>
        <v>0</v>
      </c>
    </row>
    <row r="44" spans="1:7" s="136" customFormat="1" ht="32" customHeight="1" x14ac:dyDescent="0.2">
      <c r="A44" s="140"/>
      <c r="B44" s="143"/>
      <c r="C44" s="143"/>
      <c r="D44" s="143" t="s">
        <v>81</v>
      </c>
      <c r="E44" s="143" t="s">
        <v>82</v>
      </c>
      <c r="F44" s="142" t="s">
        <v>8</v>
      </c>
      <c r="G44" s="74">
        <f>IF(AND(F44="YA"),5,IF(AND(F44="TIDAK"),1,0))</f>
        <v>5</v>
      </c>
    </row>
    <row r="45" spans="1:7" s="136" customFormat="1" ht="32" customHeight="1" x14ac:dyDescent="0.2">
      <c r="A45" s="140"/>
      <c r="B45" s="145" t="s">
        <v>83</v>
      </c>
      <c r="C45" s="270" t="s">
        <v>84</v>
      </c>
      <c r="D45" s="270"/>
      <c r="E45" s="270"/>
      <c r="F45" s="142"/>
      <c r="G45" s="74"/>
    </row>
    <row r="46" spans="1:7" s="136" customFormat="1" ht="32" customHeight="1" x14ac:dyDescent="0.2">
      <c r="A46" s="140"/>
      <c r="B46" s="143"/>
      <c r="C46" s="143" t="s">
        <v>85</v>
      </c>
      <c r="D46" s="270" t="s">
        <v>86</v>
      </c>
      <c r="E46" s="270"/>
      <c r="F46" s="142" t="s">
        <v>8</v>
      </c>
      <c r="G46" s="74">
        <f t="shared" ref="G46:G49" si="6">IF(AND(F46="YA"),5,IF(AND(F46="TIDAK"),1,0))</f>
        <v>5</v>
      </c>
    </row>
    <row r="47" spans="1:7" s="136" customFormat="1" ht="32" customHeight="1" x14ac:dyDescent="0.2">
      <c r="A47" s="140"/>
      <c r="B47" s="143"/>
      <c r="C47" s="143" t="s">
        <v>87</v>
      </c>
      <c r="D47" s="270" t="s">
        <v>66</v>
      </c>
      <c r="E47" s="270"/>
      <c r="F47" s="142" t="s">
        <v>8</v>
      </c>
      <c r="G47" s="74">
        <f t="shared" si="6"/>
        <v>5</v>
      </c>
    </row>
    <row r="48" spans="1:7" s="136" customFormat="1" ht="32" customHeight="1" x14ac:dyDescent="0.2">
      <c r="A48" s="140"/>
      <c r="B48" s="143"/>
      <c r="C48" s="143" t="s">
        <v>88</v>
      </c>
      <c r="D48" s="270" t="s">
        <v>89</v>
      </c>
      <c r="E48" s="270"/>
      <c r="F48" s="142" t="s">
        <v>8</v>
      </c>
      <c r="G48" s="74">
        <f t="shared" si="6"/>
        <v>5</v>
      </c>
    </row>
    <row r="49" spans="1:7" s="136" customFormat="1" ht="32" customHeight="1" x14ac:dyDescent="0.2">
      <c r="A49" s="140"/>
      <c r="B49" s="143"/>
      <c r="C49" s="143" t="s">
        <v>90</v>
      </c>
      <c r="D49" s="270" t="s">
        <v>91</v>
      </c>
      <c r="E49" s="270"/>
      <c r="F49" s="142" t="s">
        <v>8</v>
      </c>
      <c r="G49" s="74">
        <f t="shared" si="6"/>
        <v>5</v>
      </c>
    </row>
    <row r="50" spans="1:7" s="136" customFormat="1" ht="32" customHeight="1" x14ac:dyDescent="0.2">
      <c r="A50" s="140"/>
      <c r="B50" s="143"/>
      <c r="C50" s="143" t="s">
        <v>92</v>
      </c>
      <c r="D50" s="270" t="s">
        <v>93</v>
      </c>
      <c r="E50" s="270"/>
      <c r="F50" s="142"/>
      <c r="G50" s="74"/>
    </row>
    <row r="51" spans="1:7" s="136" customFormat="1" ht="32" customHeight="1" x14ac:dyDescent="0.2">
      <c r="A51" s="140"/>
      <c r="B51" s="143"/>
      <c r="C51" s="143"/>
      <c r="D51" s="143" t="s">
        <v>94</v>
      </c>
      <c r="E51" s="143" t="s">
        <v>95</v>
      </c>
      <c r="F51" s="142" t="s">
        <v>8</v>
      </c>
      <c r="G51" s="74">
        <f t="shared" ref="G51:G59" si="7">IF(AND(F51="YA"),5,IF(AND(F51="TIDAK"),1,0))</f>
        <v>5</v>
      </c>
    </row>
    <row r="52" spans="1:7" s="136" customFormat="1" ht="32" customHeight="1" x14ac:dyDescent="0.2">
      <c r="A52" s="140"/>
      <c r="B52" s="143"/>
      <c r="C52" s="143"/>
      <c r="D52" s="143" t="s">
        <v>96</v>
      </c>
      <c r="E52" s="143" t="s">
        <v>97</v>
      </c>
      <c r="F52" s="142" t="s">
        <v>8</v>
      </c>
      <c r="G52" s="74">
        <f t="shared" si="7"/>
        <v>5</v>
      </c>
    </row>
    <row r="53" spans="1:7" s="136" customFormat="1" ht="32" customHeight="1" x14ac:dyDescent="0.2">
      <c r="A53" s="140"/>
      <c r="B53" s="143"/>
      <c r="C53" s="143"/>
      <c r="D53" s="143" t="s">
        <v>98</v>
      </c>
      <c r="E53" s="143" t="s">
        <v>99</v>
      </c>
      <c r="F53" s="142" t="s">
        <v>8</v>
      </c>
      <c r="G53" s="74">
        <f t="shared" si="7"/>
        <v>5</v>
      </c>
    </row>
    <row r="54" spans="1:7" s="136" customFormat="1" ht="32" customHeight="1" x14ac:dyDescent="0.2">
      <c r="A54" s="140"/>
      <c r="B54" s="143"/>
      <c r="C54" s="143"/>
      <c r="D54" s="143" t="s">
        <v>100</v>
      </c>
      <c r="E54" s="143" t="s">
        <v>101</v>
      </c>
      <c r="F54" s="142" t="s">
        <v>8</v>
      </c>
      <c r="G54" s="74">
        <f t="shared" si="7"/>
        <v>5</v>
      </c>
    </row>
    <row r="55" spans="1:7" s="136" customFormat="1" ht="32" customHeight="1" x14ac:dyDescent="0.2">
      <c r="A55" s="140"/>
      <c r="B55" s="143"/>
      <c r="C55" s="143"/>
      <c r="D55" s="143" t="s">
        <v>102</v>
      </c>
      <c r="E55" s="143" t="s">
        <v>103</v>
      </c>
      <c r="F55" s="142" t="s">
        <v>8</v>
      </c>
      <c r="G55" s="74">
        <f t="shared" si="7"/>
        <v>5</v>
      </c>
    </row>
    <row r="56" spans="1:7" s="136" customFormat="1" ht="32" customHeight="1" x14ac:dyDescent="0.2">
      <c r="A56" s="140"/>
      <c r="B56" s="143"/>
      <c r="C56" s="143"/>
      <c r="D56" s="143" t="s">
        <v>104</v>
      </c>
      <c r="E56" s="143" t="s">
        <v>105</v>
      </c>
      <c r="F56" s="142" t="s">
        <v>8</v>
      </c>
      <c r="G56" s="74">
        <f t="shared" si="7"/>
        <v>5</v>
      </c>
    </row>
    <row r="57" spans="1:7" s="136" customFormat="1" ht="32" customHeight="1" x14ac:dyDescent="0.2">
      <c r="A57" s="140"/>
      <c r="B57" s="143"/>
      <c r="C57" s="143"/>
      <c r="D57" s="143" t="s">
        <v>106</v>
      </c>
      <c r="E57" s="143" t="s">
        <v>107</v>
      </c>
      <c r="F57" s="142" t="s">
        <v>8</v>
      </c>
      <c r="G57" s="74">
        <f t="shared" si="7"/>
        <v>5</v>
      </c>
    </row>
    <row r="58" spans="1:7" s="136" customFormat="1" ht="32" customHeight="1" x14ac:dyDescent="0.2">
      <c r="A58" s="140"/>
      <c r="B58" s="143"/>
      <c r="C58" s="143"/>
      <c r="D58" s="143" t="s">
        <v>108</v>
      </c>
      <c r="E58" s="143" t="s">
        <v>109</v>
      </c>
      <c r="F58" s="142" t="s">
        <v>8</v>
      </c>
      <c r="G58" s="74">
        <f t="shared" si="7"/>
        <v>5</v>
      </c>
    </row>
    <row r="59" spans="1:7" s="136" customFormat="1" ht="32" customHeight="1" x14ac:dyDescent="0.2">
      <c r="A59" s="140"/>
      <c r="B59" s="143"/>
      <c r="C59" s="143"/>
      <c r="D59" s="143" t="s">
        <v>110</v>
      </c>
      <c r="E59" s="143" t="s">
        <v>111</v>
      </c>
      <c r="F59" s="142" t="s">
        <v>55</v>
      </c>
      <c r="G59" s="74">
        <f t="shared" si="7"/>
        <v>1</v>
      </c>
    </row>
    <row r="60" spans="1:7" s="136" customFormat="1" ht="32" customHeight="1" x14ac:dyDescent="0.2">
      <c r="A60" s="140">
        <v>5</v>
      </c>
      <c r="B60" s="269" t="s">
        <v>112</v>
      </c>
      <c r="C60" s="269"/>
      <c r="D60" s="269"/>
      <c r="E60" s="269"/>
      <c r="F60" s="142"/>
      <c r="G60" s="72">
        <f>SUM(G61:G82)</f>
        <v>81</v>
      </c>
    </row>
    <row r="61" spans="1:7" s="136" customFormat="1" ht="32" customHeight="1" x14ac:dyDescent="0.2">
      <c r="A61" s="140"/>
      <c r="B61" s="143" t="s">
        <v>113</v>
      </c>
      <c r="C61" s="270" t="s">
        <v>114</v>
      </c>
      <c r="D61" s="270"/>
      <c r="E61" s="270"/>
      <c r="F61" s="142" t="s">
        <v>8</v>
      </c>
      <c r="G61" s="74">
        <f t="shared" ref="G61" si="8">IF(AND(F61="YA"),5,IF(AND(F61="TIDAK"),1,0))</f>
        <v>5</v>
      </c>
    </row>
    <row r="62" spans="1:7" s="136" customFormat="1" ht="32" customHeight="1" x14ac:dyDescent="0.2">
      <c r="A62" s="140"/>
      <c r="B62" s="143" t="s">
        <v>115</v>
      </c>
      <c r="C62" s="270" t="s">
        <v>116</v>
      </c>
      <c r="D62" s="270"/>
      <c r="E62" s="270"/>
      <c r="F62" s="142"/>
      <c r="G62" s="74"/>
    </row>
    <row r="63" spans="1:7" s="136" customFormat="1" ht="32" customHeight="1" x14ac:dyDescent="0.2">
      <c r="A63" s="140"/>
      <c r="B63" s="143"/>
      <c r="C63" s="143" t="s">
        <v>117</v>
      </c>
      <c r="D63" s="270" t="s">
        <v>118</v>
      </c>
      <c r="E63" s="270"/>
      <c r="F63" s="142" t="s">
        <v>55</v>
      </c>
      <c r="G63" s="74">
        <f t="shared" ref="G63:G70" si="9">IF(AND(F63="YA"),5,IF(AND(F63="TIDAK"),1,0))</f>
        <v>1</v>
      </c>
    </row>
    <row r="64" spans="1:7" s="136" customFormat="1" ht="32" customHeight="1" x14ac:dyDescent="0.2">
      <c r="A64" s="140"/>
      <c r="B64" s="143"/>
      <c r="C64" s="143" t="s">
        <v>119</v>
      </c>
      <c r="D64" s="270" t="s">
        <v>120</v>
      </c>
      <c r="E64" s="270"/>
      <c r="F64" s="142" t="s">
        <v>8</v>
      </c>
      <c r="G64" s="74">
        <f t="shared" si="9"/>
        <v>5</v>
      </c>
    </row>
    <row r="65" spans="1:7" s="136" customFormat="1" ht="32" customHeight="1" x14ac:dyDescent="0.2">
      <c r="A65" s="140"/>
      <c r="B65" s="143"/>
      <c r="C65" s="143" t="s">
        <v>121</v>
      </c>
      <c r="D65" s="270" t="s">
        <v>122</v>
      </c>
      <c r="E65" s="270"/>
      <c r="F65" s="142" t="s">
        <v>8</v>
      </c>
      <c r="G65" s="74">
        <f t="shared" si="9"/>
        <v>5</v>
      </c>
    </row>
    <row r="66" spans="1:7" s="136" customFormat="1" ht="32" customHeight="1" x14ac:dyDescent="0.2">
      <c r="A66" s="140"/>
      <c r="B66" s="143"/>
      <c r="C66" s="143" t="s">
        <v>123</v>
      </c>
      <c r="D66" s="270" t="s">
        <v>124</v>
      </c>
      <c r="E66" s="270"/>
      <c r="F66" s="142" t="s">
        <v>8</v>
      </c>
      <c r="G66" s="74">
        <f t="shared" si="9"/>
        <v>5</v>
      </c>
    </row>
    <row r="67" spans="1:7" s="136" customFormat="1" ht="32" customHeight="1" x14ac:dyDescent="0.2">
      <c r="A67" s="140"/>
      <c r="B67" s="143"/>
      <c r="C67" s="143" t="s">
        <v>125</v>
      </c>
      <c r="D67" s="270" t="s">
        <v>126</v>
      </c>
      <c r="E67" s="270"/>
      <c r="F67" s="142" t="s">
        <v>8</v>
      </c>
      <c r="G67" s="74">
        <f t="shared" si="9"/>
        <v>5</v>
      </c>
    </row>
    <row r="68" spans="1:7" s="136" customFormat="1" ht="32" customHeight="1" x14ac:dyDescent="0.2">
      <c r="A68" s="140"/>
      <c r="B68" s="143"/>
      <c r="C68" s="143" t="s">
        <v>127</v>
      </c>
      <c r="D68" s="270" t="s">
        <v>128</v>
      </c>
      <c r="E68" s="270"/>
      <c r="F68" s="142" t="s">
        <v>8</v>
      </c>
      <c r="G68" s="74">
        <f t="shared" si="9"/>
        <v>5</v>
      </c>
    </row>
    <row r="69" spans="1:7" s="136" customFormat="1" ht="32" customHeight="1" x14ac:dyDescent="0.2">
      <c r="A69" s="140"/>
      <c r="B69" s="143"/>
      <c r="C69" s="143" t="s">
        <v>129</v>
      </c>
      <c r="D69" s="270" t="s">
        <v>130</v>
      </c>
      <c r="E69" s="270"/>
      <c r="F69" s="142" t="s">
        <v>8</v>
      </c>
      <c r="G69" s="74">
        <f t="shared" si="9"/>
        <v>5</v>
      </c>
    </row>
    <row r="70" spans="1:7" s="136" customFormat="1" ht="32" customHeight="1" x14ac:dyDescent="0.2">
      <c r="A70" s="140"/>
      <c r="B70" s="143"/>
      <c r="C70" s="143" t="s">
        <v>131</v>
      </c>
      <c r="D70" s="270" t="s">
        <v>132</v>
      </c>
      <c r="E70" s="270"/>
      <c r="F70" s="142" t="s">
        <v>8</v>
      </c>
      <c r="G70" s="74">
        <f t="shared" si="9"/>
        <v>5</v>
      </c>
    </row>
    <row r="71" spans="1:7" s="136" customFormat="1" ht="32" customHeight="1" x14ac:dyDescent="0.2">
      <c r="A71" s="140"/>
      <c r="B71" s="143" t="s">
        <v>133</v>
      </c>
      <c r="C71" s="270" t="s">
        <v>134</v>
      </c>
      <c r="D71" s="270"/>
      <c r="E71" s="270"/>
      <c r="F71" s="142"/>
      <c r="G71" s="74"/>
    </row>
    <row r="72" spans="1:7" s="136" customFormat="1" ht="32" customHeight="1" x14ac:dyDescent="0.2">
      <c r="A72" s="140"/>
      <c r="B72" s="143"/>
      <c r="C72" s="143" t="s">
        <v>135</v>
      </c>
      <c r="D72" s="270" t="s">
        <v>136</v>
      </c>
      <c r="E72" s="270"/>
      <c r="F72" s="142"/>
      <c r="G72" s="74"/>
    </row>
    <row r="73" spans="1:7" s="136" customFormat="1" ht="32" customHeight="1" x14ac:dyDescent="0.2">
      <c r="A73" s="140"/>
      <c r="B73" s="143"/>
      <c r="C73" s="143"/>
      <c r="D73" s="143" t="s">
        <v>137</v>
      </c>
      <c r="E73" s="143" t="s">
        <v>78</v>
      </c>
      <c r="F73" s="142" t="s">
        <v>22</v>
      </c>
      <c r="G73" s="74">
        <f>IF(AND(F73="YA"),2,IF(AND(F73="TIDAK"),1,0))</f>
        <v>0</v>
      </c>
    </row>
    <row r="74" spans="1:7" s="136" customFormat="1" ht="32" customHeight="1" x14ac:dyDescent="0.2">
      <c r="A74" s="140"/>
      <c r="B74" s="143"/>
      <c r="C74" s="143"/>
      <c r="D74" s="143" t="s">
        <v>138</v>
      </c>
      <c r="E74" s="143" t="s">
        <v>80</v>
      </c>
      <c r="F74" s="142" t="s">
        <v>22</v>
      </c>
      <c r="G74" s="74">
        <f>IF(AND(F74="YA"),3,IF(AND(F74="TIDAK"),1,0))</f>
        <v>0</v>
      </c>
    </row>
    <row r="75" spans="1:7" s="136" customFormat="1" ht="32" customHeight="1" x14ac:dyDescent="0.2">
      <c r="A75" s="140"/>
      <c r="B75" s="143"/>
      <c r="C75" s="143"/>
      <c r="D75" s="143" t="s">
        <v>139</v>
      </c>
      <c r="E75" s="143" t="s">
        <v>140</v>
      </c>
      <c r="F75" s="142" t="s">
        <v>8</v>
      </c>
      <c r="G75" s="74">
        <f>IF(AND(F75="YA"),5,IF(AND(F75="TIDAK"),1,0))</f>
        <v>5</v>
      </c>
    </row>
    <row r="76" spans="1:7" s="136" customFormat="1" ht="32" customHeight="1" x14ac:dyDescent="0.2">
      <c r="A76" s="140"/>
      <c r="B76" s="143"/>
      <c r="C76" s="143" t="s">
        <v>141</v>
      </c>
      <c r="D76" s="270" t="s">
        <v>142</v>
      </c>
      <c r="E76" s="270"/>
      <c r="F76" s="142" t="s">
        <v>8</v>
      </c>
      <c r="G76" s="74">
        <f t="shared" ref="G76:G82" si="10">IF(AND(F76="YA"),5,IF(AND(F76="TIDAK"),1,0))</f>
        <v>5</v>
      </c>
    </row>
    <row r="77" spans="1:7" s="136" customFormat="1" ht="32" customHeight="1" x14ac:dyDescent="0.2">
      <c r="A77" s="140"/>
      <c r="B77" s="143" t="s">
        <v>143</v>
      </c>
      <c r="C77" s="270" t="s">
        <v>144</v>
      </c>
      <c r="D77" s="270"/>
      <c r="E77" s="270"/>
      <c r="F77" s="142" t="s">
        <v>8</v>
      </c>
      <c r="G77" s="74">
        <f t="shared" si="10"/>
        <v>5</v>
      </c>
    </row>
    <row r="78" spans="1:7" s="136" customFormat="1" ht="32" customHeight="1" x14ac:dyDescent="0.2">
      <c r="A78" s="140"/>
      <c r="B78" s="143" t="s">
        <v>145</v>
      </c>
      <c r="C78" s="270" t="s">
        <v>146</v>
      </c>
      <c r="D78" s="270"/>
      <c r="E78" s="270"/>
      <c r="F78" s="142" t="s">
        <v>8</v>
      </c>
      <c r="G78" s="74">
        <f t="shared" si="10"/>
        <v>5</v>
      </c>
    </row>
    <row r="79" spans="1:7" s="136" customFormat="1" ht="32" customHeight="1" x14ac:dyDescent="0.2">
      <c r="A79" s="140"/>
      <c r="B79" s="143" t="s">
        <v>147</v>
      </c>
      <c r="C79" s="270" t="s">
        <v>148</v>
      </c>
      <c r="D79" s="270"/>
      <c r="E79" s="270"/>
      <c r="F79" s="142" t="s">
        <v>8</v>
      </c>
      <c r="G79" s="74">
        <f t="shared" si="10"/>
        <v>5</v>
      </c>
    </row>
    <row r="80" spans="1:7" s="136" customFormat="1" ht="32" customHeight="1" x14ac:dyDescent="0.2">
      <c r="A80" s="140"/>
      <c r="B80" s="143" t="s">
        <v>149</v>
      </c>
      <c r="C80" s="270" t="s">
        <v>150</v>
      </c>
      <c r="D80" s="270"/>
      <c r="E80" s="270"/>
      <c r="F80" s="142" t="s">
        <v>8</v>
      </c>
      <c r="G80" s="74">
        <f t="shared" si="10"/>
        <v>5</v>
      </c>
    </row>
    <row r="81" spans="1:7" s="136" customFormat="1" ht="32" customHeight="1" x14ac:dyDescent="0.2">
      <c r="A81" s="140"/>
      <c r="B81" s="143" t="s">
        <v>151</v>
      </c>
      <c r="C81" s="270" t="s">
        <v>152</v>
      </c>
      <c r="D81" s="270"/>
      <c r="E81" s="270"/>
      <c r="F81" s="142" t="s">
        <v>8</v>
      </c>
      <c r="G81" s="74">
        <f t="shared" si="10"/>
        <v>5</v>
      </c>
    </row>
    <row r="82" spans="1:7" s="136" customFormat="1" ht="32" customHeight="1" x14ac:dyDescent="0.2">
      <c r="A82" s="140"/>
      <c r="B82" s="143" t="s">
        <v>153</v>
      </c>
      <c r="C82" s="270" t="s">
        <v>154</v>
      </c>
      <c r="D82" s="270"/>
      <c r="E82" s="270"/>
      <c r="F82" s="142" t="s">
        <v>8</v>
      </c>
      <c r="G82" s="74">
        <f t="shared" si="10"/>
        <v>5</v>
      </c>
    </row>
    <row r="83" spans="1:7" s="136" customFormat="1" ht="32" customHeight="1" x14ac:dyDescent="0.2">
      <c r="A83" s="140">
        <v>6</v>
      </c>
      <c r="B83" s="269" t="s">
        <v>155</v>
      </c>
      <c r="C83" s="269"/>
      <c r="D83" s="269"/>
      <c r="E83" s="269"/>
      <c r="F83" s="142"/>
      <c r="G83" s="72">
        <f>SUM(G84:G96)</f>
        <v>25</v>
      </c>
    </row>
    <row r="84" spans="1:7" s="136" customFormat="1" ht="32" customHeight="1" x14ac:dyDescent="0.2">
      <c r="A84" s="140"/>
      <c r="B84" s="143" t="s">
        <v>156</v>
      </c>
      <c r="C84" s="270" t="s">
        <v>157</v>
      </c>
      <c r="D84" s="270"/>
      <c r="E84" s="270"/>
      <c r="F84" s="142" t="s">
        <v>8</v>
      </c>
      <c r="G84" s="74">
        <f t="shared" ref="G84" si="11">IF(AND(F84="YA"),5,IF(AND(F84="TIDAK"),1,0))</f>
        <v>5</v>
      </c>
    </row>
    <row r="85" spans="1:7" s="136" customFormat="1" ht="32" customHeight="1" x14ac:dyDescent="0.2">
      <c r="A85" s="140"/>
      <c r="B85" s="143" t="s">
        <v>158</v>
      </c>
      <c r="C85" s="270" t="s">
        <v>159</v>
      </c>
      <c r="D85" s="270"/>
      <c r="E85" s="270"/>
      <c r="F85" s="142"/>
      <c r="G85" s="74"/>
    </row>
    <row r="86" spans="1:7" s="136" customFormat="1" ht="32" customHeight="1" x14ac:dyDescent="0.2">
      <c r="A86" s="140"/>
      <c r="B86" s="143"/>
      <c r="C86" s="143" t="s">
        <v>160</v>
      </c>
      <c r="D86" s="270" t="s">
        <v>161</v>
      </c>
      <c r="E86" s="270"/>
      <c r="F86" s="142" t="s">
        <v>22</v>
      </c>
      <c r="G86" s="74">
        <f>IF(AND(F86="YA"),3,IF(AND(F86="TIDAK"),1,0))</f>
        <v>0</v>
      </c>
    </row>
    <row r="87" spans="1:7" s="136" customFormat="1" ht="32" customHeight="1" x14ac:dyDescent="0.2">
      <c r="A87" s="140"/>
      <c r="B87" s="143"/>
      <c r="C87" s="143" t="s">
        <v>162</v>
      </c>
      <c r="D87" s="270" t="s">
        <v>163</v>
      </c>
      <c r="E87" s="270"/>
      <c r="F87" s="142" t="s">
        <v>8</v>
      </c>
      <c r="G87" s="74">
        <f>IF(AND(F87="YA"),5,IF(AND(F87="TIDAK"),1,0))</f>
        <v>5</v>
      </c>
    </row>
    <row r="88" spans="1:7" s="136" customFormat="1" ht="32" customHeight="1" x14ac:dyDescent="0.2">
      <c r="A88" s="140"/>
      <c r="B88" s="143" t="s">
        <v>164</v>
      </c>
      <c r="C88" s="270" t="s">
        <v>1703</v>
      </c>
      <c r="D88" s="270"/>
      <c r="E88" s="270"/>
      <c r="F88" s="142"/>
      <c r="G88" s="74"/>
    </row>
    <row r="89" spans="1:7" s="136" customFormat="1" ht="32" customHeight="1" x14ac:dyDescent="0.2">
      <c r="A89" s="140"/>
      <c r="B89" s="143"/>
      <c r="C89" s="143" t="s">
        <v>166</v>
      </c>
      <c r="D89" s="270" t="s">
        <v>167</v>
      </c>
      <c r="E89" s="270"/>
      <c r="F89" s="142" t="s">
        <v>8</v>
      </c>
      <c r="G89" s="74">
        <f>IF(AND(F89="YA"),3,IF(AND(F89="TIDAK"),1,0))</f>
        <v>3</v>
      </c>
    </row>
    <row r="90" spans="1:7" s="136" customFormat="1" ht="32" customHeight="1" x14ac:dyDescent="0.2">
      <c r="A90" s="140"/>
      <c r="B90" s="143"/>
      <c r="C90" s="143" t="s">
        <v>168</v>
      </c>
      <c r="D90" s="270" t="s">
        <v>1704</v>
      </c>
      <c r="E90" s="270"/>
      <c r="F90" s="142" t="s">
        <v>22</v>
      </c>
      <c r="G90" s="74">
        <f>IF(AND(F90="YA"),5,IF(AND(F90="TIDAK"),1,0))</f>
        <v>0</v>
      </c>
    </row>
    <row r="91" spans="1:7" s="136" customFormat="1" ht="32" customHeight="1" x14ac:dyDescent="0.2">
      <c r="A91" s="140"/>
      <c r="B91" s="143" t="s">
        <v>170</v>
      </c>
      <c r="C91" s="270" t="s">
        <v>1705</v>
      </c>
      <c r="D91" s="270"/>
      <c r="E91" s="270"/>
      <c r="F91" s="142"/>
      <c r="G91" s="74"/>
    </row>
    <row r="92" spans="1:7" s="136" customFormat="1" ht="32" customHeight="1" x14ac:dyDescent="0.2">
      <c r="A92" s="140"/>
      <c r="B92" s="143"/>
      <c r="C92" s="143" t="s">
        <v>172</v>
      </c>
      <c r="D92" s="270" t="s">
        <v>173</v>
      </c>
      <c r="E92" s="270"/>
      <c r="F92" s="142" t="s">
        <v>8</v>
      </c>
      <c r="G92" s="74">
        <f>IF(AND(F92="YA"),2,IF(AND(F92="TIDAK"),1,0))</f>
        <v>2</v>
      </c>
    </row>
    <row r="93" spans="1:7" s="136" customFormat="1" ht="32" customHeight="1" x14ac:dyDescent="0.2">
      <c r="A93" s="140"/>
      <c r="B93" s="143"/>
      <c r="C93" s="143" t="s">
        <v>174</v>
      </c>
      <c r="D93" s="270" t="s">
        <v>175</v>
      </c>
      <c r="E93" s="270"/>
      <c r="F93" s="142" t="s">
        <v>22</v>
      </c>
      <c r="G93" s="74">
        <f>IF(AND(F93="YA"),3,IF(AND(F93="TIDAK"),1,0))</f>
        <v>0</v>
      </c>
    </row>
    <row r="94" spans="1:7" s="136" customFormat="1" ht="32" customHeight="1" x14ac:dyDescent="0.2">
      <c r="A94" s="140"/>
      <c r="B94" s="143"/>
      <c r="C94" s="143" t="s">
        <v>176</v>
      </c>
      <c r="D94" s="270" t="s">
        <v>177</v>
      </c>
      <c r="E94" s="270"/>
      <c r="F94" s="142" t="s">
        <v>22</v>
      </c>
      <c r="G94" s="74">
        <f>IF(AND(F94="YA"),5,IF(AND(F94="TIDAK"),1,0))</f>
        <v>0</v>
      </c>
    </row>
    <row r="95" spans="1:7" s="136" customFormat="1" ht="32" customHeight="1" x14ac:dyDescent="0.2">
      <c r="A95" s="140"/>
      <c r="B95" s="143" t="s">
        <v>178</v>
      </c>
      <c r="C95" s="270" t="s">
        <v>179</v>
      </c>
      <c r="D95" s="270"/>
      <c r="E95" s="270"/>
      <c r="F95" s="142" t="s">
        <v>8</v>
      </c>
      <c r="G95" s="74">
        <f t="shared" ref="G95:G96" si="12">IF(AND(F95="YA"),5,IF(AND(F95="TIDAK"),1,0))</f>
        <v>5</v>
      </c>
    </row>
    <row r="96" spans="1:7" s="136" customFormat="1" ht="32" customHeight="1" x14ac:dyDescent="0.2">
      <c r="A96" s="140"/>
      <c r="B96" s="143" t="s">
        <v>180</v>
      </c>
      <c r="C96" s="270" t="s">
        <v>181</v>
      </c>
      <c r="D96" s="270"/>
      <c r="E96" s="270"/>
      <c r="F96" s="142" t="s">
        <v>8</v>
      </c>
      <c r="G96" s="74">
        <f t="shared" si="12"/>
        <v>5</v>
      </c>
    </row>
    <row r="97" spans="1:7" s="136" customFormat="1" ht="32" customHeight="1" x14ac:dyDescent="0.2">
      <c r="A97" s="140">
        <v>7</v>
      </c>
      <c r="B97" s="269" t="s">
        <v>182</v>
      </c>
      <c r="C97" s="269"/>
      <c r="D97" s="269"/>
      <c r="E97" s="269"/>
      <c r="F97" s="142"/>
      <c r="G97" s="72">
        <f>SUM(G98:G121)</f>
        <v>71</v>
      </c>
    </row>
    <row r="98" spans="1:7" s="136" customFormat="1" ht="32" customHeight="1" x14ac:dyDescent="0.2">
      <c r="A98" s="140"/>
      <c r="B98" s="143" t="s">
        <v>183</v>
      </c>
      <c r="C98" s="270" t="s">
        <v>184</v>
      </c>
      <c r="D98" s="270"/>
      <c r="E98" s="270"/>
      <c r="F98" s="142" t="s">
        <v>8</v>
      </c>
      <c r="G98" s="74">
        <f t="shared" ref="G98:G99" si="13">IF(AND(F98="YA"),5,IF(AND(F98="TIDAK"),1,0))</f>
        <v>5</v>
      </c>
    </row>
    <row r="99" spans="1:7" s="136" customFormat="1" ht="32" customHeight="1" x14ac:dyDescent="0.2">
      <c r="A99" s="140"/>
      <c r="B99" s="143" t="s">
        <v>185</v>
      </c>
      <c r="C99" s="270" t="s">
        <v>186</v>
      </c>
      <c r="D99" s="270"/>
      <c r="E99" s="270"/>
      <c r="F99" s="142" t="s">
        <v>8</v>
      </c>
      <c r="G99" s="74">
        <f t="shared" si="13"/>
        <v>5</v>
      </c>
    </row>
    <row r="100" spans="1:7" s="136" customFormat="1" ht="32" customHeight="1" x14ac:dyDescent="0.2">
      <c r="A100" s="140"/>
      <c r="B100" s="143" t="s">
        <v>187</v>
      </c>
      <c r="C100" s="270" t="s">
        <v>188</v>
      </c>
      <c r="D100" s="270"/>
      <c r="E100" s="270"/>
      <c r="F100" s="142"/>
      <c r="G100" s="74"/>
    </row>
    <row r="101" spans="1:7" s="136" customFormat="1" ht="32" customHeight="1" x14ac:dyDescent="0.2">
      <c r="A101" s="140"/>
      <c r="B101" s="143"/>
      <c r="C101" s="143" t="s">
        <v>189</v>
      </c>
      <c r="D101" s="270" t="s">
        <v>190</v>
      </c>
      <c r="E101" s="270"/>
      <c r="F101" s="142" t="s">
        <v>8</v>
      </c>
      <c r="G101" s="74">
        <f t="shared" ref="G101:G110" si="14">IF(AND(F101="YA"),5,IF(AND(F101="TIDAK"),1,0))</f>
        <v>5</v>
      </c>
    </row>
    <row r="102" spans="1:7" s="136" customFormat="1" ht="32" customHeight="1" x14ac:dyDescent="0.2">
      <c r="A102" s="140"/>
      <c r="B102" s="143"/>
      <c r="C102" s="143" t="s">
        <v>191</v>
      </c>
      <c r="D102" s="270" t="s">
        <v>192</v>
      </c>
      <c r="E102" s="270"/>
      <c r="F102" s="142" t="s">
        <v>8</v>
      </c>
      <c r="G102" s="74">
        <f t="shared" si="14"/>
        <v>5</v>
      </c>
    </row>
    <row r="103" spans="1:7" s="136" customFormat="1" ht="32" customHeight="1" x14ac:dyDescent="0.2">
      <c r="A103" s="140"/>
      <c r="B103" s="143"/>
      <c r="C103" s="143" t="s">
        <v>193</v>
      </c>
      <c r="D103" s="270" t="s">
        <v>194</v>
      </c>
      <c r="E103" s="270"/>
      <c r="F103" s="142" t="s">
        <v>8</v>
      </c>
      <c r="G103" s="74">
        <f t="shared" si="14"/>
        <v>5</v>
      </c>
    </row>
    <row r="104" spans="1:7" s="136" customFormat="1" ht="32" customHeight="1" x14ac:dyDescent="0.2">
      <c r="A104" s="140"/>
      <c r="B104" s="143"/>
      <c r="C104" s="143" t="s">
        <v>195</v>
      </c>
      <c r="D104" s="270" t="s">
        <v>196</v>
      </c>
      <c r="E104" s="270"/>
      <c r="F104" s="142" t="s">
        <v>8</v>
      </c>
      <c r="G104" s="74">
        <f t="shared" si="14"/>
        <v>5</v>
      </c>
    </row>
    <row r="105" spans="1:7" s="136" customFormat="1" ht="32" customHeight="1" x14ac:dyDescent="0.2">
      <c r="A105" s="140"/>
      <c r="B105" s="143"/>
      <c r="C105" s="143" t="s">
        <v>197</v>
      </c>
      <c r="D105" s="270" t="s">
        <v>198</v>
      </c>
      <c r="E105" s="270"/>
      <c r="F105" s="142" t="s">
        <v>8</v>
      </c>
      <c r="G105" s="74">
        <f t="shared" si="14"/>
        <v>5</v>
      </c>
    </row>
    <row r="106" spans="1:7" s="136" customFormat="1" ht="32" customHeight="1" x14ac:dyDescent="0.2">
      <c r="A106" s="140"/>
      <c r="B106" s="143"/>
      <c r="C106" s="143" t="s">
        <v>199</v>
      </c>
      <c r="D106" s="270" t="s">
        <v>200</v>
      </c>
      <c r="E106" s="270"/>
      <c r="F106" s="142" t="s">
        <v>8</v>
      </c>
      <c r="G106" s="74">
        <f t="shared" si="14"/>
        <v>5</v>
      </c>
    </row>
    <row r="107" spans="1:7" s="136" customFormat="1" ht="32" customHeight="1" x14ac:dyDescent="0.2">
      <c r="A107" s="140"/>
      <c r="B107" s="143" t="s">
        <v>201</v>
      </c>
      <c r="C107" s="270" t="s">
        <v>1706</v>
      </c>
      <c r="D107" s="270"/>
      <c r="E107" s="270"/>
      <c r="F107" s="142" t="s">
        <v>8</v>
      </c>
      <c r="G107" s="74">
        <f t="shared" si="14"/>
        <v>5</v>
      </c>
    </row>
    <row r="108" spans="1:7" s="136" customFormat="1" ht="32" customHeight="1" x14ac:dyDescent="0.2">
      <c r="A108" s="140"/>
      <c r="B108" s="143" t="s">
        <v>203</v>
      </c>
      <c r="C108" s="270" t="s">
        <v>204</v>
      </c>
      <c r="D108" s="270"/>
      <c r="E108" s="270"/>
      <c r="F108" s="142" t="s">
        <v>8</v>
      </c>
      <c r="G108" s="74">
        <f t="shared" si="14"/>
        <v>5</v>
      </c>
    </row>
    <row r="109" spans="1:7" s="136" customFormat="1" ht="32" customHeight="1" x14ac:dyDescent="0.2">
      <c r="A109" s="140"/>
      <c r="B109" s="143" t="s">
        <v>205</v>
      </c>
      <c r="C109" s="270" t="s">
        <v>206</v>
      </c>
      <c r="D109" s="270"/>
      <c r="E109" s="270"/>
      <c r="F109" s="142" t="s">
        <v>8</v>
      </c>
      <c r="G109" s="74">
        <f t="shared" si="14"/>
        <v>5</v>
      </c>
    </row>
    <row r="110" spans="1:7" s="136" customFormat="1" ht="32" customHeight="1" x14ac:dyDescent="0.2">
      <c r="A110" s="140"/>
      <c r="B110" s="143" t="s">
        <v>207</v>
      </c>
      <c r="C110" s="270" t="s">
        <v>208</v>
      </c>
      <c r="D110" s="270"/>
      <c r="E110" s="270"/>
      <c r="F110" s="142" t="s">
        <v>8</v>
      </c>
      <c r="G110" s="74">
        <f t="shared" si="14"/>
        <v>5</v>
      </c>
    </row>
    <row r="111" spans="1:7" s="136" customFormat="1" ht="32" customHeight="1" x14ac:dyDescent="0.2">
      <c r="A111" s="140"/>
      <c r="B111" s="143" t="s">
        <v>209</v>
      </c>
      <c r="C111" s="270" t="s">
        <v>210</v>
      </c>
      <c r="D111" s="270"/>
      <c r="E111" s="270"/>
      <c r="F111" s="142"/>
      <c r="G111" s="74"/>
    </row>
    <row r="112" spans="1:7" s="136" customFormat="1" ht="32" customHeight="1" x14ac:dyDescent="0.2">
      <c r="A112" s="146"/>
      <c r="B112" s="143"/>
      <c r="C112" s="143" t="s">
        <v>211</v>
      </c>
      <c r="D112" s="270" t="s">
        <v>212</v>
      </c>
      <c r="E112" s="270"/>
      <c r="F112" s="142" t="s">
        <v>8</v>
      </c>
      <c r="G112" s="74">
        <f>IF(AND(F112="YA"),3,IF(AND(F112="TIDAK"),1,0))</f>
        <v>3</v>
      </c>
    </row>
    <row r="113" spans="1:7" s="136" customFormat="1" ht="32" customHeight="1" x14ac:dyDescent="0.2">
      <c r="A113" s="146"/>
      <c r="B113" s="143"/>
      <c r="C113" s="143" t="s">
        <v>213</v>
      </c>
      <c r="D113" s="270" t="s">
        <v>214</v>
      </c>
      <c r="E113" s="270"/>
      <c r="F113" s="142" t="s">
        <v>22</v>
      </c>
      <c r="G113" s="74">
        <f>IF(AND(F113="YA"),5,IF(AND(F113="TIDAK"),1,0))</f>
        <v>0</v>
      </c>
    </row>
    <row r="114" spans="1:7" s="136" customFormat="1" ht="32" customHeight="1" x14ac:dyDescent="0.2">
      <c r="A114" s="140"/>
      <c r="B114" s="143" t="s">
        <v>215</v>
      </c>
      <c r="C114" s="270" t="s">
        <v>216</v>
      </c>
      <c r="D114" s="270"/>
      <c r="E114" s="270"/>
      <c r="F114" s="142"/>
      <c r="G114" s="74"/>
    </row>
    <row r="115" spans="1:7" s="136" customFormat="1" ht="32" customHeight="1" x14ac:dyDescent="0.2">
      <c r="A115" s="146"/>
      <c r="B115" s="143"/>
      <c r="C115" s="143" t="s">
        <v>217</v>
      </c>
      <c r="D115" s="270" t="s">
        <v>218</v>
      </c>
      <c r="E115" s="270"/>
      <c r="F115" s="142" t="s">
        <v>8</v>
      </c>
      <c r="G115" s="74">
        <f>IF(AND(F115="YA"),3,IF(AND(F115="TIDAK"),1,0))</f>
        <v>3</v>
      </c>
    </row>
    <row r="116" spans="1:7" s="136" customFormat="1" ht="32" customHeight="1" x14ac:dyDescent="0.2">
      <c r="A116" s="146"/>
      <c r="B116" s="143"/>
      <c r="C116" s="143" t="s">
        <v>219</v>
      </c>
      <c r="D116" s="270" t="s">
        <v>220</v>
      </c>
      <c r="E116" s="270"/>
      <c r="F116" s="142" t="s">
        <v>22</v>
      </c>
      <c r="G116" s="74">
        <f>IF(AND(F116="YA"),5,IF(AND(F116="TIDAK"),1,0))</f>
        <v>0</v>
      </c>
    </row>
    <row r="117" spans="1:7" s="136" customFormat="1" ht="32" customHeight="1" x14ac:dyDescent="0.2">
      <c r="A117" s="140"/>
      <c r="B117" s="147" t="s">
        <v>221</v>
      </c>
      <c r="C117" s="270" t="s">
        <v>222</v>
      </c>
      <c r="D117" s="270"/>
      <c r="E117" s="270"/>
      <c r="F117" s="142"/>
      <c r="G117" s="74">
        <f t="shared" ref="G117" si="15">IF(AND(F117="YA"),5,IF(AND(F117="TIDAK"),1,0))</f>
        <v>0</v>
      </c>
    </row>
    <row r="118" spans="1:7" s="136" customFormat="1" ht="32" customHeight="1" x14ac:dyDescent="0.2">
      <c r="A118" s="140"/>
      <c r="B118" s="143" t="s">
        <v>223</v>
      </c>
      <c r="C118" s="270" t="s">
        <v>224</v>
      </c>
      <c r="D118" s="270"/>
      <c r="E118" s="270"/>
      <c r="F118" s="142"/>
      <c r="G118" s="74"/>
    </row>
    <row r="119" spans="1:7" s="136" customFormat="1" ht="32" customHeight="1" x14ac:dyDescent="0.2">
      <c r="A119" s="140"/>
      <c r="B119" s="143"/>
      <c r="C119" s="143" t="s">
        <v>225</v>
      </c>
      <c r="D119" s="270" t="s">
        <v>78</v>
      </c>
      <c r="E119" s="270"/>
      <c r="F119" s="142" t="s">
        <v>22</v>
      </c>
      <c r="G119" s="74">
        <f>IF(AND(F119="YA"),2,IF(AND(F119="TIDAK"),1,0))</f>
        <v>0</v>
      </c>
    </row>
    <row r="120" spans="1:7" s="136" customFormat="1" ht="32" customHeight="1" x14ac:dyDescent="0.2">
      <c r="A120" s="140"/>
      <c r="B120" s="143"/>
      <c r="C120" s="143" t="s">
        <v>226</v>
      </c>
      <c r="D120" s="270" t="s">
        <v>80</v>
      </c>
      <c r="E120" s="270"/>
      <c r="F120" s="142" t="s">
        <v>22</v>
      </c>
      <c r="G120" s="74">
        <f>IF(AND(F120="YA"),3,IF(AND(F120="TIDAK"),1,0))</f>
        <v>0</v>
      </c>
    </row>
    <row r="121" spans="1:7" s="136" customFormat="1" ht="32" customHeight="1" x14ac:dyDescent="0.2">
      <c r="A121" s="140"/>
      <c r="B121" s="143"/>
      <c r="C121" s="143" t="s">
        <v>227</v>
      </c>
      <c r="D121" s="270" t="s">
        <v>140</v>
      </c>
      <c r="E121" s="270"/>
      <c r="F121" s="142" t="s">
        <v>8</v>
      </c>
      <c r="G121" s="74">
        <f>IF(AND(F121="YA"),5,IF(AND(F121="TIDAK"),1,0))</f>
        <v>5</v>
      </c>
    </row>
    <row r="122" spans="1:7" s="136" customFormat="1" ht="32" customHeight="1" x14ac:dyDescent="0.2">
      <c r="A122" s="140">
        <v>8</v>
      </c>
      <c r="B122" s="269" t="s">
        <v>228</v>
      </c>
      <c r="C122" s="269"/>
      <c r="D122" s="269"/>
      <c r="E122" s="269"/>
      <c r="F122" s="142"/>
      <c r="G122" s="72">
        <f>SUM(G123:G142)</f>
        <v>47</v>
      </c>
    </row>
    <row r="123" spans="1:7" s="136" customFormat="1" ht="32" customHeight="1" x14ac:dyDescent="0.2">
      <c r="A123" s="140"/>
      <c r="B123" s="143" t="s">
        <v>229</v>
      </c>
      <c r="C123" s="270" t="s">
        <v>230</v>
      </c>
      <c r="D123" s="270"/>
      <c r="E123" s="270"/>
      <c r="F123" s="142" t="s">
        <v>8</v>
      </c>
      <c r="G123" s="74">
        <f t="shared" ref="G123" si="16">IF(AND(F123="YA"),5,IF(AND(F123="TIDAK"),1,0))</f>
        <v>5</v>
      </c>
    </row>
    <row r="124" spans="1:7" s="136" customFormat="1" ht="32" customHeight="1" x14ac:dyDescent="0.2">
      <c r="A124" s="140"/>
      <c r="B124" s="143" t="s">
        <v>231</v>
      </c>
      <c r="C124" s="270" t="s">
        <v>232</v>
      </c>
      <c r="D124" s="270"/>
      <c r="E124" s="270"/>
      <c r="F124" s="142"/>
      <c r="G124" s="74"/>
    </row>
    <row r="125" spans="1:7" s="136" customFormat="1" ht="32" customHeight="1" x14ac:dyDescent="0.2">
      <c r="A125" s="140"/>
      <c r="B125" s="143"/>
      <c r="C125" s="143" t="s">
        <v>233</v>
      </c>
      <c r="D125" s="270" t="s">
        <v>234</v>
      </c>
      <c r="E125" s="270"/>
      <c r="F125" s="142" t="s">
        <v>22</v>
      </c>
      <c r="G125" s="74">
        <f>IF(AND(F125="YA"),2,IF(AND(F125="TIDAK"),1,0))</f>
        <v>0</v>
      </c>
    </row>
    <row r="126" spans="1:7" s="136" customFormat="1" ht="32" customHeight="1" x14ac:dyDescent="0.2">
      <c r="A126" s="140"/>
      <c r="B126" s="143"/>
      <c r="C126" s="143" t="s">
        <v>235</v>
      </c>
      <c r="D126" s="270" t="s">
        <v>236</v>
      </c>
      <c r="E126" s="270"/>
      <c r="F126" s="142" t="s">
        <v>8</v>
      </c>
      <c r="G126" s="74">
        <f>IF(AND(F126="YA"),3,IF(AND(F126="TIDAK"),1,0))</f>
        <v>3</v>
      </c>
    </row>
    <row r="127" spans="1:7" s="136" customFormat="1" ht="32" customHeight="1" x14ac:dyDescent="0.2">
      <c r="A127" s="140"/>
      <c r="B127" s="143"/>
      <c r="C127" s="143" t="s">
        <v>237</v>
      </c>
      <c r="D127" s="270" t="s">
        <v>238</v>
      </c>
      <c r="E127" s="270"/>
      <c r="F127" s="142" t="s">
        <v>22</v>
      </c>
      <c r="G127" s="74">
        <f>IF(AND(F127="YA"),5,IF(AND(F127="TIDAK"),1,0))</f>
        <v>0</v>
      </c>
    </row>
    <row r="128" spans="1:7" s="136" customFormat="1" ht="32" customHeight="1" x14ac:dyDescent="0.2">
      <c r="A128" s="140"/>
      <c r="B128" s="143" t="s">
        <v>239</v>
      </c>
      <c r="C128" s="270" t="s">
        <v>240</v>
      </c>
      <c r="D128" s="270"/>
      <c r="E128" s="270"/>
      <c r="F128" s="142" t="s">
        <v>8</v>
      </c>
      <c r="G128" s="74">
        <f t="shared" ref="G128" si="17">IF(AND(F128="YA"),5,IF(AND(F128="TIDAK"),1,0))</f>
        <v>5</v>
      </c>
    </row>
    <row r="129" spans="1:7" s="136" customFormat="1" ht="32" customHeight="1" x14ac:dyDescent="0.2">
      <c r="A129" s="140"/>
      <c r="B129" s="143" t="s">
        <v>241</v>
      </c>
      <c r="C129" s="270" t="s">
        <v>242</v>
      </c>
      <c r="D129" s="270"/>
      <c r="E129" s="270"/>
      <c r="F129" s="142"/>
      <c r="G129" s="74"/>
    </row>
    <row r="130" spans="1:7" s="136" customFormat="1" ht="32" customHeight="1" x14ac:dyDescent="0.2">
      <c r="A130" s="140"/>
      <c r="B130" s="143"/>
      <c r="C130" s="143" t="s">
        <v>243</v>
      </c>
      <c r="D130" s="271" t="s">
        <v>244</v>
      </c>
      <c r="E130" s="271"/>
      <c r="F130" s="142" t="s">
        <v>8</v>
      </c>
      <c r="G130" s="74">
        <f>IF(AND(F130="YA"),3,IF(AND(F130="TIDAK"),1,0))</f>
        <v>3</v>
      </c>
    </row>
    <row r="131" spans="1:7" s="136" customFormat="1" ht="32" customHeight="1" x14ac:dyDescent="0.2">
      <c r="A131" s="140"/>
      <c r="B131" s="143"/>
      <c r="C131" s="143" t="s">
        <v>245</v>
      </c>
      <c r="D131" s="271" t="s">
        <v>246</v>
      </c>
      <c r="E131" s="271"/>
      <c r="F131" s="142" t="s">
        <v>22</v>
      </c>
      <c r="G131" s="74">
        <f>IF(AND(F131="YA"),5,IF(AND(F131="TIDAK"),1,0))</f>
        <v>0</v>
      </c>
    </row>
    <row r="132" spans="1:7" s="136" customFormat="1" ht="32" customHeight="1" x14ac:dyDescent="0.2">
      <c r="A132" s="140"/>
      <c r="B132" s="143" t="s">
        <v>247</v>
      </c>
      <c r="C132" s="270" t="s">
        <v>248</v>
      </c>
      <c r="D132" s="270"/>
      <c r="E132" s="270"/>
      <c r="F132" s="142"/>
      <c r="G132" s="74"/>
    </row>
    <row r="133" spans="1:7" s="136" customFormat="1" ht="32" customHeight="1" x14ac:dyDescent="0.2">
      <c r="A133" s="140"/>
      <c r="B133" s="143"/>
      <c r="C133" s="143" t="s">
        <v>249</v>
      </c>
      <c r="D133" s="270" t="s">
        <v>250</v>
      </c>
      <c r="E133" s="270"/>
      <c r="F133" s="142" t="s">
        <v>22</v>
      </c>
      <c r="G133" s="74">
        <f>IF(AND(F133="YA"),3,IF(AND(F133="TIDAK"),1,0))</f>
        <v>0</v>
      </c>
    </row>
    <row r="134" spans="1:7" s="136" customFormat="1" ht="32" customHeight="1" x14ac:dyDescent="0.2">
      <c r="A134" s="140"/>
      <c r="B134" s="143"/>
      <c r="C134" s="143" t="s">
        <v>251</v>
      </c>
      <c r="D134" s="270" t="s">
        <v>252</v>
      </c>
      <c r="E134" s="270"/>
      <c r="F134" s="142" t="s">
        <v>22</v>
      </c>
      <c r="G134" s="74">
        <f>IF(AND(F134="YA"),3,IF(AND(F134="TIDAK"),1,0))</f>
        <v>0</v>
      </c>
    </row>
    <row r="135" spans="1:7" s="136" customFormat="1" ht="32" customHeight="1" x14ac:dyDescent="0.2">
      <c r="A135" s="140"/>
      <c r="B135" s="143"/>
      <c r="C135" s="143" t="s">
        <v>253</v>
      </c>
      <c r="D135" s="270" t="s">
        <v>254</v>
      </c>
      <c r="E135" s="270"/>
      <c r="F135" s="142" t="s">
        <v>8</v>
      </c>
      <c r="G135" s="74">
        <f>IF(AND(F135="YA"),5,IF(AND(F135="TIDAK"),1,0))</f>
        <v>5</v>
      </c>
    </row>
    <row r="136" spans="1:7" s="136" customFormat="1" ht="32" customHeight="1" x14ac:dyDescent="0.2">
      <c r="A136" s="140"/>
      <c r="B136" s="143" t="s">
        <v>255</v>
      </c>
      <c r="C136" s="270" t="s">
        <v>256</v>
      </c>
      <c r="D136" s="270"/>
      <c r="E136" s="270"/>
      <c r="F136" s="142" t="s">
        <v>8</v>
      </c>
      <c r="G136" s="74">
        <f t="shared" ref="G136" si="18">IF(AND(F136="YA"),5,IF(AND(F136="TIDAK"),1,0))</f>
        <v>5</v>
      </c>
    </row>
    <row r="137" spans="1:7" s="136" customFormat="1" ht="32" customHeight="1" x14ac:dyDescent="0.2">
      <c r="A137" s="140"/>
      <c r="B137" s="143" t="s">
        <v>257</v>
      </c>
      <c r="C137" s="270" t="s">
        <v>258</v>
      </c>
      <c r="D137" s="270"/>
      <c r="E137" s="270"/>
      <c r="F137" s="142"/>
      <c r="G137" s="74"/>
    </row>
    <row r="138" spans="1:7" s="136" customFormat="1" ht="32" customHeight="1" x14ac:dyDescent="0.2">
      <c r="A138" s="140"/>
      <c r="B138" s="143"/>
      <c r="C138" s="143" t="s">
        <v>259</v>
      </c>
      <c r="D138" s="270" t="s">
        <v>260</v>
      </c>
      <c r="E138" s="270"/>
      <c r="F138" s="142" t="s">
        <v>8</v>
      </c>
      <c r="G138" s="74">
        <f t="shared" ref="G138:G142" si="19">IF(AND(F138="YA"),5,IF(AND(F138="TIDAK"),1,0))</f>
        <v>5</v>
      </c>
    </row>
    <row r="139" spans="1:7" s="136" customFormat="1" ht="32" customHeight="1" x14ac:dyDescent="0.2">
      <c r="A139" s="140"/>
      <c r="B139" s="143"/>
      <c r="C139" s="143" t="s">
        <v>261</v>
      </c>
      <c r="D139" s="270" t="s">
        <v>262</v>
      </c>
      <c r="E139" s="270"/>
      <c r="F139" s="142" t="s">
        <v>55</v>
      </c>
      <c r="G139" s="74">
        <f t="shared" si="19"/>
        <v>1</v>
      </c>
    </row>
    <row r="140" spans="1:7" s="136" customFormat="1" ht="32" customHeight="1" x14ac:dyDescent="0.2">
      <c r="A140" s="140"/>
      <c r="B140" s="143"/>
      <c r="C140" s="143" t="s">
        <v>263</v>
      </c>
      <c r="D140" s="270" t="s">
        <v>264</v>
      </c>
      <c r="E140" s="270"/>
      <c r="F140" s="142" t="s">
        <v>8</v>
      </c>
      <c r="G140" s="74">
        <f t="shared" si="19"/>
        <v>5</v>
      </c>
    </row>
    <row r="141" spans="1:7" s="136" customFormat="1" ht="32" customHeight="1" x14ac:dyDescent="0.2">
      <c r="A141" s="140"/>
      <c r="B141" s="143" t="s">
        <v>265</v>
      </c>
      <c r="C141" s="270" t="s">
        <v>266</v>
      </c>
      <c r="D141" s="270"/>
      <c r="E141" s="270"/>
      <c r="F141" s="142" t="s">
        <v>8</v>
      </c>
      <c r="G141" s="74">
        <f t="shared" si="19"/>
        <v>5</v>
      </c>
    </row>
    <row r="142" spans="1:7" s="136" customFormat="1" ht="32" customHeight="1" x14ac:dyDescent="0.2">
      <c r="A142" s="140"/>
      <c r="B142" s="143" t="s">
        <v>267</v>
      </c>
      <c r="C142" s="270" t="s">
        <v>268</v>
      </c>
      <c r="D142" s="270"/>
      <c r="E142" s="270"/>
      <c r="F142" s="142" t="s">
        <v>8</v>
      </c>
      <c r="G142" s="74">
        <f t="shared" si="19"/>
        <v>5</v>
      </c>
    </row>
    <row r="143" spans="1:7" s="136" customFormat="1" ht="32" customHeight="1" x14ac:dyDescent="0.2">
      <c r="A143" s="140">
        <v>9</v>
      </c>
      <c r="B143" s="269" t="s">
        <v>1707</v>
      </c>
      <c r="C143" s="269"/>
      <c r="D143" s="269"/>
      <c r="E143" s="269"/>
      <c r="F143" s="142"/>
      <c r="G143" s="72">
        <f>SUM(G144:G162)</f>
        <v>40</v>
      </c>
    </row>
    <row r="144" spans="1:7" s="136" customFormat="1" ht="32" customHeight="1" x14ac:dyDescent="0.2">
      <c r="A144" s="140"/>
      <c r="B144" s="143" t="s">
        <v>270</v>
      </c>
      <c r="C144" s="270" t="s">
        <v>271</v>
      </c>
      <c r="D144" s="270"/>
      <c r="E144" s="270"/>
      <c r="F144" s="142" t="s">
        <v>8</v>
      </c>
      <c r="G144" s="74">
        <f t="shared" ref="G144:G146" si="20">IF(AND(F144="YA"),5,IF(AND(F144="TIDAK"),1,0))</f>
        <v>5</v>
      </c>
    </row>
    <row r="145" spans="1:7" s="136" customFormat="1" ht="32" customHeight="1" x14ac:dyDescent="0.2">
      <c r="A145" s="140"/>
      <c r="B145" s="143"/>
      <c r="C145" s="270" t="s">
        <v>272</v>
      </c>
      <c r="D145" s="270"/>
      <c r="E145" s="270"/>
      <c r="F145" s="142" t="s">
        <v>8</v>
      </c>
      <c r="G145" s="74">
        <f t="shared" si="20"/>
        <v>5</v>
      </c>
    </row>
    <row r="146" spans="1:7" s="136" customFormat="1" ht="32" customHeight="1" x14ac:dyDescent="0.2">
      <c r="A146" s="140"/>
      <c r="B146" s="143" t="s">
        <v>273</v>
      </c>
      <c r="C146" s="270" t="s">
        <v>274</v>
      </c>
      <c r="D146" s="270"/>
      <c r="E146" s="270"/>
      <c r="F146" s="142" t="s">
        <v>8</v>
      </c>
      <c r="G146" s="74">
        <f t="shared" si="20"/>
        <v>5</v>
      </c>
    </row>
    <row r="147" spans="1:7" s="136" customFormat="1" ht="32" customHeight="1" x14ac:dyDescent="0.2">
      <c r="A147" s="140"/>
      <c r="B147" s="143" t="s">
        <v>275</v>
      </c>
      <c r="C147" s="270" t="s">
        <v>276</v>
      </c>
      <c r="D147" s="270"/>
      <c r="E147" s="270"/>
      <c r="F147" s="142"/>
      <c r="G147" s="74"/>
    </row>
    <row r="148" spans="1:7" s="136" customFormat="1" ht="32" customHeight="1" x14ac:dyDescent="0.2">
      <c r="A148" s="140"/>
      <c r="B148" s="143"/>
      <c r="C148" s="143" t="s">
        <v>277</v>
      </c>
      <c r="D148" s="270" t="s">
        <v>173</v>
      </c>
      <c r="E148" s="270"/>
      <c r="F148" s="142" t="s">
        <v>22</v>
      </c>
      <c r="G148" s="74">
        <f>IF(AND(F148="YA"),3,IF(AND(F148="TIDAK"),1,0))</f>
        <v>0</v>
      </c>
    </row>
    <row r="149" spans="1:7" s="136" customFormat="1" ht="32" customHeight="1" x14ac:dyDescent="0.2">
      <c r="A149" s="140"/>
      <c r="B149" s="143"/>
      <c r="C149" s="143" t="s">
        <v>278</v>
      </c>
      <c r="D149" s="270" t="s">
        <v>279</v>
      </c>
      <c r="E149" s="270"/>
      <c r="F149" s="142" t="s">
        <v>22</v>
      </c>
      <c r="G149" s="74">
        <f>IF(AND(F149="YA"),3,IF(AND(F149="TIDAK"),1,0))</f>
        <v>0</v>
      </c>
    </row>
    <row r="150" spans="1:7" s="136" customFormat="1" ht="32" customHeight="1" x14ac:dyDescent="0.2">
      <c r="A150" s="140"/>
      <c r="B150" s="143"/>
      <c r="C150" s="143" t="s">
        <v>280</v>
      </c>
      <c r="D150" s="270" t="s">
        <v>281</v>
      </c>
      <c r="E150" s="270"/>
      <c r="F150" s="142" t="s">
        <v>22</v>
      </c>
      <c r="G150" s="74">
        <f>IF(AND(F150="YA"),4,IF(AND(F150="TIDAK"),1,0))</f>
        <v>0</v>
      </c>
    </row>
    <row r="151" spans="1:7" s="136" customFormat="1" ht="32" customHeight="1" x14ac:dyDescent="0.2">
      <c r="A151" s="140"/>
      <c r="B151" s="143"/>
      <c r="C151" s="143" t="s">
        <v>282</v>
      </c>
      <c r="D151" s="270" t="s">
        <v>283</v>
      </c>
      <c r="E151" s="270"/>
      <c r="F151" s="142" t="s">
        <v>8</v>
      </c>
      <c r="G151" s="74">
        <f>IF(AND(F151="YA"),5,IF(AND(F151="TIDAK"),1,0))</f>
        <v>5</v>
      </c>
    </row>
    <row r="152" spans="1:7" s="136" customFormat="1" ht="32" customHeight="1" x14ac:dyDescent="0.2">
      <c r="A152" s="140"/>
      <c r="B152" s="143" t="s">
        <v>284</v>
      </c>
      <c r="C152" s="270" t="s">
        <v>285</v>
      </c>
      <c r="D152" s="270"/>
      <c r="E152" s="270"/>
      <c r="F152" s="142" t="s">
        <v>8</v>
      </c>
      <c r="G152" s="74">
        <f t="shared" ref="G152" si="21">IF(AND(F152="YA"),5,IF(AND(F152="TIDAK"),1,0))</f>
        <v>5</v>
      </c>
    </row>
    <row r="153" spans="1:7" s="136" customFormat="1" ht="32" customHeight="1" x14ac:dyDescent="0.2">
      <c r="A153" s="140"/>
      <c r="B153" s="143" t="s">
        <v>286</v>
      </c>
      <c r="C153" s="270" t="s">
        <v>287</v>
      </c>
      <c r="D153" s="270"/>
      <c r="E153" s="270"/>
      <c r="F153" s="142"/>
      <c r="G153" s="74"/>
    </row>
    <row r="154" spans="1:7" s="136" customFormat="1" ht="32" customHeight="1" x14ac:dyDescent="0.2">
      <c r="A154" s="140"/>
      <c r="B154" s="143"/>
      <c r="C154" s="143" t="s">
        <v>288</v>
      </c>
      <c r="D154" s="270" t="s">
        <v>289</v>
      </c>
      <c r="E154" s="270"/>
      <c r="F154" s="142" t="s">
        <v>8</v>
      </c>
      <c r="G154" s="74">
        <f>IF(AND(F154="YA"),2,IF(AND(F154="TIDAK"),1,0))</f>
        <v>2</v>
      </c>
    </row>
    <row r="155" spans="1:7" s="136" customFormat="1" ht="32" customHeight="1" x14ac:dyDescent="0.2">
      <c r="A155" s="140"/>
      <c r="B155" s="143"/>
      <c r="C155" s="143" t="s">
        <v>290</v>
      </c>
      <c r="D155" s="270" t="s">
        <v>291</v>
      </c>
      <c r="E155" s="270"/>
      <c r="F155" s="142" t="s">
        <v>22</v>
      </c>
      <c r="G155" s="74">
        <f>IF(AND(F155="YA"),3,IF(AND(F155="TIDAK"),1,0))</f>
        <v>0</v>
      </c>
    </row>
    <row r="156" spans="1:7" s="136" customFormat="1" ht="32" customHeight="1" x14ac:dyDescent="0.2">
      <c r="A156" s="140"/>
      <c r="B156" s="143"/>
      <c r="C156" s="143" t="s">
        <v>292</v>
      </c>
      <c r="D156" s="270" t="s">
        <v>293</v>
      </c>
      <c r="E156" s="270"/>
      <c r="F156" s="142" t="s">
        <v>22</v>
      </c>
      <c r="G156" s="74">
        <f>IF(AND(F156="YA"),5,IF(AND(F156="TIDAK"),1,0))</f>
        <v>0</v>
      </c>
    </row>
    <row r="157" spans="1:7" s="136" customFormat="1" ht="32" customHeight="1" x14ac:dyDescent="0.2">
      <c r="A157" s="140"/>
      <c r="B157" s="143" t="s">
        <v>294</v>
      </c>
      <c r="C157" s="270" t="s">
        <v>295</v>
      </c>
      <c r="D157" s="270"/>
      <c r="E157" s="270"/>
      <c r="F157" s="142" t="s">
        <v>8</v>
      </c>
      <c r="G157" s="74">
        <f t="shared" ref="G157" si="22">IF(AND(F157="YA"),5,IF(AND(F157="TIDAK"),1,0))</f>
        <v>5</v>
      </c>
    </row>
    <row r="158" spans="1:7" s="136" customFormat="1" ht="32" customHeight="1" x14ac:dyDescent="0.2">
      <c r="A158" s="140"/>
      <c r="B158" s="143" t="s">
        <v>296</v>
      </c>
      <c r="C158" s="270" t="s">
        <v>297</v>
      </c>
      <c r="D158" s="270"/>
      <c r="E158" s="270"/>
      <c r="F158" s="142"/>
      <c r="G158" s="74"/>
    </row>
    <row r="159" spans="1:7" s="136" customFormat="1" ht="32" customHeight="1" x14ac:dyDescent="0.2">
      <c r="A159" s="140"/>
      <c r="B159" s="143"/>
      <c r="C159" s="143" t="s">
        <v>298</v>
      </c>
      <c r="D159" s="270" t="s">
        <v>299</v>
      </c>
      <c r="E159" s="270"/>
      <c r="F159" s="142" t="s">
        <v>22</v>
      </c>
      <c r="G159" s="74">
        <f>IF(AND(F159="YA"),2,IF(AND(F159="TIDAK"),1,0))</f>
        <v>0</v>
      </c>
    </row>
    <row r="160" spans="1:7" s="136" customFormat="1" ht="32" customHeight="1" x14ac:dyDescent="0.2">
      <c r="A160" s="140"/>
      <c r="B160" s="143"/>
      <c r="C160" s="143" t="s">
        <v>300</v>
      </c>
      <c r="D160" s="270" t="s">
        <v>301</v>
      </c>
      <c r="E160" s="270"/>
      <c r="F160" s="142" t="s">
        <v>8</v>
      </c>
      <c r="G160" s="74">
        <f>IF(AND(F160="YA"),3,IF(AND(F160="TIDAK"),1,0))</f>
        <v>3</v>
      </c>
    </row>
    <row r="161" spans="1:7" s="136" customFormat="1" ht="32" customHeight="1" x14ac:dyDescent="0.2">
      <c r="A161" s="140"/>
      <c r="B161" s="143"/>
      <c r="C161" s="143" t="s">
        <v>302</v>
      </c>
      <c r="D161" s="270" t="s">
        <v>303</v>
      </c>
      <c r="E161" s="270"/>
      <c r="F161" s="142" t="s">
        <v>22</v>
      </c>
      <c r="G161" s="74">
        <f>IF(AND(F161="YA"),5,IF(AND(F161="TIDAK"),1,0))</f>
        <v>0</v>
      </c>
    </row>
    <row r="162" spans="1:7" s="136" customFormat="1" ht="32" customHeight="1" x14ac:dyDescent="0.2">
      <c r="A162" s="140"/>
      <c r="B162" s="143" t="s">
        <v>304</v>
      </c>
      <c r="C162" s="270" t="s">
        <v>305</v>
      </c>
      <c r="D162" s="270"/>
      <c r="E162" s="270"/>
      <c r="F162" s="142" t="s">
        <v>8</v>
      </c>
      <c r="G162" s="74">
        <f t="shared" ref="G162" si="23">IF(AND(F162="YA"),5,IF(AND(F162="TIDAK"),1,0))</f>
        <v>5</v>
      </c>
    </row>
    <row r="163" spans="1:7" s="136" customFormat="1" ht="32" customHeight="1" x14ac:dyDescent="0.2">
      <c r="A163" s="272" t="s">
        <v>306</v>
      </c>
      <c r="B163" s="272"/>
      <c r="C163" s="272"/>
      <c r="D163" s="272"/>
      <c r="E163" s="272"/>
      <c r="F163" s="272"/>
      <c r="G163" s="68">
        <f>G164</f>
        <v>160</v>
      </c>
    </row>
    <row r="164" spans="1:7" s="136" customFormat="1" ht="32" customHeight="1" x14ac:dyDescent="0.2">
      <c r="A164" s="140">
        <v>10</v>
      </c>
      <c r="B164" s="269" t="s">
        <v>307</v>
      </c>
      <c r="C164" s="269"/>
      <c r="D164" s="269"/>
      <c r="E164" s="269"/>
      <c r="F164" s="142"/>
      <c r="G164" s="72">
        <f>SUM(G165:G243)</f>
        <v>160</v>
      </c>
    </row>
    <row r="165" spans="1:7" s="136" customFormat="1" ht="32" customHeight="1" x14ac:dyDescent="0.2">
      <c r="A165" s="140"/>
      <c r="B165" s="143" t="s">
        <v>308</v>
      </c>
      <c r="C165" s="270" t="s">
        <v>309</v>
      </c>
      <c r="D165" s="270"/>
      <c r="E165" s="270"/>
      <c r="F165" s="142" t="s">
        <v>8</v>
      </c>
      <c r="G165" s="74">
        <f t="shared" ref="G165" si="24">IF(AND(F165="YA"),5,IF(AND(F165="TIDAK"),1,0))</f>
        <v>5</v>
      </c>
    </row>
    <row r="166" spans="1:7" s="136" customFormat="1" ht="46" customHeight="1" x14ac:dyDescent="0.2">
      <c r="A166" s="140"/>
      <c r="B166" s="143" t="s">
        <v>310</v>
      </c>
      <c r="C166" s="270" t="s">
        <v>311</v>
      </c>
      <c r="D166" s="270"/>
      <c r="E166" s="270"/>
      <c r="F166" s="142"/>
      <c r="G166" s="74"/>
    </row>
    <row r="167" spans="1:7" s="136" customFormat="1" ht="32" customHeight="1" x14ac:dyDescent="0.2">
      <c r="A167" s="140"/>
      <c r="B167" s="143"/>
      <c r="C167" s="143" t="s">
        <v>312</v>
      </c>
      <c r="D167" s="270" t="s">
        <v>313</v>
      </c>
      <c r="E167" s="270"/>
      <c r="F167" s="142" t="s">
        <v>22</v>
      </c>
      <c r="G167" s="74">
        <f>IF(AND(F167="YA"),2,IF(AND(F167="TIDAK"),1,0))</f>
        <v>0</v>
      </c>
    </row>
    <row r="168" spans="1:7" s="136" customFormat="1" ht="32" customHeight="1" x14ac:dyDescent="0.2">
      <c r="A168" s="140"/>
      <c r="B168" s="143"/>
      <c r="C168" s="143" t="s">
        <v>314</v>
      </c>
      <c r="D168" s="270" t="s">
        <v>315</v>
      </c>
      <c r="E168" s="270"/>
      <c r="F168" s="142"/>
      <c r="G168" s="74"/>
    </row>
    <row r="169" spans="1:7" s="136" customFormat="1" ht="32" customHeight="1" x14ac:dyDescent="0.2">
      <c r="A169" s="140"/>
      <c r="B169" s="143"/>
      <c r="C169" s="143"/>
      <c r="D169" s="143" t="s">
        <v>316</v>
      </c>
      <c r="E169" s="143" t="s">
        <v>317</v>
      </c>
      <c r="F169" s="142" t="s">
        <v>22</v>
      </c>
      <c r="G169" s="74">
        <f>IF(AND(F169="YA"),3,IF(AND(F169="TIDAK"),0.01,0))</f>
        <v>0</v>
      </c>
    </row>
    <row r="170" spans="1:7" s="136" customFormat="1" ht="32" customHeight="1" x14ac:dyDescent="0.2">
      <c r="A170" s="140"/>
      <c r="B170" s="143"/>
      <c r="C170" s="143"/>
      <c r="D170" s="143" t="s">
        <v>318</v>
      </c>
      <c r="E170" s="143" t="s">
        <v>319</v>
      </c>
      <c r="F170" s="142" t="s">
        <v>22</v>
      </c>
      <c r="G170" s="74">
        <f>IF(AND(F170="YA"),3,IF(AND(F170="TIDAK"),0.01,0))</f>
        <v>0</v>
      </c>
    </row>
    <row r="171" spans="1:7" s="136" customFormat="1" ht="32" customHeight="1" x14ac:dyDescent="0.2">
      <c r="A171" s="140"/>
      <c r="B171" s="143"/>
      <c r="C171" s="143"/>
      <c r="D171" s="143" t="s">
        <v>320</v>
      </c>
      <c r="E171" s="143" t="s">
        <v>321</v>
      </c>
      <c r="F171" s="142" t="s">
        <v>22</v>
      </c>
      <c r="G171" s="74">
        <f>IF(AND(F171="YA"),3,IF(AND(F171="TIDAK"),0.01,0))</f>
        <v>0</v>
      </c>
    </row>
    <row r="172" spans="1:7" s="136" customFormat="1" ht="32" customHeight="1" x14ac:dyDescent="0.2">
      <c r="A172" s="140"/>
      <c r="B172" s="143"/>
      <c r="C172" s="143"/>
      <c r="D172" s="143" t="s">
        <v>322</v>
      </c>
      <c r="E172" s="143" t="s">
        <v>323</v>
      </c>
      <c r="F172" s="142" t="s">
        <v>22</v>
      </c>
      <c r="G172" s="74">
        <f>IF(AND(F172="YA"),3,IF(AND(F172="TIDAK"),0.01,0))</f>
        <v>0</v>
      </c>
    </row>
    <row r="173" spans="1:7" s="136" customFormat="1" ht="32" customHeight="1" x14ac:dyDescent="0.2">
      <c r="A173" s="140"/>
      <c r="B173" s="143"/>
      <c r="C173" s="143"/>
      <c r="D173" s="143" t="s">
        <v>324</v>
      </c>
      <c r="E173" s="143" t="s">
        <v>325</v>
      </c>
      <c r="F173" s="142" t="s">
        <v>22</v>
      </c>
      <c r="G173" s="74">
        <f>IF(AND(F173="YA"),3,IF(AND(F173="TIDAK"),0.01,0))</f>
        <v>0</v>
      </c>
    </row>
    <row r="174" spans="1:7" s="136" customFormat="1" ht="32" customHeight="1" x14ac:dyDescent="0.2">
      <c r="A174" s="140"/>
      <c r="B174" s="143"/>
      <c r="C174" s="143" t="s">
        <v>326</v>
      </c>
      <c r="D174" s="270" t="s">
        <v>327</v>
      </c>
      <c r="E174" s="270"/>
      <c r="F174" s="142"/>
      <c r="G174" s="74"/>
    </row>
    <row r="175" spans="1:7" s="136" customFormat="1" ht="32" customHeight="1" x14ac:dyDescent="0.2">
      <c r="A175" s="140"/>
      <c r="B175" s="143"/>
      <c r="C175" s="143"/>
      <c r="D175" s="143" t="s">
        <v>328</v>
      </c>
      <c r="E175" s="143" t="s">
        <v>329</v>
      </c>
      <c r="F175" s="142" t="s">
        <v>22</v>
      </c>
      <c r="G175" s="74">
        <f>IF(AND(F175="YA"),5,IF(AND(F175="TIDAK"),1,0))</f>
        <v>0</v>
      </c>
    </row>
    <row r="176" spans="1:7" s="136" customFormat="1" ht="32" customHeight="1" x14ac:dyDescent="0.2">
      <c r="A176" s="140"/>
      <c r="B176" s="143"/>
      <c r="C176" s="143"/>
      <c r="D176" s="143" t="s">
        <v>330</v>
      </c>
      <c r="E176" s="143" t="s">
        <v>331</v>
      </c>
      <c r="F176" s="142" t="s">
        <v>22</v>
      </c>
      <c r="G176" s="74">
        <f t="shared" ref="G176:G182" si="25">IF(AND(F176="YA"),5,IF(AND(F176="TIDAK"),1,0))</f>
        <v>0</v>
      </c>
    </row>
    <row r="177" spans="1:7" s="136" customFormat="1" ht="32" customHeight="1" x14ac:dyDescent="0.2">
      <c r="A177" s="140"/>
      <c r="B177" s="143"/>
      <c r="C177" s="143"/>
      <c r="D177" s="143" t="s">
        <v>332</v>
      </c>
      <c r="E177" s="143" t="s">
        <v>333</v>
      </c>
      <c r="F177" s="142" t="s">
        <v>22</v>
      </c>
      <c r="G177" s="74">
        <f t="shared" si="25"/>
        <v>0</v>
      </c>
    </row>
    <row r="178" spans="1:7" s="136" customFormat="1" ht="32" customHeight="1" x14ac:dyDescent="0.2">
      <c r="A178" s="140"/>
      <c r="B178" s="143"/>
      <c r="C178" s="143"/>
      <c r="D178" s="143" t="s">
        <v>334</v>
      </c>
      <c r="E178" s="143" t="s">
        <v>335</v>
      </c>
      <c r="F178" s="142" t="s">
        <v>22</v>
      </c>
      <c r="G178" s="74">
        <f t="shared" si="25"/>
        <v>0</v>
      </c>
    </row>
    <row r="179" spans="1:7" s="136" customFormat="1" ht="32" customHeight="1" x14ac:dyDescent="0.2">
      <c r="A179" s="140"/>
      <c r="B179" s="143"/>
      <c r="C179" s="143"/>
      <c r="D179" s="143" t="s">
        <v>336</v>
      </c>
      <c r="E179" s="143" t="s">
        <v>321</v>
      </c>
      <c r="F179" s="142" t="s">
        <v>22</v>
      </c>
      <c r="G179" s="74">
        <f t="shared" si="25"/>
        <v>0</v>
      </c>
    </row>
    <row r="180" spans="1:7" s="136" customFormat="1" ht="32" customHeight="1" x14ac:dyDescent="0.2">
      <c r="A180" s="140"/>
      <c r="B180" s="143"/>
      <c r="C180" s="143"/>
      <c r="D180" s="143" t="s">
        <v>337</v>
      </c>
      <c r="E180" s="143" t="s">
        <v>323</v>
      </c>
      <c r="F180" s="142" t="s">
        <v>22</v>
      </c>
      <c r="G180" s="74">
        <f t="shared" si="25"/>
        <v>0</v>
      </c>
    </row>
    <row r="181" spans="1:7" s="136" customFormat="1" ht="32" customHeight="1" x14ac:dyDescent="0.2">
      <c r="A181" s="140"/>
      <c r="B181" s="143"/>
      <c r="C181" s="143"/>
      <c r="D181" s="143" t="s">
        <v>338</v>
      </c>
      <c r="E181" s="143" t="s">
        <v>325</v>
      </c>
      <c r="F181" s="142" t="s">
        <v>8</v>
      </c>
      <c r="G181" s="74">
        <f t="shared" si="25"/>
        <v>5</v>
      </c>
    </row>
    <row r="182" spans="1:7" s="136" customFormat="1" ht="32" customHeight="1" x14ac:dyDescent="0.2">
      <c r="A182" s="140"/>
      <c r="B182" s="143"/>
      <c r="C182" s="143"/>
      <c r="D182" s="143" t="s">
        <v>339</v>
      </c>
      <c r="E182" s="143" t="s">
        <v>340</v>
      </c>
      <c r="F182" s="142" t="s">
        <v>22</v>
      </c>
      <c r="G182" s="74">
        <f t="shared" si="25"/>
        <v>0</v>
      </c>
    </row>
    <row r="183" spans="1:7" s="136" customFormat="1" ht="32" customHeight="1" x14ac:dyDescent="0.2">
      <c r="A183" s="140"/>
      <c r="B183" s="143" t="s">
        <v>341</v>
      </c>
      <c r="C183" s="270" t="s">
        <v>342</v>
      </c>
      <c r="D183" s="270"/>
      <c r="E183" s="270"/>
      <c r="F183" s="142" t="s">
        <v>8</v>
      </c>
      <c r="G183" s="74">
        <f>IF(AND(F183="YA"),5,IF(AND(F183="TIDAK"),1,0))</f>
        <v>5</v>
      </c>
    </row>
    <row r="184" spans="1:7" s="136" customFormat="1" ht="32" customHeight="1" x14ac:dyDescent="0.2">
      <c r="A184" s="140"/>
      <c r="B184" s="143" t="s">
        <v>343</v>
      </c>
      <c r="C184" s="270" t="s">
        <v>344</v>
      </c>
      <c r="D184" s="270"/>
      <c r="E184" s="270"/>
      <c r="F184" s="142"/>
      <c r="G184" s="74"/>
    </row>
    <row r="185" spans="1:7" s="136" customFormat="1" ht="32" customHeight="1" x14ac:dyDescent="0.2">
      <c r="A185" s="140"/>
      <c r="B185" s="143"/>
      <c r="C185" s="143" t="s">
        <v>345</v>
      </c>
      <c r="D185" s="270" t="s">
        <v>346</v>
      </c>
      <c r="E185" s="270"/>
      <c r="F185" s="142" t="s">
        <v>22</v>
      </c>
      <c r="G185" s="74">
        <f>IF(AND(F185="YA"),2,IF(AND(F185="TIDAK"),1,0))</f>
        <v>0</v>
      </c>
    </row>
    <row r="186" spans="1:7" s="136" customFormat="1" ht="32" customHeight="1" x14ac:dyDescent="0.2">
      <c r="A186" s="140"/>
      <c r="B186" s="143"/>
      <c r="C186" s="143" t="s">
        <v>347</v>
      </c>
      <c r="D186" s="270" t="s">
        <v>348</v>
      </c>
      <c r="E186" s="270"/>
      <c r="F186" s="142" t="s">
        <v>22</v>
      </c>
      <c r="G186" s="74">
        <f>IF(AND(F186="YA"),3,IF(AND(F186="TIDAK"),1,0))</f>
        <v>0</v>
      </c>
    </row>
    <row r="187" spans="1:7" s="136" customFormat="1" ht="32" customHeight="1" x14ac:dyDescent="0.2">
      <c r="A187" s="140"/>
      <c r="B187" s="143"/>
      <c r="C187" s="143" t="s">
        <v>349</v>
      </c>
      <c r="D187" s="270" t="s">
        <v>350</v>
      </c>
      <c r="E187" s="270"/>
      <c r="F187" s="142" t="s">
        <v>8</v>
      </c>
      <c r="G187" s="74">
        <f>IF(AND(F187="YA"),5,IF(AND(F187="TIDAK"),1,0))</f>
        <v>5</v>
      </c>
    </row>
    <row r="188" spans="1:7" s="136" customFormat="1" ht="32" customHeight="1" x14ac:dyDescent="0.2">
      <c r="A188" s="140"/>
      <c r="B188" s="143" t="s">
        <v>351</v>
      </c>
      <c r="C188" s="270" t="s">
        <v>352</v>
      </c>
      <c r="D188" s="270"/>
      <c r="E188" s="270"/>
      <c r="F188" s="142"/>
      <c r="G188" s="74"/>
    </row>
    <row r="189" spans="1:7" s="136" customFormat="1" ht="32" customHeight="1" x14ac:dyDescent="0.2">
      <c r="A189" s="140"/>
      <c r="B189" s="143"/>
      <c r="C189" s="143" t="s">
        <v>353</v>
      </c>
      <c r="D189" s="270" t="s">
        <v>346</v>
      </c>
      <c r="E189" s="270"/>
      <c r="F189" s="142" t="s">
        <v>22</v>
      </c>
      <c r="G189" s="74">
        <f>IF(AND(F189="YA"),2,IF(AND(F189="TIDAK"),1,0))</f>
        <v>0</v>
      </c>
    </row>
    <row r="190" spans="1:7" s="136" customFormat="1" ht="32" customHeight="1" x14ac:dyDescent="0.2">
      <c r="A190" s="140"/>
      <c r="B190" s="143"/>
      <c r="C190" s="143" t="s">
        <v>354</v>
      </c>
      <c r="D190" s="270" t="s">
        <v>348</v>
      </c>
      <c r="E190" s="270"/>
      <c r="F190" s="142" t="s">
        <v>22</v>
      </c>
      <c r="G190" s="74">
        <f>IF(AND(F190="YA"),3,IF(AND(F190="TIDAK"),1,0))</f>
        <v>0</v>
      </c>
    </row>
    <row r="191" spans="1:7" s="136" customFormat="1" ht="32" customHeight="1" x14ac:dyDescent="0.2">
      <c r="A191" s="140"/>
      <c r="B191" s="143"/>
      <c r="C191" s="143" t="s">
        <v>355</v>
      </c>
      <c r="D191" s="270" t="s">
        <v>350</v>
      </c>
      <c r="E191" s="270"/>
      <c r="F191" s="142" t="s">
        <v>8</v>
      </c>
      <c r="G191" s="74">
        <f>IF(AND(F191="YA"),5,IF(AND(F191="TIDAK"),1,0))</f>
        <v>5</v>
      </c>
    </row>
    <row r="192" spans="1:7" s="136" customFormat="1" ht="32" customHeight="1" x14ac:dyDescent="0.2">
      <c r="A192" s="140"/>
      <c r="B192" s="143" t="s">
        <v>356</v>
      </c>
      <c r="C192" s="270" t="s">
        <v>357</v>
      </c>
      <c r="D192" s="270"/>
      <c r="E192" s="270"/>
      <c r="F192" s="142" t="s">
        <v>8</v>
      </c>
      <c r="G192" s="74">
        <f>IF(AND(F192="YA"),5,IF(AND(F192="TIDAK"),1,0))</f>
        <v>5</v>
      </c>
    </row>
    <row r="193" spans="1:7" s="136" customFormat="1" ht="32" customHeight="1" x14ac:dyDescent="0.2">
      <c r="A193" s="140"/>
      <c r="B193" s="143" t="s">
        <v>358</v>
      </c>
      <c r="C193" s="270" t="s">
        <v>359</v>
      </c>
      <c r="D193" s="270"/>
      <c r="E193" s="270"/>
      <c r="F193" s="142"/>
      <c r="G193" s="74"/>
    </row>
    <row r="194" spans="1:7" s="136" customFormat="1" ht="32" customHeight="1" x14ac:dyDescent="0.2">
      <c r="A194" s="140"/>
      <c r="B194" s="143"/>
      <c r="C194" s="143" t="s">
        <v>360</v>
      </c>
      <c r="D194" s="270" t="s">
        <v>361</v>
      </c>
      <c r="E194" s="270"/>
      <c r="F194" s="142" t="s">
        <v>22</v>
      </c>
      <c r="G194" s="74">
        <f>IF(AND(F194="YA"),2,IF(AND(F194="TIDAK"),1,0))</f>
        <v>0</v>
      </c>
    </row>
    <row r="195" spans="1:7" s="136" customFormat="1" ht="32" customHeight="1" x14ac:dyDescent="0.2">
      <c r="A195" s="140"/>
      <c r="B195" s="143"/>
      <c r="C195" s="143" t="s">
        <v>362</v>
      </c>
      <c r="D195" s="270" t="s">
        <v>301</v>
      </c>
      <c r="E195" s="270"/>
      <c r="F195" s="142" t="s">
        <v>8</v>
      </c>
      <c r="G195" s="74">
        <f>IF(AND(F195="YA"),3,IF(AND(F195="TIDAK"),1,0))</f>
        <v>3</v>
      </c>
    </row>
    <row r="196" spans="1:7" s="136" customFormat="1" ht="32" customHeight="1" x14ac:dyDescent="0.2">
      <c r="A196" s="140"/>
      <c r="B196" s="143"/>
      <c r="C196" s="143" t="s">
        <v>363</v>
      </c>
      <c r="D196" s="270" t="s">
        <v>303</v>
      </c>
      <c r="E196" s="270"/>
      <c r="F196" s="142" t="s">
        <v>22</v>
      </c>
      <c r="G196" s="74">
        <f>IF(AND(F196="YA"),4,IF(AND(F196="TIDAK"),1,0))</f>
        <v>0</v>
      </c>
    </row>
    <row r="197" spans="1:7" s="136" customFormat="1" ht="32" customHeight="1" x14ac:dyDescent="0.2">
      <c r="A197" s="140"/>
      <c r="B197" s="143"/>
      <c r="C197" s="143" t="s">
        <v>364</v>
      </c>
      <c r="D197" s="270" t="s">
        <v>365</v>
      </c>
      <c r="E197" s="270"/>
      <c r="F197" s="142" t="s">
        <v>22</v>
      </c>
      <c r="G197" s="74">
        <f>IF(AND(F197="YA"),5,IF(AND(F197="TIDAK"),1,0))</f>
        <v>0</v>
      </c>
    </row>
    <row r="198" spans="1:7" s="136" customFormat="1" ht="32" customHeight="1" x14ac:dyDescent="0.2">
      <c r="A198" s="140"/>
      <c r="B198" s="143" t="s">
        <v>366</v>
      </c>
      <c r="C198" s="270" t="s">
        <v>367</v>
      </c>
      <c r="D198" s="270"/>
      <c r="E198" s="270"/>
      <c r="F198" s="142"/>
      <c r="G198" s="74"/>
    </row>
    <row r="199" spans="1:7" s="136" customFormat="1" ht="32" customHeight="1" x14ac:dyDescent="0.2">
      <c r="A199" s="140"/>
      <c r="B199" s="143"/>
      <c r="C199" s="143" t="s">
        <v>368</v>
      </c>
      <c r="D199" s="270" t="s">
        <v>369</v>
      </c>
      <c r="E199" s="270"/>
      <c r="F199" s="142" t="s">
        <v>8</v>
      </c>
      <c r="G199" s="74">
        <f>IF(AND(F199="YA"),5,IF(AND(F199="TIDAK"),1,0))</f>
        <v>5</v>
      </c>
    </row>
    <row r="200" spans="1:7" s="136" customFormat="1" ht="32" customHeight="1" x14ac:dyDescent="0.2">
      <c r="A200" s="140"/>
      <c r="B200" s="143"/>
      <c r="C200" s="143" t="s">
        <v>370</v>
      </c>
      <c r="D200" s="270" t="s">
        <v>371</v>
      </c>
      <c r="E200" s="270"/>
      <c r="F200" s="142" t="s">
        <v>8</v>
      </c>
      <c r="G200" s="74">
        <f>IF(AND(F200="YA"),5,IF(AND(F200="TIDAK"),1,0))</f>
        <v>5</v>
      </c>
    </row>
    <row r="201" spans="1:7" s="136" customFormat="1" ht="32" customHeight="1" x14ac:dyDescent="0.2">
      <c r="A201" s="140"/>
      <c r="B201" s="143"/>
      <c r="C201" s="143" t="s">
        <v>372</v>
      </c>
      <c r="D201" s="270" t="s">
        <v>373</v>
      </c>
      <c r="E201" s="270"/>
      <c r="F201" s="142" t="s">
        <v>8</v>
      </c>
      <c r="G201" s="74">
        <f>IF(AND(F201="YA"),5,IF(AND(F201="TIDAK"),1,0))</f>
        <v>5</v>
      </c>
    </row>
    <row r="202" spans="1:7" s="136" customFormat="1" ht="32" customHeight="1" x14ac:dyDescent="0.2">
      <c r="A202" s="140"/>
      <c r="B202" s="143"/>
      <c r="C202" s="143" t="s">
        <v>374</v>
      </c>
      <c r="D202" s="270" t="s">
        <v>375</v>
      </c>
      <c r="E202" s="270"/>
      <c r="F202" s="142" t="s">
        <v>8</v>
      </c>
      <c r="G202" s="74">
        <f>IF(AND(F202="YA"),5,IF(AND(F202="TIDAK"),1,0))</f>
        <v>5</v>
      </c>
    </row>
    <row r="203" spans="1:7" s="136" customFormat="1" ht="32" customHeight="1" x14ac:dyDescent="0.2">
      <c r="A203" s="140"/>
      <c r="B203" s="143" t="s">
        <v>376</v>
      </c>
      <c r="C203" s="270" t="s">
        <v>377</v>
      </c>
      <c r="D203" s="270"/>
      <c r="E203" s="270"/>
      <c r="F203" s="142"/>
      <c r="G203" s="74"/>
    </row>
    <row r="204" spans="1:7" s="136" customFormat="1" ht="32" customHeight="1" x14ac:dyDescent="0.2">
      <c r="A204" s="140"/>
      <c r="B204" s="143"/>
      <c r="C204" s="143" t="s">
        <v>378</v>
      </c>
      <c r="D204" s="270" t="s">
        <v>379</v>
      </c>
      <c r="E204" s="270"/>
      <c r="F204" s="142" t="s">
        <v>22</v>
      </c>
      <c r="G204" s="74">
        <f>IF(AND(F204="YA"),2,IF(AND(F204="TIDAK"),1,0))</f>
        <v>0</v>
      </c>
    </row>
    <row r="205" spans="1:7" s="136" customFormat="1" ht="32" customHeight="1" x14ac:dyDescent="0.2">
      <c r="A205" s="140"/>
      <c r="B205" s="143"/>
      <c r="C205" s="143" t="s">
        <v>380</v>
      </c>
      <c r="D205" s="270" t="s">
        <v>381</v>
      </c>
      <c r="E205" s="270"/>
      <c r="F205" s="142" t="s">
        <v>22</v>
      </c>
      <c r="G205" s="74">
        <f>IF(AND(F205="YA"),2,IF(AND(F205="TIDAK"),1,0))</f>
        <v>0</v>
      </c>
    </row>
    <row r="206" spans="1:7" s="136" customFormat="1" ht="32" customHeight="1" x14ac:dyDescent="0.2">
      <c r="A206" s="140"/>
      <c r="B206" s="143"/>
      <c r="C206" s="143" t="s">
        <v>382</v>
      </c>
      <c r="D206" s="270" t="s">
        <v>383</v>
      </c>
      <c r="E206" s="270"/>
      <c r="F206" s="142" t="s">
        <v>8</v>
      </c>
      <c r="G206" s="74">
        <f>IF(AND(F206="YA"),5,IF(AND(F206="TIDAK"),1,0))</f>
        <v>5</v>
      </c>
    </row>
    <row r="207" spans="1:7" s="136" customFormat="1" ht="32" customHeight="1" x14ac:dyDescent="0.2">
      <c r="A207" s="140"/>
      <c r="B207" s="147" t="s">
        <v>384</v>
      </c>
      <c r="C207" s="270" t="s">
        <v>385</v>
      </c>
      <c r="D207" s="270"/>
      <c r="E207" s="270"/>
      <c r="F207" s="142"/>
      <c r="G207" s="74"/>
    </row>
    <row r="208" spans="1:7" s="136" customFormat="1" ht="32" customHeight="1" x14ac:dyDescent="0.2">
      <c r="A208" s="140"/>
      <c r="B208" s="143"/>
      <c r="C208" s="143" t="s">
        <v>386</v>
      </c>
      <c r="D208" s="270" t="s">
        <v>387</v>
      </c>
      <c r="E208" s="270"/>
      <c r="F208" s="142" t="s">
        <v>22</v>
      </c>
      <c r="G208" s="74">
        <f>IF(AND(F208="YA"),2,IF(AND(F208="TIDAK"),1,0))</f>
        <v>0</v>
      </c>
    </row>
    <row r="209" spans="1:7" s="136" customFormat="1" ht="32" customHeight="1" x14ac:dyDescent="0.2">
      <c r="A209" s="140"/>
      <c r="B209" s="143"/>
      <c r="C209" s="143" t="s">
        <v>388</v>
      </c>
      <c r="D209" s="270" t="s">
        <v>389</v>
      </c>
      <c r="E209" s="270"/>
      <c r="F209" s="142" t="s">
        <v>22</v>
      </c>
      <c r="G209" s="74">
        <f>IF(AND(F209="YA"),2,IF(AND(F209="TIDAK"),1,0))</f>
        <v>0</v>
      </c>
    </row>
    <row r="210" spans="1:7" s="136" customFormat="1" ht="32" customHeight="1" x14ac:dyDescent="0.2">
      <c r="A210" s="140"/>
      <c r="B210" s="143"/>
      <c r="C210" s="143" t="s">
        <v>390</v>
      </c>
      <c r="D210" s="270" t="s">
        <v>391</v>
      </c>
      <c r="E210" s="270"/>
      <c r="F210" s="142" t="s">
        <v>22</v>
      </c>
      <c r="G210" s="74">
        <f>IF(AND(F210="YA"),2,IF(AND(F210="TIDAK"),1,0))</f>
        <v>0</v>
      </c>
    </row>
    <row r="211" spans="1:7" s="136" customFormat="1" ht="32" customHeight="1" x14ac:dyDescent="0.2">
      <c r="A211" s="140"/>
      <c r="B211" s="143"/>
      <c r="C211" s="143" t="s">
        <v>392</v>
      </c>
      <c r="D211" s="270" t="s">
        <v>383</v>
      </c>
      <c r="E211" s="270"/>
      <c r="F211" s="142" t="s">
        <v>8</v>
      </c>
      <c r="G211" s="74">
        <f>IF(AND(F211="YA"),5,IF(AND(F211="TIDAK"),1,0))</f>
        <v>5</v>
      </c>
    </row>
    <row r="212" spans="1:7" s="136" customFormat="1" ht="32" customHeight="1" x14ac:dyDescent="0.2">
      <c r="A212" s="140"/>
      <c r="B212" s="143" t="s">
        <v>393</v>
      </c>
      <c r="C212" s="270" t="s">
        <v>394</v>
      </c>
      <c r="D212" s="270"/>
      <c r="E212" s="270"/>
      <c r="F212" s="142"/>
      <c r="G212" s="74"/>
    </row>
    <row r="213" spans="1:7" s="136" customFormat="1" ht="32" customHeight="1" x14ac:dyDescent="0.2">
      <c r="A213" s="140"/>
      <c r="B213" s="143"/>
      <c r="C213" s="143" t="s">
        <v>395</v>
      </c>
      <c r="D213" s="270" t="s">
        <v>391</v>
      </c>
      <c r="E213" s="270"/>
      <c r="F213" s="142" t="s">
        <v>22</v>
      </c>
      <c r="G213" s="74">
        <f>IF(AND(F213="YA"),2,IF(AND(F213="TIDAK"),1,0))</f>
        <v>0</v>
      </c>
    </row>
    <row r="214" spans="1:7" s="136" customFormat="1" ht="32" customHeight="1" x14ac:dyDescent="0.2">
      <c r="A214" s="140"/>
      <c r="B214" s="143"/>
      <c r="C214" s="143" t="s">
        <v>396</v>
      </c>
      <c r="D214" s="270" t="s">
        <v>389</v>
      </c>
      <c r="E214" s="270"/>
      <c r="F214" s="142" t="s">
        <v>22</v>
      </c>
      <c r="G214" s="74">
        <f>IF(AND(F214="YA"),2,IF(AND(F214="TIDAK"),1,0))</f>
        <v>0</v>
      </c>
    </row>
    <row r="215" spans="1:7" s="136" customFormat="1" ht="32" customHeight="1" x14ac:dyDescent="0.2">
      <c r="A215" s="140"/>
      <c r="B215" s="143"/>
      <c r="C215" s="143" t="s">
        <v>397</v>
      </c>
      <c r="D215" s="270" t="s">
        <v>387</v>
      </c>
      <c r="E215" s="270"/>
      <c r="F215" s="142" t="s">
        <v>22</v>
      </c>
      <c r="G215" s="74">
        <f>IF(AND(F215="YA"),2,IF(AND(F215="TIDAK"),1,0))</f>
        <v>0</v>
      </c>
    </row>
    <row r="216" spans="1:7" s="136" customFormat="1" ht="32" customHeight="1" x14ac:dyDescent="0.2">
      <c r="A216" s="140"/>
      <c r="B216" s="143"/>
      <c r="C216" s="143" t="s">
        <v>398</v>
      </c>
      <c r="D216" s="270" t="s">
        <v>399</v>
      </c>
      <c r="E216" s="270"/>
      <c r="F216" s="142" t="s">
        <v>8</v>
      </c>
      <c r="G216" s="74">
        <f>IF(AND(F216="YA"),5,IF(AND(F216="TIDAK"),1,0))</f>
        <v>5</v>
      </c>
    </row>
    <row r="217" spans="1:7" s="136" customFormat="1" ht="32" customHeight="1" x14ac:dyDescent="0.2">
      <c r="A217" s="140"/>
      <c r="B217" s="143" t="s">
        <v>400</v>
      </c>
      <c r="C217" s="270" t="s">
        <v>401</v>
      </c>
      <c r="D217" s="270"/>
      <c r="E217" s="270"/>
      <c r="F217" s="142"/>
      <c r="G217" s="74"/>
    </row>
    <row r="218" spans="1:7" s="136" customFormat="1" ht="32" customHeight="1" x14ac:dyDescent="0.2">
      <c r="A218" s="140"/>
      <c r="B218" s="143"/>
      <c r="C218" s="143" t="s">
        <v>402</v>
      </c>
      <c r="D218" s="270" t="s">
        <v>379</v>
      </c>
      <c r="E218" s="270"/>
      <c r="F218" s="142" t="s">
        <v>22</v>
      </c>
      <c r="G218" s="74">
        <f>IF(AND(F218="YA"),2,IF(AND(F218="TIDAK"),1,0))</f>
        <v>0</v>
      </c>
    </row>
    <row r="219" spans="1:7" s="136" customFormat="1" ht="32" customHeight="1" x14ac:dyDescent="0.2">
      <c r="A219" s="140"/>
      <c r="B219" s="143"/>
      <c r="C219" s="143" t="s">
        <v>403</v>
      </c>
      <c r="D219" s="270" t="s">
        <v>381</v>
      </c>
      <c r="E219" s="270"/>
      <c r="F219" s="142" t="s">
        <v>22</v>
      </c>
      <c r="G219" s="74">
        <f>IF(AND(F219="YA"),2,IF(AND(F219="TIDAK"),1,0))</f>
        <v>0</v>
      </c>
    </row>
    <row r="220" spans="1:7" s="136" customFormat="1" ht="32" customHeight="1" x14ac:dyDescent="0.2">
      <c r="A220" s="140"/>
      <c r="B220" s="143"/>
      <c r="C220" s="143" t="s">
        <v>404</v>
      </c>
      <c r="D220" s="270" t="s">
        <v>383</v>
      </c>
      <c r="E220" s="270"/>
      <c r="F220" s="142" t="s">
        <v>8</v>
      </c>
      <c r="G220" s="74">
        <f>IF(AND(F220="YA"),5,IF(AND(F220="TIDAK"),1,0))</f>
        <v>5</v>
      </c>
    </row>
    <row r="221" spans="1:7" s="136" customFormat="1" ht="32" customHeight="1" x14ac:dyDescent="0.2">
      <c r="A221" s="140"/>
      <c r="B221" s="149" t="s">
        <v>405</v>
      </c>
      <c r="C221" s="270" t="s">
        <v>1708</v>
      </c>
      <c r="D221" s="270"/>
      <c r="E221" s="270"/>
      <c r="F221" s="142" t="s">
        <v>55</v>
      </c>
      <c r="G221" s="74">
        <f>IF(AND(F221="YA"),5,IF(AND(F221="TIDAK"),1,0))</f>
        <v>1</v>
      </c>
    </row>
    <row r="222" spans="1:7" s="136" customFormat="1" ht="32" customHeight="1" x14ac:dyDescent="0.2">
      <c r="A222" s="140"/>
      <c r="B222" s="143" t="s">
        <v>407</v>
      </c>
      <c r="C222" s="270" t="s">
        <v>408</v>
      </c>
      <c r="D222" s="270"/>
      <c r="E222" s="270"/>
      <c r="F222" s="142" t="s">
        <v>55</v>
      </c>
      <c r="G222" s="74">
        <f>IF(AND(F222="YA"),5,IF(AND(F222="TIDAK"),1,0))</f>
        <v>1</v>
      </c>
    </row>
    <row r="223" spans="1:7" s="136" customFormat="1" ht="32" customHeight="1" x14ac:dyDescent="0.2">
      <c r="A223" s="140"/>
      <c r="B223" s="143" t="s">
        <v>409</v>
      </c>
      <c r="C223" s="270" t="s">
        <v>410</v>
      </c>
      <c r="D223" s="270"/>
      <c r="E223" s="270"/>
      <c r="F223" s="142"/>
      <c r="G223" s="74"/>
    </row>
    <row r="224" spans="1:7" s="136" customFormat="1" ht="32" customHeight="1" x14ac:dyDescent="0.2">
      <c r="A224" s="140"/>
      <c r="B224" s="143"/>
      <c r="C224" s="143" t="s">
        <v>411</v>
      </c>
      <c r="D224" s="270" t="s">
        <v>412</v>
      </c>
      <c r="E224" s="270"/>
      <c r="F224" s="142" t="s">
        <v>8</v>
      </c>
      <c r="G224" s="74">
        <f t="shared" ref="G224:G231" si="26">IF(AND(F224="YA"),5,IF(AND(F224="TIDAK"),1,0))</f>
        <v>5</v>
      </c>
    </row>
    <row r="225" spans="1:7" s="136" customFormat="1" ht="32" customHeight="1" x14ac:dyDescent="0.2">
      <c r="A225" s="140"/>
      <c r="B225" s="143"/>
      <c r="C225" s="143" t="s">
        <v>413</v>
      </c>
      <c r="D225" s="270" t="s">
        <v>414</v>
      </c>
      <c r="E225" s="270"/>
      <c r="F225" s="142" t="s">
        <v>8</v>
      </c>
      <c r="G225" s="74">
        <f t="shared" si="26"/>
        <v>5</v>
      </c>
    </row>
    <row r="226" spans="1:7" s="136" customFormat="1" ht="32" customHeight="1" x14ac:dyDescent="0.2">
      <c r="A226" s="140"/>
      <c r="B226" s="143"/>
      <c r="C226" s="143" t="s">
        <v>415</v>
      </c>
      <c r="D226" s="270" t="s">
        <v>416</v>
      </c>
      <c r="E226" s="270"/>
      <c r="F226" s="142" t="s">
        <v>8</v>
      </c>
      <c r="G226" s="74">
        <f t="shared" si="26"/>
        <v>5</v>
      </c>
    </row>
    <row r="227" spans="1:7" s="136" customFormat="1" ht="32" customHeight="1" x14ac:dyDescent="0.2">
      <c r="A227" s="140"/>
      <c r="B227" s="143"/>
      <c r="C227" s="143" t="s">
        <v>417</v>
      </c>
      <c r="D227" s="270" t="s">
        <v>418</v>
      </c>
      <c r="E227" s="270"/>
      <c r="F227" s="142" t="s">
        <v>8</v>
      </c>
      <c r="G227" s="74">
        <f t="shared" si="26"/>
        <v>5</v>
      </c>
    </row>
    <row r="228" spans="1:7" s="136" customFormat="1" ht="32" customHeight="1" x14ac:dyDescent="0.2">
      <c r="A228" s="140"/>
      <c r="B228" s="143"/>
      <c r="C228" s="143" t="s">
        <v>419</v>
      </c>
      <c r="D228" s="270" t="s">
        <v>420</v>
      </c>
      <c r="E228" s="270"/>
      <c r="F228" s="142" t="s">
        <v>8</v>
      </c>
      <c r="G228" s="74">
        <f t="shared" si="26"/>
        <v>5</v>
      </c>
    </row>
    <row r="229" spans="1:7" s="136" customFormat="1" ht="32" customHeight="1" x14ac:dyDescent="0.2">
      <c r="A229" s="140"/>
      <c r="B229" s="143"/>
      <c r="C229" s="143" t="s">
        <v>421</v>
      </c>
      <c r="D229" s="270" t="s">
        <v>422</v>
      </c>
      <c r="E229" s="270"/>
      <c r="F229" s="142" t="s">
        <v>8</v>
      </c>
      <c r="G229" s="74">
        <f t="shared" si="26"/>
        <v>5</v>
      </c>
    </row>
    <row r="230" spans="1:7" s="136" customFormat="1" ht="32" customHeight="1" x14ac:dyDescent="0.2">
      <c r="A230" s="140"/>
      <c r="B230" s="143"/>
      <c r="C230" s="143" t="s">
        <v>423</v>
      </c>
      <c r="D230" s="270" t="s">
        <v>424</v>
      </c>
      <c r="E230" s="270"/>
      <c r="F230" s="142" t="s">
        <v>8</v>
      </c>
      <c r="G230" s="74">
        <f t="shared" si="26"/>
        <v>5</v>
      </c>
    </row>
    <row r="231" spans="1:7" s="136" customFormat="1" ht="32" customHeight="1" x14ac:dyDescent="0.2">
      <c r="A231" s="140"/>
      <c r="B231" s="143"/>
      <c r="C231" s="143" t="s">
        <v>425</v>
      </c>
      <c r="D231" s="270" t="s">
        <v>426</v>
      </c>
      <c r="E231" s="270"/>
      <c r="F231" s="142" t="s">
        <v>8</v>
      </c>
      <c r="G231" s="74">
        <f t="shared" si="26"/>
        <v>5</v>
      </c>
    </row>
    <row r="232" spans="1:7" s="136" customFormat="1" ht="32" customHeight="1" x14ac:dyDescent="0.2">
      <c r="A232" s="140"/>
      <c r="B232" s="143" t="s">
        <v>427</v>
      </c>
      <c r="C232" s="270" t="s">
        <v>428</v>
      </c>
      <c r="D232" s="270"/>
      <c r="E232" s="270"/>
      <c r="F232" s="142"/>
      <c r="G232" s="74"/>
    </row>
    <row r="233" spans="1:7" s="136" customFormat="1" ht="32" customHeight="1" x14ac:dyDescent="0.2">
      <c r="A233" s="140"/>
      <c r="B233" s="143"/>
      <c r="C233" s="143" t="s">
        <v>429</v>
      </c>
      <c r="D233" s="270" t="s">
        <v>430</v>
      </c>
      <c r="E233" s="270"/>
      <c r="F233" s="142" t="s">
        <v>8</v>
      </c>
      <c r="G233" s="74">
        <f>IF(AND(F233="YA"),5,IF(AND(F233="TIDAK"),1,0))</f>
        <v>5</v>
      </c>
    </row>
    <row r="234" spans="1:7" s="136" customFormat="1" ht="32" customHeight="1" x14ac:dyDescent="0.2">
      <c r="A234" s="140"/>
      <c r="B234" s="143"/>
      <c r="C234" s="143" t="s">
        <v>431</v>
      </c>
      <c r="D234" s="270" t="s">
        <v>432</v>
      </c>
      <c r="E234" s="270"/>
      <c r="F234" s="142" t="s">
        <v>8</v>
      </c>
      <c r="G234" s="74">
        <f>IF(AND(F234="YA"),5,IF(AND(F234="TIDAK"),1,0))</f>
        <v>5</v>
      </c>
    </row>
    <row r="235" spans="1:7" s="136" customFormat="1" ht="32" customHeight="1" x14ac:dyDescent="0.2">
      <c r="A235" s="140"/>
      <c r="B235" s="143" t="s">
        <v>433</v>
      </c>
      <c r="C235" s="270" t="s">
        <v>434</v>
      </c>
      <c r="D235" s="270"/>
      <c r="E235" s="270"/>
      <c r="F235" s="142" t="s">
        <v>8</v>
      </c>
      <c r="G235" s="74">
        <f>IF(AND(F235="YA"),5,IF(AND(F235="TIDAK"),1,0))</f>
        <v>5</v>
      </c>
    </row>
    <row r="236" spans="1:7" s="136" customFormat="1" ht="32" customHeight="1" x14ac:dyDescent="0.2">
      <c r="A236" s="140"/>
      <c r="B236" s="143" t="s">
        <v>435</v>
      </c>
      <c r="C236" s="270" t="s">
        <v>436</v>
      </c>
      <c r="D236" s="270"/>
      <c r="E236" s="270"/>
      <c r="F236" s="142"/>
      <c r="G236" s="74"/>
    </row>
    <row r="237" spans="1:7" s="136" customFormat="1" ht="32" customHeight="1" x14ac:dyDescent="0.2">
      <c r="A237" s="140"/>
      <c r="B237" s="143"/>
      <c r="C237" s="143" t="s">
        <v>437</v>
      </c>
      <c r="D237" s="270" t="s">
        <v>438</v>
      </c>
      <c r="E237" s="270"/>
      <c r="F237" s="142" t="s">
        <v>8</v>
      </c>
      <c r="G237" s="74">
        <f>IF(AND(F237="YA"),5,IF(AND(F237="TIDAK"),1,0))</f>
        <v>5</v>
      </c>
    </row>
    <row r="238" spans="1:7" s="136" customFormat="1" ht="32" customHeight="1" x14ac:dyDescent="0.2">
      <c r="A238" s="140"/>
      <c r="B238" s="143"/>
      <c r="C238" s="143" t="s">
        <v>439</v>
      </c>
      <c r="D238" s="270" t="s">
        <v>440</v>
      </c>
      <c r="E238" s="270"/>
      <c r="F238" s="142" t="s">
        <v>8</v>
      </c>
      <c r="G238" s="74">
        <f t="shared" ref="G238:G240" si="27">IF(AND(F238="YA"),5,IF(AND(F238="TIDAK"),1,0))</f>
        <v>5</v>
      </c>
    </row>
    <row r="239" spans="1:7" s="136" customFormat="1" ht="32" customHeight="1" x14ac:dyDescent="0.2">
      <c r="A239" s="140"/>
      <c r="B239" s="143"/>
      <c r="C239" s="143" t="s">
        <v>441</v>
      </c>
      <c r="D239" s="270" t="s">
        <v>442</v>
      </c>
      <c r="E239" s="270"/>
      <c r="F239" s="142" t="s">
        <v>8</v>
      </c>
      <c r="G239" s="74">
        <f t="shared" si="27"/>
        <v>5</v>
      </c>
    </row>
    <row r="240" spans="1:7" s="136" customFormat="1" ht="32" customHeight="1" x14ac:dyDescent="0.2">
      <c r="A240" s="140"/>
      <c r="B240" s="143"/>
      <c r="C240" s="143" t="s">
        <v>443</v>
      </c>
      <c r="D240" s="270" t="s">
        <v>444</v>
      </c>
      <c r="E240" s="270"/>
      <c r="F240" s="142" t="s">
        <v>8</v>
      </c>
      <c r="G240" s="74">
        <f t="shared" si="27"/>
        <v>5</v>
      </c>
    </row>
    <row r="241" spans="1:7" s="136" customFormat="1" ht="32" customHeight="1" x14ac:dyDescent="0.2">
      <c r="A241" s="140"/>
      <c r="B241" s="143" t="s">
        <v>445</v>
      </c>
      <c r="C241" s="270" t="s">
        <v>1695</v>
      </c>
      <c r="D241" s="270"/>
      <c r="E241" s="270"/>
      <c r="F241" s="142" t="s">
        <v>55</v>
      </c>
      <c r="G241" s="74">
        <f>IF(AND(F241="YA"),0,IF(AND(F241="TIDAK"),10,0))</f>
        <v>10</v>
      </c>
    </row>
    <row r="242" spans="1:7" s="136" customFormat="1" ht="32" customHeight="1" x14ac:dyDescent="0.2">
      <c r="A242" s="140"/>
      <c r="B242" s="143"/>
      <c r="C242" s="143" t="s">
        <v>446</v>
      </c>
      <c r="D242" s="270" t="s">
        <v>447</v>
      </c>
      <c r="E242" s="270"/>
      <c r="F242" s="142" t="s">
        <v>22</v>
      </c>
      <c r="G242" s="74">
        <f>IF(AND(F242="YA"),5,IF(AND(F242="TIDAK"),1,0))</f>
        <v>0</v>
      </c>
    </row>
    <row r="243" spans="1:7" s="136" customFormat="1" ht="32" customHeight="1" x14ac:dyDescent="0.2">
      <c r="A243" s="140"/>
      <c r="B243" s="143"/>
      <c r="C243" s="143" t="s">
        <v>448</v>
      </c>
      <c r="D243" s="270" t="s">
        <v>449</v>
      </c>
      <c r="E243" s="270"/>
      <c r="F243" s="142" t="s">
        <v>22</v>
      </c>
      <c r="G243" s="74">
        <f>IF(AND(F243="YA"),5,IF(AND(F243="TIDAK"),1,0))</f>
        <v>0</v>
      </c>
    </row>
    <row r="244" spans="1:7" s="136" customFormat="1" ht="32" customHeight="1" x14ac:dyDescent="0.2">
      <c r="A244" s="272" t="s">
        <v>450</v>
      </c>
      <c r="B244" s="272"/>
      <c r="C244" s="272"/>
      <c r="D244" s="272"/>
      <c r="E244" s="272"/>
      <c r="F244" s="272"/>
      <c r="G244" s="68">
        <f>G245</f>
        <v>125</v>
      </c>
    </row>
    <row r="245" spans="1:7" s="136" customFormat="1" ht="32" customHeight="1" x14ac:dyDescent="0.2">
      <c r="A245" s="140">
        <v>11</v>
      </c>
      <c r="B245" s="269" t="s">
        <v>451</v>
      </c>
      <c r="C245" s="269"/>
      <c r="D245" s="269"/>
      <c r="E245" s="269"/>
      <c r="F245" s="142"/>
      <c r="G245" s="72">
        <f>SUM(G246:G280)</f>
        <v>125</v>
      </c>
    </row>
    <row r="246" spans="1:7" s="136" customFormat="1" ht="32" customHeight="1" x14ac:dyDescent="0.2">
      <c r="A246" s="140"/>
      <c r="B246" s="143" t="s">
        <v>452</v>
      </c>
      <c r="C246" s="270" t="s">
        <v>453</v>
      </c>
      <c r="D246" s="270"/>
      <c r="E246" s="270"/>
      <c r="F246" s="142"/>
      <c r="G246" s="74"/>
    </row>
    <row r="247" spans="1:7" s="136" customFormat="1" ht="32" customHeight="1" x14ac:dyDescent="0.2">
      <c r="A247" s="140"/>
      <c r="B247" s="143"/>
      <c r="C247" s="143" t="s">
        <v>454</v>
      </c>
      <c r="D247" s="270" t="s">
        <v>455</v>
      </c>
      <c r="E247" s="270"/>
      <c r="F247" s="142" t="s">
        <v>8</v>
      </c>
      <c r="G247" s="74">
        <f t="shared" ref="G247:G254" si="28">IF(AND(F247="YA"),5,IF(AND(F247="TIDAK"),1,0))</f>
        <v>5</v>
      </c>
    </row>
    <row r="248" spans="1:7" s="136" customFormat="1" ht="32" customHeight="1" x14ac:dyDescent="0.2">
      <c r="A248" s="140"/>
      <c r="B248" s="143"/>
      <c r="C248" s="143" t="s">
        <v>456</v>
      </c>
      <c r="D248" s="270" t="s">
        <v>457</v>
      </c>
      <c r="E248" s="270"/>
      <c r="F248" s="142" t="s">
        <v>8</v>
      </c>
      <c r="G248" s="74">
        <f t="shared" si="28"/>
        <v>5</v>
      </c>
    </row>
    <row r="249" spans="1:7" s="136" customFormat="1" ht="32" customHeight="1" x14ac:dyDescent="0.2">
      <c r="A249" s="140"/>
      <c r="B249" s="143"/>
      <c r="C249" s="143" t="s">
        <v>458</v>
      </c>
      <c r="D249" s="270" t="s">
        <v>459</v>
      </c>
      <c r="E249" s="270"/>
      <c r="F249" s="142" t="s">
        <v>8</v>
      </c>
      <c r="G249" s="74">
        <f t="shared" si="28"/>
        <v>5</v>
      </c>
    </row>
    <row r="250" spans="1:7" s="136" customFormat="1" ht="32" customHeight="1" x14ac:dyDescent="0.2">
      <c r="A250" s="140"/>
      <c r="B250" s="143"/>
      <c r="C250" s="143" t="s">
        <v>460</v>
      </c>
      <c r="D250" s="270" t="s">
        <v>461</v>
      </c>
      <c r="E250" s="270"/>
      <c r="F250" s="142" t="s">
        <v>8</v>
      </c>
      <c r="G250" s="74">
        <f t="shared" si="28"/>
        <v>5</v>
      </c>
    </row>
    <row r="251" spans="1:7" s="136" customFormat="1" ht="32" customHeight="1" x14ac:dyDescent="0.2">
      <c r="A251" s="140"/>
      <c r="B251" s="143"/>
      <c r="C251" s="143" t="s">
        <v>462</v>
      </c>
      <c r="D251" s="270" t="s">
        <v>463</v>
      </c>
      <c r="E251" s="270"/>
      <c r="F251" s="142" t="s">
        <v>8</v>
      </c>
      <c r="G251" s="74">
        <f t="shared" si="28"/>
        <v>5</v>
      </c>
    </row>
    <row r="252" spans="1:7" s="136" customFormat="1" ht="32" customHeight="1" x14ac:dyDescent="0.2">
      <c r="A252" s="140"/>
      <c r="B252" s="143"/>
      <c r="C252" s="143" t="s">
        <v>464</v>
      </c>
      <c r="D252" s="270" t="s">
        <v>465</v>
      </c>
      <c r="E252" s="270"/>
      <c r="F252" s="142" t="s">
        <v>8</v>
      </c>
      <c r="G252" s="74">
        <f t="shared" si="28"/>
        <v>5</v>
      </c>
    </row>
    <row r="253" spans="1:7" s="136" customFormat="1" ht="32" customHeight="1" x14ac:dyDescent="0.2">
      <c r="A253" s="140"/>
      <c r="B253" s="143"/>
      <c r="C253" s="143" t="s">
        <v>466</v>
      </c>
      <c r="D253" s="270" t="s">
        <v>467</v>
      </c>
      <c r="E253" s="270"/>
      <c r="F253" s="142" t="s">
        <v>8</v>
      </c>
      <c r="G253" s="74">
        <f t="shared" si="28"/>
        <v>5</v>
      </c>
    </row>
    <row r="254" spans="1:7" s="136" customFormat="1" ht="32" customHeight="1" x14ac:dyDescent="0.2">
      <c r="A254" s="140"/>
      <c r="B254" s="143"/>
      <c r="C254" s="143" t="s">
        <v>468</v>
      </c>
      <c r="D254" s="270" t="s">
        <v>469</v>
      </c>
      <c r="E254" s="270"/>
      <c r="F254" s="142" t="s">
        <v>8</v>
      </c>
      <c r="G254" s="74">
        <f t="shared" si="28"/>
        <v>5</v>
      </c>
    </row>
    <row r="255" spans="1:7" s="136" customFormat="1" ht="32" customHeight="1" x14ac:dyDescent="0.2">
      <c r="A255" s="140"/>
      <c r="B255" s="143" t="s">
        <v>470</v>
      </c>
      <c r="C255" s="270" t="s">
        <v>471</v>
      </c>
      <c r="D255" s="270"/>
      <c r="E255" s="270"/>
      <c r="F255" s="142"/>
      <c r="G255" s="74"/>
    </row>
    <row r="256" spans="1:7" s="136" customFormat="1" ht="32" customHeight="1" x14ac:dyDescent="0.2">
      <c r="A256" s="140"/>
      <c r="B256" s="143"/>
      <c r="C256" s="143" t="s">
        <v>472</v>
      </c>
      <c r="D256" s="270" t="s">
        <v>473</v>
      </c>
      <c r="E256" s="270"/>
      <c r="F256" s="142" t="s">
        <v>8</v>
      </c>
      <c r="G256" s="74">
        <f>IF(AND(F256="YA"),0,IF(AND(F256="TIDAK"),0,0))</f>
        <v>0</v>
      </c>
    </row>
    <row r="257" spans="1:7" s="136" customFormat="1" ht="32" customHeight="1" x14ac:dyDescent="0.2">
      <c r="A257" s="140"/>
      <c r="B257" s="143"/>
      <c r="C257" s="143" t="s">
        <v>474</v>
      </c>
      <c r="D257" s="270" t="s">
        <v>475</v>
      </c>
      <c r="E257" s="270"/>
      <c r="F257" s="142" t="s">
        <v>8</v>
      </c>
      <c r="G257" s="74">
        <f t="shared" ref="G257:G258" si="29">IF(AND(F257="YA"),0,IF(AND(F257="TIDAK"),0,0))</f>
        <v>0</v>
      </c>
    </row>
    <row r="258" spans="1:7" s="136" customFormat="1" ht="32" customHeight="1" x14ac:dyDescent="0.2">
      <c r="A258" s="140"/>
      <c r="B258" s="143"/>
      <c r="C258" s="143" t="s">
        <v>476</v>
      </c>
      <c r="D258" s="270" t="s">
        <v>477</v>
      </c>
      <c r="E258" s="270"/>
      <c r="F258" s="142" t="s">
        <v>8</v>
      </c>
      <c r="G258" s="74">
        <f t="shared" si="29"/>
        <v>0</v>
      </c>
    </row>
    <row r="259" spans="1:7" s="136" customFormat="1" ht="32" customHeight="1" x14ac:dyDescent="0.2">
      <c r="A259" s="140"/>
      <c r="B259" s="143"/>
      <c r="C259" s="143" t="s">
        <v>478</v>
      </c>
      <c r="D259" s="270" t="s">
        <v>479</v>
      </c>
      <c r="E259" s="270"/>
      <c r="F259" s="142" t="s">
        <v>8</v>
      </c>
      <c r="G259" s="74">
        <f>IF(AND(F259="YA"),5,IF(AND(F259="TIDAK"),1,0))</f>
        <v>5</v>
      </c>
    </row>
    <row r="260" spans="1:7" s="136" customFormat="1" ht="32" customHeight="1" x14ac:dyDescent="0.2">
      <c r="A260" s="140"/>
      <c r="B260" s="143"/>
      <c r="C260" s="143" t="s">
        <v>480</v>
      </c>
      <c r="D260" s="270" t="s">
        <v>481</v>
      </c>
      <c r="E260" s="270"/>
      <c r="F260" s="142" t="s">
        <v>8</v>
      </c>
      <c r="G260" s="74">
        <f>IF(AND(F260="YA"),5,IF(AND(F260="TIDAK"),1,0))</f>
        <v>5</v>
      </c>
    </row>
    <row r="261" spans="1:7" s="136" customFormat="1" ht="32" customHeight="1" x14ac:dyDescent="0.2">
      <c r="A261" s="140"/>
      <c r="B261" s="143" t="s">
        <v>482</v>
      </c>
      <c r="C261" s="270" t="s">
        <v>483</v>
      </c>
      <c r="D261" s="270"/>
      <c r="E261" s="270"/>
      <c r="F261" s="142" t="s">
        <v>8</v>
      </c>
      <c r="G261" s="74">
        <f>IF(AND(F261="YA"),5,IF(AND(F261="TIDAK"),1,0))</f>
        <v>5</v>
      </c>
    </row>
    <row r="262" spans="1:7" s="136" customFormat="1" ht="32" customHeight="1" x14ac:dyDescent="0.2">
      <c r="A262" s="140"/>
      <c r="B262" s="143" t="s">
        <v>484</v>
      </c>
      <c r="C262" s="270" t="s">
        <v>485</v>
      </c>
      <c r="D262" s="270"/>
      <c r="E262" s="270"/>
      <c r="F262" s="142"/>
      <c r="G262" s="74"/>
    </row>
    <row r="263" spans="1:7" s="136" customFormat="1" ht="32" customHeight="1" x14ac:dyDescent="0.2">
      <c r="A263" s="140"/>
      <c r="B263" s="143"/>
      <c r="C263" s="143" t="s">
        <v>486</v>
      </c>
      <c r="D263" s="270" t="s">
        <v>1709</v>
      </c>
      <c r="E263" s="270"/>
      <c r="F263" s="142" t="s">
        <v>22</v>
      </c>
      <c r="G263" s="74">
        <f>IF(AND(F263="YA"),2,IF(AND(F263="TIDAK"),1,0))</f>
        <v>0</v>
      </c>
    </row>
    <row r="264" spans="1:7" s="136" customFormat="1" ht="32" customHeight="1" x14ac:dyDescent="0.2">
      <c r="A264" s="140"/>
      <c r="B264" s="143"/>
      <c r="C264" s="143" t="s">
        <v>488</v>
      </c>
      <c r="D264" s="270" t="s">
        <v>489</v>
      </c>
      <c r="E264" s="270"/>
      <c r="F264" s="142" t="s">
        <v>22</v>
      </c>
      <c r="G264" s="74">
        <f>IF(AND(F264="YA"),2,IF(AND(F264="TIDAK"),1,0))</f>
        <v>0</v>
      </c>
    </row>
    <row r="265" spans="1:7" s="136" customFormat="1" ht="32" customHeight="1" x14ac:dyDescent="0.2">
      <c r="A265" s="140"/>
      <c r="B265" s="143"/>
      <c r="C265" s="143" t="s">
        <v>490</v>
      </c>
      <c r="D265" s="270" t="s">
        <v>491</v>
      </c>
      <c r="E265" s="270"/>
      <c r="F265" s="142" t="s">
        <v>8</v>
      </c>
      <c r="G265" s="74">
        <f t="shared" ref="G265:G270" si="30">IF(AND(F265="YA"),5,IF(AND(F265="TIDAK"),1,0))</f>
        <v>5</v>
      </c>
    </row>
    <row r="266" spans="1:7" s="136" customFormat="1" ht="32" customHeight="1" x14ac:dyDescent="0.2">
      <c r="A266" s="140"/>
      <c r="B266" s="143" t="s">
        <v>492</v>
      </c>
      <c r="C266" s="270" t="s">
        <v>1710</v>
      </c>
      <c r="D266" s="270"/>
      <c r="E266" s="270"/>
      <c r="F266" s="142" t="s">
        <v>8</v>
      </c>
      <c r="G266" s="74">
        <f t="shared" si="30"/>
        <v>5</v>
      </c>
    </row>
    <row r="267" spans="1:7" s="136" customFormat="1" ht="32" customHeight="1" x14ac:dyDescent="0.2">
      <c r="A267" s="140"/>
      <c r="B267" s="143" t="s">
        <v>494</v>
      </c>
      <c r="C267" s="270" t="s">
        <v>495</v>
      </c>
      <c r="D267" s="270"/>
      <c r="E267" s="270"/>
      <c r="F267" s="142" t="s">
        <v>8</v>
      </c>
      <c r="G267" s="74">
        <f t="shared" si="30"/>
        <v>5</v>
      </c>
    </row>
    <row r="268" spans="1:7" s="136" customFormat="1" ht="32" customHeight="1" x14ac:dyDescent="0.2">
      <c r="A268" s="140"/>
      <c r="B268" s="143" t="s">
        <v>496</v>
      </c>
      <c r="C268" s="270" t="s">
        <v>497</v>
      </c>
      <c r="D268" s="270"/>
      <c r="E268" s="270"/>
      <c r="F268" s="142" t="s">
        <v>8</v>
      </c>
      <c r="G268" s="74">
        <f t="shared" si="30"/>
        <v>5</v>
      </c>
    </row>
    <row r="269" spans="1:7" s="136" customFormat="1" ht="32" customHeight="1" x14ac:dyDescent="0.2">
      <c r="A269" s="140"/>
      <c r="B269" s="143" t="s">
        <v>498</v>
      </c>
      <c r="C269" s="270" t="s">
        <v>499</v>
      </c>
      <c r="D269" s="270"/>
      <c r="E269" s="270"/>
      <c r="F269" s="142" t="s">
        <v>8</v>
      </c>
      <c r="G269" s="74">
        <f t="shared" si="30"/>
        <v>5</v>
      </c>
    </row>
    <row r="270" spans="1:7" s="136" customFormat="1" ht="32" customHeight="1" x14ac:dyDescent="0.2">
      <c r="A270" s="140"/>
      <c r="B270" s="143" t="s">
        <v>500</v>
      </c>
      <c r="C270" s="270" t="s">
        <v>501</v>
      </c>
      <c r="D270" s="270"/>
      <c r="E270" s="270"/>
      <c r="F270" s="142" t="s">
        <v>8</v>
      </c>
      <c r="G270" s="74">
        <f t="shared" si="30"/>
        <v>5</v>
      </c>
    </row>
    <row r="271" spans="1:7" s="136" customFormat="1" ht="32" customHeight="1" x14ac:dyDescent="0.2">
      <c r="A271" s="140"/>
      <c r="B271" s="149" t="s">
        <v>502</v>
      </c>
      <c r="C271" s="270" t="s">
        <v>503</v>
      </c>
      <c r="D271" s="270"/>
      <c r="E271" s="270"/>
      <c r="F271" s="142"/>
      <c r="G271" s="74"/>
    </row>
    <row r="272" spans="1:7" s="136" customFormat="1" ht="32" customHeight="1" x14ac:dyDescent="0.2">
      <c r="A272" s="140"/>
      <c r="B272" s="149"/>
      <c r="C272" s="143" t="s">
        <v>504</v>
      </c>
      <c r="D272" s="270" t="s">
        <v>505</v>
      </c>
      <c r="E272" s="270"/>
      <c r="F272" s="142" t="s">
        <v>8</v>
      </c>
      <c r="G272" s="74">
        <f>IF(AND(F272="YA"),5,IF(AND(F272="TIDAK"),1,0))</f>
        <v>5</v>
      </c>
    </row>
    <row r="273" spans="1:7" s="136" customFormat="1" ht="32" customHeight="1" x14ac:dyDescent="0.2">
      <c r="A273" s="140"/>
      <c r="B273" s="143"/>
      <c r="C273" s="143" t="s">
        <v>506</v>
      </c>
      <c r="D273" s="270" t="s">
        <v>507</v>
      </c>
      <c r="E273" s="270"/>
      <c r="F273" s="142" t="s">
        <v>8</v>
      </c>
      <c r="G273" s="74">
        <f>IF(AND(F273="YA"),5,IF(AND(F273="TIDAK"),1,0))</f>
        <v>5</v>
      </c>
    </row>
    <row r="274" spans="1:7" s="136" customFormat="1" ht="32" customHeight="1" x14ac:dyDescent="0.2">
      <c r="A274" s="140"/>
      <c r="B274" s="143"/>
      <c r="C274" s="143" t="s">
        <v>508</v>
      </c>
      <c r="D274" s="270" t="s">
        <v>509</v>
      </c>
      <c r="E274" s="270"/>
      <c r="F274" s="142" t="s">
        <v>8</v>
      </c>
      <c r="G274" s="74">
        <f>IF(AND(F274="YA"),5,IF(AND(F274="TIDAK"),1,0))</f>
        <v>5</v>
      </c>
    </row>
    <row r="275" spans="1:7" s="136" customFormat="1" ht="32" customHeight="1" x14ac:dyDescent="0.2">
      <c r="A275" s="140"/>
      <c r="B275" s="143" t="s">
        <v>510</v>
      </c>
      <c r="C275" s="270" t="s">
        <v>511</v>
      </c>
      <c r="D275" s="270"/>
      <c r="E275" s="270"/>
      <c r="F275" s="142"/>
      <c r="G275" s="74"/>
    </row>
    <row r="276" spans="1:7" s="136" customFormat="1" ht="32" customHeight="1" x14ac:dyDescent="0.2">
      <c r="A276" s="140"/>
      <c r="B276" s="143"/>
      <c r="C276" s="143" t="s">
        <v>512</v>
      </c>
      <c r="D276" s="270" t="s">
        <v>513</v>
      </c>
      <c r="E276" s="270"/>
      <c r="F276" s="142" t="s">
        <v>8</v>
      </c>
      <c r="G276" s="74">
        <f>IF(AND(F276="YA"),5,IF(AND(F276="TIDAK"),1,0))</f>
        <v>5</v>
      </c>
    </row>
    <row r="277" spans="1:7" s="136" customFormat="1" ht="32" customHeight="1" x14ac:dyDescent="0.2">
      <c r="A277" s="140"/>
      <c r="B277" s="143"/>
      <c r="C277" s="143" t="s">
        <v>514</v>
      </c>
      <c r="D277" s="270" t="s">
        <v>412</v>
      </c>
      <c r="E277" s="270"/>
      <c r="F277" s="142" t="s">
        <v>8</v>
      </c>
      <c r="G277" s="74">
        <f>IF(AND(F277="YA"),5,IF(AND(F277="TIDAK"),1,0))</f>
        <v>5</v>
      </c>
    </row>
    <row r="278" spans="1:7" s="136" customFormat="1" ht="32" customHeight="1" x14ac:dyDescent="0.2">
      <c r="A278" s="140"/>
      <c r="B278" s="143"/>
      <c r="C278" s="143" t="s">
        <v>515</v>
      </c>
      <c r="D278" s="270" t="s">
        <v>516</v>
      </c>
      <c r="E278" s="270"/>
      <c r="F278" s="142" t="s">
        <v>8</v>
      </c>
      <c r="G278" s="74">
        <f>IF(AND(F278="YA"),5,IF(AND(F278="TIDAK"),1,0))</f>
        <v>5</v>
      </c>
    </row>
    <row r="279" spans="1:7" s="136" customFormat="1" ht="32" customHeight="1" x14ac:dyDescent="0.2">
      <c r="A279" s="140"/>
      <c r="B279" s="143"/>
      <c r="C279" s="143" t="s">
        <v>517</v>
      </c>
      <c r="D279" s="270" t="s">
        <v>518</v>
      </c>
      <c r="E279" s="270"/>
      <c r="F279" s="142" t="s">
        <v>8</v>
      </c>
      <c r="G279" s="74">
        <f>IF(AND(F279="YA"),5,IF(AND(F279="TIDAK"),1,0))</f>
        <v>5</v>
      </c>
    </row>
    <row r="280" spans="1:7" s="136" customFormat="1" ht="32" customHeight="1" x14ac:dyDescent="0.2">
      <c r="A280" s="140"/>
      <c r="B280" s="143"/>
      <c r="C280" s="143" t="s">
        <v>519</v>
      </c>
      <c r="D280" s="270" t="s">
        <v>520</v>
      </c>
      <c r="E280" s="270"/>
      <c r="F280" s="142" t="s">
        <v>8</v>
      </c>
      <c r="G280" s="74">
        <f>IF(AND(F280="YA"),5,IF(AND(F280="TIDAK"),1,0))</f>
        <v>5</v>
      </c>
    </row>
    <row r="281" spans="1:7" s="136" customFormat="1" ht="32" customHeight="1" x14ac:dyDescent="0.2">
      <c r="A281" s="272" t="s">
        <v>521</v>
      </c>
      <c r="B281" s="272"/>
      <c r="C281" s="272"/>
      <c r="D281" s="272"/>
      <c r="E281" s="272"/>
      <c r="F281" s="272"/>
      <c r="G281" s="68">
        <f>G282</f>
        <v>136</v>
      </c>
    </row>
    <row r="282" spans="1:7" s="136" customFormat="1" ht="32" customHeight="1" x14ac:dyDescent="0.2">
      <c r="A282" s="140">
        <v>12</v>
      </c>
      <c r="B282" s="269" t="s">
        <v>522</v>
      </c>
      <c r="C282" s="269"/>
      <c r="D282" s="269"/>
      <c r="E282" s="269"/>
      <c r="F282" s="142"/>
      <c r="G282" s="72">
        <f>SUM(G283:G325)</f>
        <v>136</v>
      </c>
    </row>
    <row r="283" spans="1:7" s="136" customFormat="1" ht="32" customHeight="1" x14ac:dyDescent="0.2">
      <c r="A283" s="140"/>
      <c r="B283" s="143" t="s">
        <v>523</v>
      </c>
      <c r="C283" s="270" t="s">
        <v>524</v>
      </c>
      <c r="D283" s="270"/>
      <c r="E283" s="270"/>
      <c r="F283" s="142" t="s">
        <v>8</v>
      </c>
      <c r="G283" s="74">
        <f>IF(AND(F283="YA"),5,IF(AND(F283="TIDAK"),1,0))</f>
        <v>5</v>
      </c>
    </row>
    <row r="284" spans="1:7" s="136" customFormat="1" ht="32" customHeight="1" x14ac:dyDescent="0.2">
      <c r="A284" s="140"/>
      <c r="B284" s="143" t="s">
        <v>525</v>
      </c>
      <c r="C284" s="270" t="s">
        <v>485</v>
      </c>
      <c r="D284" s="270"/>
      <c r="E284" s="270"/>
      <c r="F284" s="142"/>
      <c r="G284" s="74"/>
    </row>
    <row r="285" spans="1:7" s="136" customFormat="1" ht="32" customHeight="1" x14ac:dyDescent="0.2">
      <c r="A285" s="140"/>
      <c r="B285" s="143"/>
      <c r="C285" s="143" t="s">
        <v>526</v>
      </c>
      <c r="D285" s="270" t="s">
        <v>1709</v>
      </c>
      <c r="E285" s="270"/>
      <c r="F285" s="142" t="s">
        <v>22</v>
      </c>
      <c r="G285" s="74">
        <f>IF(AND(F285="YA"),2,IF(AND(F285="TIDAK"),1,0))</f>
        <v>0</v>
      </c>
    </row>
    <row r="286" spans="1:7" s="136" customFormat="1" ht="32" customHeight="1" x14ac:dyDescent="0.2">
      <c r="A286" s="140"/>
      <c r="B286" s="143"/>
      <c r="C286" s="143" t="s">
        <v>527</v>
      </c>
      <c r="D286" s="270" t="s">
        <v>489</v>
      </c>
      <c r="E286" s="270"/>
      <c r="F286" s="142" t="s">
        <v>22</v>
      </c>
      <c r="G286" s="74">
        <f>IF(AND(F286="YA"),2,IF(AND(F286="TIDAK"),1,0))</f>
        <v>0</v>
      </c>
    </row>
    <row r="287" spans="1:7" s="136" customFormat="1" ht="32" customHeight="1" x14ac:dyDescent="0.2">
      <c r="A287" s="140"/>
      <c r="B287" s="143"/>
      <c r="C287" s="143" t="s">
        <v>528</v>
      </c>
      <c r="D287" s="270" t="s">
        <v>491</v>
      </c>
      <c r="E287" s="270"/>
      <c r="F287" s="142" t="s">
        <v>8</v>
      </c>
      <c r="G287" s="74">
        <f>IF(AND(F287="YA"),5,IF(AND(F287="TIDAK"),1,0))</f>
        <v>5</v>
      </c>
    </row>
    <row r="288" spans="1:7" s="136" customFormat="1" ht="32" customHeight="1" x14ac:dyDescent="0.2">
      <c r="A288" s="140"/>
      <c r="B288" s="143" t="s">
        <v>529</v>
      </c>
      <c r="C288" s="270" t="s">
        <v>530</v>
      </c>
      <c r="D288" s="270"/>
      <c r="E288" s="270"/>
      <c r="F288" s="142" t="s">
        <v>8</v>
      </c>
      <c r="G288" s="74">
        <f>IF(AND(F288="YA"),5,IF(AND(F288="TIDAK"),1,0))</f>
        <v>5</v>
      </c>
    </row>
    <row r="289" spans="1:7" s="136" customFormat="1" ht="32" customHeight="1" x14ac:dyDescent="0.2">
      <c r="A289" s="140"/>
      <c r="B289" s="143" t="s">
        <v>531</v>
      </c>
      <c r="C289" s="270" t="s">
        <v>497</v>
      </c>
      <c r="D289" s="270"/>
      <c r="E289" s="270"/>
      <c r="F289" s="142" t="s">
        <v>8</v>
      </c>
      <c r="G289" s="74">
        <f>IF(AND(F289="YA"),5,IF(AND(F289="TIDAK"),1,0))</f>
        <v>5</v>
      </c>
    </row>
    <row r="290" spans="1:7" s="136" customFormat="1" ht="32" customHeight="1" x14ac:dyDescent="0.2">
      <c r="A290" s="140"/>
      <c r="B290" s="143" t="s">
        <v>532</v>
      </c>
      <c r="C290" s="270" t="s">
        <v>533</v>
      </c>
      <c r="D290" s="270"/>
      <c r="E290" s="270"/>
      <c r="F290" s="142"/>
      <c r="G290" s="74"/>
    </row>
    <row r="291" spans="1:7" s="136" customFormat="1" ht="32" customHeight="1" x14ac:dyDescent="0.2">
      <c r="A291" s="140"/>
      <c r="B291" s="143"/>
      <c r="C291" s="143" t="s">
        <v>534</v>
      </c>
      <c r="D291" s="270" t="s">
        <v>535</v>
      </c>
      <c r="E291" s="270"/>
      <c r="F291" s="142" t="s">
        <v>8</v>
      </c>
      <c r="G291" s="74">
        <f>IF(AND(F291="YA"),3,IF(AND(F291="TIDAK"),1,0))</f>
        <v>3</v>
      </c>
    </row>
    <row r="292" spans="1:7" s="136" customFormat="1" ht="32" customHeight="1" x14ac:dyDescent="0.2">
      <c r="A292" s="140"/>
      <c r="B292" s="143"/>
      <c r="C292" s="143" t="s">
        <v>536</v>
      </c>
      <c r="D292" s="270" t="s">
        <v>537</v>
      </c>
      <c r="E292" s="270"/>
      <c r="F292" s="142" t="s">
        <v>22</v>
      </c>
      <c r="G292" s="74">
        <f>IF(AND(F292="YA"),5,IF(AND(F292="TIDAK"),1,0))</f>
        <v>0</v>
      </c>
    </row>
    <row r="293" spans="1:7" s="136" customFormat="1" ht="32" customHeight="1" x14ac:dyDescent="0.2">
      <c r="A293" s="140"/>
      <c r="B293" s="143" t="s">
        <v>538</v>
      </c>
      <c r="C293" s="270" t="s">
        <v>501</v>
      </c>
      <c r="D293" s="270"/>
      <c r="E293" s="270"/>
      <c r="F293" s="142" t="s">
        <v>8</v>
      </c>
      <c r="G293" s="74">
        <f>IF(AND(F293="YA"),5,IF(AND(F293="TIDAK"),1,0))</f>
        <v>5</v>
      </c>
    </row>
    <row r="294" spans="1:7" s="136" customFormat="1" ht="32" customHeight="1" x14ac:dyDescent="0.2">
      <c r="A294" s="140"/>
      <c r="B294" s="143" t="s">
        <v>539</v>
      </c>
      <c r="C294" s="270" t="s">
        <v>540</v>
      </c>
      <c r="D294" s="270"/>
      <c r="E294" s="270"/>
      <c r="F294" s="142" t="s">
        <v>55</v>
      </c>
      <c r="G294" s="74">
        <f>IF(AND(F294="YA"),5,IF(AND(F294="TIDAK"),1,0))</f>
        <v>1</v>
      </c>
    </row>
    <row r="295" spans="1:7" s="136" customFormat="1" ht="32" customHeight="1" x14ac:dyDescent="0.2">
      <c r="A295" s="140"/>
      <c r="B295" s="143" t="s">
        <v>541</v>
      </c>
      <c r="C295" s="270" t="s">
        <v>542</v>
      </c>
      <c r="D295" s="270"/>
      <c r="E295" s="270"/>
      <c r="F295" s="142" t="s">
        <v>8</v>
      </c>
      <c r="G295" s="74">
        <f>IF(AND(F295="YA"),5,IF(AND(F295="TIDAK"),1,0))</f>
        <v>5</v>
      </c>
    </row>
    <row r="296" spans="1:7" s="136" customFormat="1" ht="32" customHeight="1" x14ac:dyDescent="0.2">
      <c r="A296" s="140"/>
      <c r="B296" s="143" t="s">
        <v>543</v>
      </c>
      <c r="C296" s="271" t="s">
        <v>544</v>
      </c>
      <c r="D296" s="271"/>
      <c r="E296" s="271"/>
      <c r="F296" s="142"/>
      <c r="G296" s="74"/>
    </row>
    <row r="297" spans="1:7" s="136" customFormat="1" ht="32" customHeight="1" x14ac:dyDescent="0.2">
      <c r="A297" s="140"/>
      <c r="B297" s="143"/>
      <c r="C297" s="143" t="s">
        <v>545</v>
      </c>
      <c r="D297" s="270" t="s">
        <v>546</v>
      </c>
      <c r="E297" s="270"/>
      <c r="F297" s="142" t="s">
        <v>8</v>
      </c>
      <c r="G297" s="74">
        <f>IF(AND(F297="YA"),5,IF(AND(F297="TIDAK"),1,0))</f>
        <v>5</v>
      </c>
    </row>
    <row r="298" spans="1:7" s="136" customFormat="1" ht="32" customHeight="1" x14ac:dyDescent="0.2">
      <c r="A298" s="140"/>
      <c r="B298" s="143"/>
      <c r="C298" s="143" t="s">
        <v>547</v>
      </c>
      <c r="D298" s="270" t="s">
        <v>548</v>
      </c>
      <c r="E298" s="270"/>
      <c r="F298" s="142" t="s">
        <v>8</v>
      </c>
      <c r="G298" s="74">
        <f>IF(AND(F298="YA"),5,IF(AND(F298="TIDAK"),1,0))</f>
        <v>5</v>
      </c>
    </row>
    <row r="299" spans="1:7" s="136" customFormat="1" ht="32" customHeight="1" x14ac:dyDescent="0.2">
      <c r="A299" s="140"/>
      <c r="B299" s="143"/>
      <c r="C299" s="143" t="s">
        <v>549</v>
      </c>
      <c r="D299" s="270" t="s">
        <v>1711</v>
      </c>
      <c r="E299" s="270"/>
      <c r="F299" s="142" t="s">
        <v>8</v>
      </c>
      <c r="G299" s="74">
        <f>IF(AND(F299="YA"),5,IF(AND(F299="TIDAK"),1,0))</f>
        <v>5</v>
      </c>
    </row>
    <row r="300" spans="1:7" s="136" customFormat="1" ht="32" customHeight="1" x14ac:dyDescent="0.2">
      <c r="A300" s="140"/>
      <c r="B300" s="143" t="s">
        <v>551</v>
      </c>
      <c r="C300" s="270" t="s">
        <v>552</v>
      </c>
      <c r="D300" s="270"/>
      <c r="E300" s="270"/>
      <c r="F300" s="142"/>
      <c r="G300" s="74"/>
    </row>
    <row r="301" spans="1:7" s="136" customFormat="1" ht="32" customHeight="1" x14ac:dyDescent="0.2">
      <c r="A301" s="140"/>
      <c r="B301" s="143"/>
      <c r="C301" s="143" t="s">
        <v>553</v>
      </c>
      <c r="D301" s="270" t="s">
        <v>554</v>
      </c>
      <c r="E301" s="270"/>
      <c r="F301" s="142" t="s">
        <v>8</v>
      </c>
      <c r="G301" s="74">
        <f>IF(AND(F301="YA"),5,IF(AND(F301="TIDAK"),1,0))</f>
        <v>5</v>
      </c>
    </row>
    <row r="302" spans="1:7" s="136" customFormat="1" ht="32" customHeight="1" x14ac:dyDescent="0.2">
      <c r="A302" s="140"/>
      <c r="B302" s="143"/>
      <c r="C302" s="143" t="s">
        <v>555</v>
      </c>
      <c r="D302" s="270" t="s">
        <v>556</v>
      </c>
      <c r="E302" s="270"/>
      <c r="F302" s="142" t="s">
        <v>8</v>
      </c>
      <c r="G302" s="74">
        <f>IF(AND(F302="YA"),5,IF(AND(F302="TIDAK"),1,0))</f>
        <v>5</v>
      </c>
    </row>
    <row r="303" spans="1:7" s="136" customFormat="1" ht="32" customHeight="1" x14ac:dyDescent="0.2">
      <c r="A303" s="140"/>
      <c r="B303" s="143"/>
      <c r="C303" s="143" t="s">
        <v>557</v>
      </c>
      <c r="D303" s="270" t="s">
        <v>558</v>
      </c>
      <c r="E303" s="270"/>
      <c r="F303" s="142" t="s">
        <v>8</v>
      </c>
      <c r="G303" s="74">
        <f>IF(AND(F303="YA"),5,IF(AND(F303="TIDAK"),1,0))</f>
        <v>5</v>
      </c>
    </row>
    <row r="304" spans="1:7" s="136" customFormat="1" ht="32" customHeight="1" x14ac:dyDescent="0.2">
      <c r="A304" s="140"/>
      <c r="B304" s="143"/>
      <c r="C304" s="143" t="s">
        <v>559</v>
      </c>
      <c r="D304" s="270" t="s">
        <v>560</v>
      </c>
      <c r="E304" s="270"/>
      <c r="F304" s="142"/>
      <c r="G304" s="74"/>
    </row>
    <row r="305" spans="1:7" s="136" customFormat="1" ht="32" customHeight="1" x14ac:dyDescent="0.2">
      <c r="A305" s="140"/>
      <c r="B305" s="143"/>
      <c r="C305" s="143"/>
      <c r="D305" s="143" t="s">
        <v>561</v>
      </c>
      <c r="E305" s="143" t="s">
        <v>562</v>
      </c>
      <c r="F305" s="142" t="s">
        <v>8</v>
      </c>
      <c r="G305" s="74">
        <f t="shared" ref="G305:G312" si="31">IF(AND(F305="YA"),5,IF(AND(F305="TIDAK"),1,0))</f>
        <v>5</v>
      </c>
    </row>
    <row r="306" spans="1:7" s="136" customFormat="1" ht="32" customHeight="1" x14ac:dyDescent="0.2">
      <c r="A306" s="140"/>
      <c r="B306" s="143"/>
      <c r="C306" s="143"/>
      <c r="D306" s="143" t="s">
        <v>563</v>
      </c>
      <c r="E306" s="143" t="s">
        <v>564</v>
      </c>
      <c r="F306" s="142" t="s">
        <v>8</v>
      </c>
      <c r="G306" s="74">
        <f t="shared" si="31"/>
        <v>5</v>
      </c>
    </row>
    <row r="307" spans="1:7" s="136" customFormat="1" ht="32" customHeight="1" x14ac:dyDescent="0.2">
      <c r="A307" s="140"/>
      <c r="B307" s="143"/>
      <c r="C307" s="143"/>
      <c r="D307" s="143" t="s">
        <v>565</v>
      </c>
      <c r="E307" s="143" t="s">
        <v>566</v>
      </c>
      <c r="F307" s="142" t="s">
        <v>8</v>
      </c>
      <c r="G307" s="74">
        <f t="shared" si="31"/>
        <v>5</v>
      </c>
    </row>
    <row r="308" spans="1:7" s="136" customFormat="1" ht="32" customHeight="1" x14ac:dyDescent="0.2">
      <c r="A308" s="140"/>
      <c r="B308" s="143"/>
      <c r="C308" s="143" t="s">
        <v>567</v>
      </c>
      <c r="D308" s="270" t="s">
        <v>568</v>
      </c>
      <c r="E308" s="270"/>
      <c r="F308" s="142" t="s">
        <v>8</v>
      </c>
      <c r="G308" s="74">
        <f t="shared" si="31"/>
        <v>5</v>
      </c>
    </row>
    <row r="309" spans="1:7" s="136" customFormat="1" ht="32" customHeight="1" x14ac:dyDescent="0.2">
      <c r="A309" s="140"/>
      <c r="B309" s="143"/>
      <c r="C309" s="143" t="s">
        <v>569</v>
      </c>
      <c r="D309" s="270" t="s">
        <v>570</v>
      </c>
      <c r="E309" s="270"/>
      <c r="F309" s="142" t="s">
        <v>8</v>
      </c>
      <c r="G309" s="74">
        <f t="shared" si="31"/>
        <v>5</v>
      </c>
    </row>
    <row r="310" spans="1:7" s="136" customFormat="1" ht="32" customHeight="1" x14ac:dyDescent="0.2">
      <c r="A310" s="140"/>
      <c r="B310" s="143"/>
      <c r="C310" s="143" t="s">
        <v>571</v>
      </c>
      <c r="D310" s="270" t="s">
        <v>572</v>
      </c>
      <c r="E310" s="270"/>
      <c r="F310" s="142" t="s">
        <v>8</v>
      </c>
      <c r="G310" s="74">
        <f t="shared" si="31"/>
        <v>5</v>
      </c>
    </row>
    <row r="311" spans="1:7" s="136" customFormat="1" ht="44.25" customHeight="1" x14ac:dyDescent="0.2">
      <c r="A311" s="140"/>
      <c r="B311" s="143"/>
      <c r="C311" s="143" t="s">
        <v>573</v>
      </c>
      <c r="D311" s="270" t="s">
        <v>574</v>
      </c>
      <c r="E311" s="270"/>
      <c r="F311" s="142" t="s">
        <v>8</v>
      </c>
      <c r="G311" s="74">
        <f t="shared" si="31"/>
        <v>5</v>
      </c>
    </row>
    <row r="312" spans="1:7" s="136" customFormat="1" ht="32" customHeight="1" x14ac:dyDescent="0.2">
      <c r="A312" s="140"/>
      <c r="B312" s="143"/>
      <c r="C312" s="143" t="s">
        <v>575</v>
      </c>
      <c r="D312" s="270" t="s">
        <v>576</v>
      </c>
      <c r="E312" s="270"/>
      <c r="F312" s="142" t="s">
        <v>8</v>
      </c>
      <c r="G312" s="74">
        <f t="shared" si="31"/>
        <v>5</v>
      </c>
    </row>
    <row r="313" spans="1:7" s="136" customFormat="1" ht="32" customHeight="1" x14ac:dyDescent="0.2">
      <c r="A313" s="140"/>
      <c r="B313" s="143" t="s">
        <v>577</v>
      </c>
      <c r="C313" s="270" t="s">
        <v>578</v>
      </c>
      <c r="D313" s="270"/>
      <c r="E313" s="270"/>
      <c r="F313" s="142"/>
      <c r="G313" s="74"/>
    </row>
    <row r="314" spans="1:7" s="136" customFormat="1" ht="32" customHeight="1" x14ac:dyDescent="0.2">
      <c r="A314" s="140"/>
      <c r="B314" s="143"/>
      <c r="C314" s="143" t="s">
        <v>579</v>
      </c>
      <c r="D314" s="270" t="s">
        <v>580</v>
      </c>
      <c r="E314" s="270"/>
      <c r="F314" s="142" t="s">
        <v>55</v>
      </c>
      <c r="G314" s="74">
        <f>IF(AND(F314="YA"),5,IF(AND(F314="TIDAK"),1,0))</f>
        <v>1</v>
      </c>
    </row>
    <row r="315" spans="1:7" s="136" customFormat="1" ht="32" customHeight="1" x14ac:dyDescent="0.2">
      <c r="A315" s="140"/>
      <c r="B315" s="143"/>
      <c r="C315" s="143" t="s">
        <v>581</v>
      </c>
      <c r="D315" s="270" t="s">
        <v>582</v>
      </c>
      <c r="E315" s="270"/>
      <c r="F315" s="142"/>
      <c r="G315" s="74"/>
    </row>
    <row r="316" spans="1:7" s="136" customFormat="1" ht="32" customHeight="1" x14ac:dyDescent="0.2">
      <c r="A316" s="140"/>
      <c r="B316" s="143"/>
      <c r="C316" s="143"/>
      <c r="D316" s="143" t="s">
        <v>583</v>
      </c>
      <c r="E316" s="143" t="s">
        <v>584</v>
      </c>
      <c r="F316" s="142" t="s">
        <v>8</v>
      </c>
      <c r="G316" s="74">
        <f>IF(AND(F316="YA"),1,IF(AND(F316="TIDAK"),0,0))</f>
        <v>1</v>
      </c>
    </row>
    <row r="317" spans="1:7" s="136" customFormat="1" ht="32" customHeight="1" x14ac:dyDescent="0.2">
      <c r="A317" s="140"/>
      <c r="B317" s="143"/>
      <c r="C317" s="143"/>
      <c r="D317" s="143" t="s">
        <v>585</v>
      </c>
      <c r="E317" s="143" t="s">
        <v>586</v>
      </c>
      <c r="F317" s="142" t="s">
        <v>22</v>
      </c>
      <c r="G317" s="74">
        <f>IF(AND(F317="YA"),3,IF(AND(F317="TIDAK"),0,0))</f>
        <v>0</v>
      </c>
    </row>
    <row r="318" spans="1:7" s="136" customFormat="1" ht="32" customHeight="1" x14ac:dyDescent="0.2">
      <c r="A318" s="140"/>
      <c r="B318" s="143"/>
      <c r="C318" s="143"/>
      <c r="D318" s="143" t="s">
        <v>587</v>
      </c>
      <c r="E318" s="143" t="s">
        <v>588</v>
      </c>
      <c r="F318" s="142" t="s">
        <v>22</v>
      </c>
      <c r="G318" s="74">
        <f>IF(AND(F318="YA"),5,IF(AND(F318="TIDAK"),1,0))</f>
        <v>0</v>
      </c>
    </row>
    <row r="319" spans="1:7" s="136" customFormat="1" ht="32" customHeight="1" x14ac:dyDescent="0.2">
      <c r="A319" s="140"/>
      <c r="B319" s="143"/>
      <c r="C319" s="143" t="s">
        <v>589</v>
      </c>
      <c r="D319" s="270" t="s">
        <v>590</v>
      </c>
      <c r="E319" s="270"/>
      <c r="F319" s="142" t="s">
        <v>8</v>
      </c>
      <c r="G319" s="74">
        <f>IF(AND(F319="YA"),5,IF(AND(F319="TIDAK"),1,0))</f>
        <v>5</v>
      </c>
    </row>
    <row r="320" spans="1:7" s="136" customFormat="1" ht="60" customHeight="1" x14ac:dyDescent="0.2">
      <c r="A320" s="140"/>
      <c r="B320" s="143"/>
      <c r="C320" s="143" t="s">
        <v>591</v>
      </c>
      <c r="D320" s="270" t="s">
        <v>592</v>
      </c>
      <c r="E320" s="270"/>
      <c r="F320" s="142" t="s">
        <v>8</v>
      </c>
      <c r="G320" s="74">
        <f>IF(AND(F320="YA"),5,IF(AND(F320="TIDAK"),1,0))</f>
        <v>5</v>
      </c>
    </row>
    <row r="321" spans="1:7" s="136" customFormat="1" ht="32" customHeight="1" x14ac:dyDescent="0.2">
      <c r="A321" s="140"/>
      <c r="B321" s="143"/>
      <c r="C321" s="143" t="s">
        <v>593</v>
      </c>
      <c r="D321" s="270" t="s">
        <v>1712</v>
      </c>
      <c r="E321" s="270"/>
      <c r="F321" s="142" t="s">
        <v>8</v>
      </c>
      <c r="G321" s="74">
        <f>IF(AND(F321="YA"),5,IF(AND(F321="TIDAK"),1,0))</f>
        <v>5</v>
      </c>
    </row>
    <row r="322" spans="1:7" s="136" customFormat="1" ht="32" customHeight="1" x14ac:dyDescent="0.2">
      <c r="A322" s="140"/>
      <c r="B322" s="149" t="s">
        <v>595</v>
      </c>
      <c r="C322" s="270" t="s">
        <v>503</v>
      </c>
      <c r="D322" s="270"/>
      <c r="E322" s="270"/>
      <c r="F322" s="142"/>
      <c r="G322" s="74"/>
    </row>
    <row r="323" spans="1:7" s="136" customFormat="1" ht="32" customHeight="1" x14ac:dyDescent="0.2">
      <c r="A323" s="140"/>
      <c r="B323" s="149"/>
      <c r="C323" s="143" t="s">
        <v>596</v>
      </c>
      <c r="D323" s="270" t="s">
        <v>505</v>
      </c>
      <c r="E323" s="270"/>
      <c r="F323" s="142" t="s">
        <v>8</v>
      </c>
      <c r="G323" s="74">
        <f>IF(AND(F323="YA"),5,IF(AND(F323="TIDAK"),1,0))</f>
        <v>5</v>
      </c>
    </row>
    <row r="324" spans="1:7" s="136" customFormat="1" ht="32" customHeight="1" x14ac:dyDescent="0.2">
      <c r="A324" s="140"/>
      <c r="B324" s="143"/>
      <c r="C324" s="143" t="s">
        <v>597</v>
      </c>
      <c r="D324" s="270" t="s">
        <v>507</v>
      </c>
      <c r="E324" s="270"/>
      <c r="F324" s="142" t="s">
        <v>8</v>
      </c>
      <c r="G324" s="74">
        <f>IF(AND(F324="YA"),5,IF(AND(F324="TIDAK"),1,0))</f>
        <v>5</v>
      </c>
    </row>
    <row r="325" spans="1:7" s="136" customFormat="1" ht="32" customHeight="1" x14ac:dyDescent="0.2">
      <c r="A325" s="140"/>
      <c r="B325" s="143"/>
      <c r="C325" s="143" t="s">
        <v>598</v>
      </c>
      <c r="D325" s="270" t="s">
        <v>509</v>
      </c>
      <c r="E325" s="270"/>
      <c r="F325" s="142" t="s">
        <v>8</v>
      </c>
      <c r="G325" s="74">
        <f>IF(AND(F325="YA"),5,IF(AND(F325="TIDAK"),1,0))</f>
        <v>5</v>
      </c>
    </row>
    <row r="326" spans="1:7" s="136" customFormat="1" ht="32" customHeight="1" x14ac:dyDescent="0.2">
      <c r="A326" s="272" t="s">
        <v>599</v>
      </c>
      <c r="B326" s="272"/>
      <c r="C326" s="272"/>
      <c r="D326" s="272"/>
      <c r="E326" s="272"/>
      <c r="F326" s="272"/>
      <c r="G326" s="68">
        <f>G327</f>
        <v>66</v>
      </c>
    </row>
    <row r="327" spans="1:7" s="136" customFormat="1" ht="32" customHeight="1" x14ac:dyDescent="0.2">
      <c r="A327" s="140">
        <v>13</v>
      </c>
      <c r="B327" s="269" t="s">
        <v>600</v>
      </c>
      <c r="C327" s="269"/>
      <c r="D327" s="269"/>
      <c r="E327" s="269"/>
      <c r="F327" s="142"/>
      <c r="G327" s="72">
        <f>SUM(G328:G364)</f>
        <v>66</v>
      </c>
    </row>
    <row r="328" spans="1:7" s="136" customFormat="1" ht="32" customHeight="1" x14ac:dyDescent="0.2">
      <c r="A328" s="140"/>
      <c r="B328" s="145" t="s">
        <v>601</v>
      </c>
      <c r="C328" s="270" t="s">
        <v>602</v>
      </c>
      <c r="D328" s="270"/>
      <c r="E328" s="270"/>
      <c r="F328" s="142" t="s">
        <v>8</v>
      </c>
      <c r="G328" s="74">
        <f>IF(AND(F328="YA"),5,IF(AND(F328="TIDAK"),1,0))</f>
        <v>5</v>
      </c>
    </row>
    <row r="329" spans="1:7" s="136" customFormat="1" ht="32" customHeight="1" x14ac:dyDescent="0.2">
      <c r="A329" s="140"/>
      <c r="B329" s="143" t="s">
        <v>603</v>
      </c>
      <c r="C329" s="270" t="s">
        <v>604</v>
      </c>
      <c r="D329" s="270"/>
      <c r="E329" s="270"/>
      <c r="F329" s="142"/>
      <c r="G329" s="74"/>
    </row>
    <row r="330" spans="1:7" s="136" customFormat="1" ht="32" customHeight="1" x14ac:dyDescent="0.2">
      <c r="A330" s="140"/>
      <c r="B330" s="143"/>
      <c r="C330" s="143" t="s">
        <v>605</v>
      </c>
      <c r="D330" s="270" t="s">
        <v>606</v>
      </c>
      <c r="E330" s="270"/>
      <c r="F330" s="142" t="s">
        <v>8</v>
      </c>
      <c r="G330" s="74">
        <f>IF(AND(F330="YA"),5,IF(AND(F330="TIDAK"),1,0))</f>
        <v>5</v>
      </c>
    </row>
    <row r="331" spans="1:7" s="136" customFormat="1" ht="32" customHeight="1" x14ac:dyDescent="0.2">
      <c r="A331" s="140"/>
      <c r="B331" s="143"/>
      <c r="C331" s="143" t="s">
        <v>607</v>
      </c>
      <c r="D331" s="270" t="s">
        <v>608</v>
      </c>
      <c r="E331" s="270"/>
      <c r="F331" s="142" t="s">
        <v>8</v>
      </c>
      <c r="G331" s="74">
        <f>IF(AND(F331="YA"),5,IF(AND(F331="TIDAK"),1,0))</f>
        <v>5</v>
      </c>
    </row>
    <row r="332" spans="1:7" s="136" customFormat="1" ht="32" customHeight="1" x14ac:dyDescent="0.2">
      <c r="A332" s="140"/>
      <c r="B332" s="143"/>
      <c r="C332" s="143" t="s">
        <v>609</v>
      </c>
      <c r="D332" s="270" t="s">
        <v>610</v>
      </c>
      <c r="E332" s="270"/>
      <c r="F332" s="142" t="s">
        <v>8</v>
      </c>
      <c r="G332" s="74">
        <f>IF(AND(F332="YA"),5,IF(AND(F332="TIDAK"),1,0))</f>
        <v>5</v>
      </c>
    </row>
    <row r="333" spans="1:7" s="136" customFormat="1" ht="32" customHeight="1" x14ac:dyDescent="0.2">
      <c r="A333" s="140"/>
      <c r="B333" s="143"/>
      <c r="C333" s="143" t="s">
        <v>611</v>
      </c>
      <c r="D333" s="270" t="s">
        <v>612</v>
      </c>
      <c r="E333" s="270"/>
      <c r="F333" s="142" t="s">
        <v>8</v>
      </c>
      <c r="G333" s="74">
        <f>IF(AND(F333="YA"),5,IF(AND(F333="TIDAK"),1,0))</f>
        <v>5</v>
      </c>
    </row>
    <row r="334" spans="1:7" s="136" customFormat="1" ht="32" customHeight="1" x14ac:dyDescent="0.2">
      <c r="A334" s="140"/>
      <c r="B334" s="143"/>
      <c r="C334" s="143" t="s">
        <v>613</v>
      </c>
      <c r="D334" s="270" t="s">
        <v>614</v>
      </c>
      <c r="E334" s="270"/>
      <c r="F334" s="142" t="s">
        <v>8</v>
      </c>
      <c r="G334" s="74">
        <f>IF(AND(F334="YA"),5,IF(AND(F334="TIDAK"),1,0))</f>
        <v>5</v>
      </c>
    </row>
    <row r="335" spans="1:7" s="136" customFormat="1" ht="32" customHeight="1" x14ac:dyDescent="0.2">
      <c r="A335" s="140"/>
      <c r="B335" s="145" t="s">
        <v>615</v>
      </c>
      <c r="C335" s="270" t="s">
        <v>616</v>
      </c>
      <c r="D335" s="270"/>
      <c r="E335" s="270"/>
      <c r="F335" s="142"/>
      <c r="G335" s="74"/>
    </row>
    <row r="336" spans="1:7" s="136" customFormat="1" ht="32" customHeight="1" x14ac:dyDescent="0.2">
      <c r="A336" s="140"/>
      <c r="B336" s="143"/>
      <c r="C336" s="143" t="s">
        <v>617</v>
      </c>
      <c r="D336" s="270" t="s">
        <v>618</v>
      </c>
      <c r="E336" s="270"/>
      <c r="F336" s="142" t="s">
        <v>8</v>
      </c>
      <c r="G336" s="74">
        <f>IF(AND(F336="YA"),5,IF(AND(F336="TIDAK"),1,0))</f>
        <v>5</v>
      </c>
    </row>
    <row r="337" spans="1:7" s="136" customFormat="1" ht="44" customHeight="1" x14ac:dyDescent="0.2">
      <c r="A337" s="140"/>
      <c r="B337" s="143"/>
      <c r="C337" s="143" t="s">
        <v>619</v>
      </c>
      <c r="D337" s="270" t="s">
        <v>620</v>
      </c>
      <c r="E337" s="270"/>
      <c r="F337" s="142"/>
      <c r="G337" s="74"/>
    </row>
    <row r="338" spans="1:7" s="136" customFormat="1" ht="32" customHeight="1" x14ac:dyDescent="0.2">
      <c r="A338" s="140"/>
      <c r="B338" s="143"/>
      <c r="C338" s="143"/>
      <c r="D338" s="143" t="s">
        <v>621</v>
      </c>
      <c r="E338" s="143" t="s">
        <v>622</v>
      </c>
      <c r="F338" s="142" t="s">
        <v>22</v>
      </c>
      <c r="G338" s="74">
        <f>IF(AND(F338="YA"),2,IF(AND(F338="TIDAK"),1,0))</f>
        <v>0</v>
      </c>
    </row>
    <row r="339" spans="1:7" s="136" customFormat="1" ht="32" customHeight="1" x14ac:dyDescent="0.2">
      <c r="A339" s="140"/>
      <c r="B339" s="143"/>
      <c r="C339" s="143"/>
      <c r="D339" s="143" t="s">
        <v>623</v>
      </c>
      <c r="E339" s="143" t="s">
        <v>1713</v>
      </c>
      <c r="F339" s="142" t="s">
        <v>22</v>
      </c>
      <c r="G339" s="74">
        <f>IF(AND(F339="YA"),3,IF(AND(F339="TIDAK"),1,0))</f>
        <v>0</v>
      </c>
    </row>
    <row r="340" spans="1:7" s="136" customFormat="1" ht="32" customHeight="1" x14ac:dyDescent="0.2">
      <c r="A340" s="140"/>
      <c r="B340" s="143"/>
      <c r="C340" s="143"/>
      <c r="D340" s="143" t="s">
        <v>625</v>
      </c>
      <c r="E340" s="143" t="s">
        <v>626</v>
      </c>
      <c r="F340" s="142" t="s">
        <v>8</v>
      </c>
      <c r="G340" s="74">
        <f>IF(AND(F340="YA"),5,IF(AND(F340="TIDAK"),1,0))</f>
        <v>5</v>
      </c>
    </row>
    <row r="341" spans="1:7" s="136" customFormat="1" ht="32" customHeight="1" x14ac:dyDescent="0.2">
      <c r="A341" s="140"/>
      <c r="B341" s="143" t="s">
        <v>615</v>
      </c>
      <c r="C341" s="270" t="s">
        <v>627</v>
      </c>
      <c r="D341" s="270"/>
      <c r="E341" s="270"/>
      <c r="F341" s="142"/>
      <c r="G341" s="74"/>
    </row>
    <row r="342" spans="1:7" s="136" customFormat="1" ht="32" customHeight="1" x14ac:dyDescent="0.2">
      <c r="A342" s="140"/>
      <c r="B342" s="143"/>
      <c r="C342" s="144" t="s">
        <v>617</v>
      </c>
      <c r="D342" s="270" t="s">
        <v>628</v>
      </c>
      <c r="E342" s="270"/>
      <c r="F342" s="142"/>
      <c r="G342" s="74"/>
    </row>
    <row r="343" spans="1:7" s="136" customFormat="1" ht="32" customHeight="1" x14ac:dyDescent="0.2">
      <c r="A343" s="140"/>
      <c r="B343" s="143"/>
      <c r="C343" s="143"/>
      <c r="D343" s="143" t="s">
        <v>629</v>
      </c>
      <c r="E343" s="143" t="s">
        <v>630</v>
      </c>
      <c r="F343" s="142" t="s">
        <v>8</v>
      </c>
      <c r="G343" s="74">
        <f>IF(AND(F343="YA"),2,IF(AND(F343="TIDAK"),1,0))</f>
        <v>2</v>
      </c>
    </row>
    <row r="344" spans="1:7" s="136" customFormat="1" ht="32" customHeight="1" x14ac:dyDescent="0.2">
      <c r="A344" s="140"/>
      <c r="B344" s="143"/>
      <c r="C344" s="143"/>
      <c r="D344" s="143" t="s">
        <v>631</v>
      </c>
      <c r="E344" s="143" t="s">
        <v>632</v>
      </c>
      <c r="F344" s="142" t="s">
        <v>22</v>
      </c>
      <c r="G344" s="74">
        <f>IF(AND(F344="YA"),3,IF(AND(F344="TIDAK"),1,0))</f>
        <v>0</v>
      </c>
    </row>
    <row r="345" spans="1:7" s="136" customFormat="1" ht="32" customHeight="1" x14ac:dyDescent="0.2">
      <c r="A345" s="140"/>
      <c r="B345" s="143"/>
      <c r="C345" s="143"/>
      <c r="D345" s="143" t="s">
        <v>633</v>
      </c>
      <c r="E345" s="143" t="s">
        <v>634</v>
      </c>
      <c r="F345" s="142" t="s">
        <v>22</v>
      </c>
      <c r="G345" s="74">
        <f>IF(AND(F345="YA"),5,IF(AND(F345="TIDAK"),1,0))</f>
        <v>0</v>
      </c>
    </row>
    <row r="346" spans="1:7" s="136" customFormat="1" ht="32" customHeight="1" x14ac:dyDescent="0.2">
      <c r="A346" s="140"/>
      <c r="B346" s="143" t="s">
        <v>635</v>
      </c>
      <c r="C346" s="270" t="s">
        <v>636</v>
      </c>
      <c r="D346" s="270"/>
      <c r="E346" s="270"/>
      <c r="F346" s="142"/>
      <c r="G346" s="74"/>
    </row>
    <row r="347" spans="1:7" s="136" customFormat="1" ht="32" customHeight="1" x14ac:dyDescent="0.2">
      <c r="A347" s="140"/>
      <c r="B347" s="143"/>
      <c r="C347" s="143" t="s">
        <v>637</v>
      </c>
      <c r="D347" s="270" t="s">
        <v>1714</v>
      </c>
      <c r="E347" s="270"/>
      <c r="F347" s="142"/>
      <c r="G347" s="74"/>
    </row>
    <row r="348" spans="1:7" s="136" customFormat="1" ht="32" customHeight="1" x14ac:dyDescent="0.2">
      <c r="A348" s="140"/>
      <c r="B348" s="143"/>
      <c r="C348" s="143"/>
      <c r="D348" s="143" t="s">
        <v>639</v>
      </c>
      <c r="E348" s="143" t="s">
        <v>1715</v>
      </c>
      <c r="F348" s="142" t="s">
        <v>8</v>
      </c>
      <c r="G348" s="74">
        <f>IF(AND(F348="YA"),5,IF(AND(F348="TIDAK"),1,0))</f>
        <v>5</v>
      </c>
    </row>
    <row r="349" spans="1:7" s="136" customFormat="1" ht="32" customHeight="1" x14ac:dyDescent="0.2">
      <c r="A349" s="140"/>
      <c r="B349" s="143"/>
      <c r="C349" s="143"/>
      <c r="D349" s="143" t="s">
        <v>641</v>
      </c>
      <c r="E349" s="143" t="s">
        <v>642</v>
      </c>
      <c r="F349" s="142" t="s">
        <v>22</v>
      </c>
      <c r="G349" s="74">
        <f>IF(AND(F349="YA"),3,IF(AND(F349="TIDAK"),1,0))</f>
        <v>0</v>
      </c>
    </row>
    <row r="350" spans="1:7" s="136" customFormat="1" ht="32" customHeight="1" x14ac:dyDescent="0.2">
      <c r="A350" s="140"/>
      <c r="B350" s="143"/>
      <c r="C350" s="143"/>
      <c r="D350" s="143" t="s">
        <v>643</v>
      </c>
      <c r="E350" s="143" t="s">
        <v>1716</v>
      </c>
      <c r="F350" s="142" t="s">
        <v>22</v>
      </c>
      <c r="G350" s="74">
        <f>IF(AND(F350="YA"),2,IF(AND(F350="TIDAK"),1,0))</f>
        <v>0</v>
      </c>
    </row>
    <row r="351" spans="1:7" s="136" customFormat="1" ht="42" customHeight="1" x14ac:dyDescent="0.2">
      <c r="A351" s="140"/>
      <c r="B351" s="143"/>
      <c r="C351" s="143" t="s">
        <v>645</v>
      </c>
      <c r="D351" s="270" t="s">
        <v>646</v>
      </c>
      <c r="E351" s="270"/>
      <c r="F351" s="142"/>
      <c r="G351" s="74"/>
    </row>
    <row r="352" spans="1:7" s="136" customFormat="1" ht="32" customHeight="1" x14ac:dyDescent="0.2">
      <c r="A352" s="140"/>
      <c r="B352" s="143"/>
      <c r="C352" s="143"/>
      <c r="D352" s="143" t="s">
        <v>647</v>
      </c>
      <c r="E352" s="143" t="s">
        <v>648</v>
      </c>
      <c r="F352" s="142" t="s">
        <v>22</v>
      </c>
      <c r="G352" s="74">
        <f>IF(AND(F352="YA"),2,IF(AND(F352="TIDAK"),1,0))</f>
        <v>0</v>
      </c>
    </row>
    <row r="353" spans="1:7" s="136" customFormat="1" ht="32" customHeight="1" x14ac:dyDescent="0.2">
      <c r="A353" s="140"/>
      <c r="B353" s="143"/>
      <c r="C353" s="143"/>
      <c r="D353" s="143" t="s">
        <v>649</v>
      </c>
      <c r="E353" s="143" t="s">
        <v>650</v>
      </c>
      <c r="F353" s="142" t="s">
        <v>22</v>
      </c>
      <c r="G353" s="74">
        <f>IF(AND(F353="YA"),3,IF(AND(F353="TIDAK"),1,0))</f>
        <v>0</v>
      </c>
    </row>
    <row r="354" spans="1:7" s="136" customFormat="1" ht="32" customHeight="1" x14ac:dyDescent="0.2">
      <c r="A354" s="140"/>
      <c r="B354" s="143"/>
      <c r="C354" s="143"/>
      <c r="D354" s="143" t="s">
        <v>651</v>
      </c>
      <c r="E354" s="143" t="s">
        <v>652</v>
      </c>
      <c r="F354" s="142" t="s">
        <v>8</v>
      </c>
      <c r="G354" s="74">
        <f>IF(AND(F354="YA"),5,IF(AND(F354="TIDAK"),1,0))</f>
        <v>5</v>
      </c>
    </row>
    <row r="355" spans="1:7" s="136" customFormat="1" ht="32" customHeight="1" x14ac:dyDescent="0.2">
      <c r="A355" s="140"/>
      <c r="B355" s="143"/>
      <c r="C355" s="143" t="s">
        <v>653</v>
      </c>
      <c r="D355" s="270" t="s">
        <v>1717</v>
      </c>
      <c r="E355" s="270"/>
      <c r="F355" s="142" t="s">
        <v>55</v>
      </c>
      <c r="G355" s="74">
        <f>IF(AND(F355="YA"),5,IF(AND(F355="TIDAK"),1,0))</f>
        <v>1</v>
      </c>
    </row>
    <row r="356" spans="1:7" s="136" customFormat="1" ht="32" customHeight="1" x14ac:dyDescent="0.2">
      <c r="A356" s="140"/>
      <c r="B356" s="143"/>
      <c r="C356" s="143" t="s">
        <v>655</v>
      </c>
      <c r="D356" s="270" t="s">
        <v>656</v>
      </c>
      <c r="E356" s="270"/>
      <c r="F356" s="142"/>
      <c r="G356" s="74"/>
    </row>
    <row r="357" spans="1:7" s="136" customFormat="1" ht="32" customHeight="1" x14ac:dyDescent="0.2">
      <c r="A357" s="140"/>
      <c r="B357" s="143"/>
      <c r="C357" s="143"/>
      <c r="D357" s="143" t="s">
        <v>657</v>
      </c>
      <c r="E357" s="143" t="s">
        <v>658</v>
      </c>
      <c r="F357" s="142" t="s">
        <v>22</v>
      </c>
      <c r="G357" s="74">
        <f>IF(AND(F357="YA"),3,IF(AND(F357="TIDAK"),1,0))</f>
        <v>0</v>
      </c>
    </row>
    <row r="358" spans="1:7" s="136" customFormat="1" ht="32" customHeight="1" x14ac:dyDescent="0.2">
      <c r="A358" s="140"/>
      <c r="B358" s="143"/>
      <c r="C358" s="143"/>
      <c r="D358" s="143" t="s">
        <v>659</v>
      </c>
      <c r="E358" s="143" t="s">
        <v>660</v>
      </c>
      <c r="F358" s="142" t="s">
        <v>22</v>
      </c>
      <c r="G358" s="74">
        <f>IF(AND(F358="YA"),5,IF(AND(F358="TIDAK"),1,0))</f>
        <v>0</v>
      </c>
    </row>
    <row r="359" spans="1:7" s="136" customFormat="1" ht="32" customHeight="1" x14ac:dyDescent="0.2">
      <c r="A359" s="140"/>
      <c r="B359" s="143"/>
      <c r="C359" s="143" t="s">
        <v>661</v>
      </c>
      <c r="D359" s="270" t="s">
        <v>1718</v>
      </c>
      <c r="E359" s="270"/>
      <c r="F359" s="142" t="s">
        <v>8</v>
      </c>
      <c r="G359" s="74">
        <f>IF(AND(F359="YA"),5,IF(AND(F359="TIDAK"),1,0))</f>
        <v>5</v>
      </c>
    </row>
    <row r="360" spans="1:7" s="136" customFormat="1" ht="32" customHeight="1" x14ac:dyDescent="0.2">
      <c r="A360" s="140"/>
      <c r="B360" s="143"/>
      <c r="C360" s="143" t="s">
        <v>663</v>
      </c>
      <c r="D360" s="270" t="s">
        <v>664</v>
      </c>
      <c r="E360" s="270"/>
      <c r="F360" s="142" t="s">
        <v>8</v>
      </c>
      <c r="G360" s="74">
        <f>IF(AND(F360="YA"),5,IF(AND(F360="TIDAK"),1,0))</f>
        <v>5</v>
      </c>
    </row>
    <row r="361" spans="1:7" s="136" customFormat="1" ht="32" customHeight="1" x14ac:dyDescent="0.2">
      <c r="A361" s="140"/>
      <c r="B361" s="143"/>
      <c r="C361" s="143" t="s">
        <v>665</v>
      </c>
      <c r="D361" s="271" t="s">
        <v>1719</v>
      </c>
      <c r="E361" s="271"/>
      <c r="F361" s="142"/>
      <c r="G361" s="74"/>
    </row>
    <row r="362" spans="1:7" s="136" customFormat="1" ht="32" customHeight="1" x14ac:dyDescent="0.2">
      <c r="A362" s="140"/>
      <c r="B362" s="143"/>
      <c r="C362" s="143"/>
      <c r="D362" s="143" t="s">
        <v>667</v>
      </c>
      <c r="E362" s="143" t="s">
        <v>668</v>
      </c>
      <c r="F362" s="142" t="s">
        <v>22</v>
      </c>
      <c r="G362" s="74">
        <f>IF(AND(F362="YA"),2,IF(AND(F362="TIDAK"),1,0))</f>
        <v>0</v>
      </c>
    </row>
    <row r="363" spans="1:7" s="136" customFormat="1" ht="32" customHeight="1" x14ac:dyDescent="0.2">
      <c r="A363" s="140"/>
      <c r="B363" s="143"/>
      <c r="C363" s="143"/>
      <c r="D363" s="143" t="s">
        <v>669</v>
      </c>
      <c r="E363" s="143" t="s">
        <v>670</v>
      </c>
      <c r="F363" s="142" t="s">
        <v>8</v>
      </c>
      <c r="G363" s="74">
        <f>IF(AND(F363="YA"),3,IF(AND(F363="TIDAK"),1,0))</f>
        <v>3</v>
      </c>
    </row>
    <row r="364" spans="1:7" s="136" customFormat="1" ht="32" customHeight="1" x14ac:dyDescent="0.2">
      <c r="A364" s="140"/>
      <c r="B364" s="143"/>
      <c r="C364" s="143"/>
      <c r="D364" s="143" t="s">
        <v>671</v>
      </c>
      <c r="E364" s="143" t="s">
        <v>672</v>
      </c>
      <c r="F364" s="142" t="s">
        <v>22</v>
      </c>
      <c r="G364" s="74">
        <f>IF(AND(F364="YA"),5,IF(AND(F364="TIDAK"),1,0))</f>
        <v>0</v>
      </c>
    </row>
    <row r="365" spans="1:7" s="136" customFormat="1" ht="32" customHeight="1" x14ac:dyDescent="0.2">
      <c r="A365" s="272" t="s">
        <v>673</v>
      </c>
      <c r="B365" s="272"/>
      <c r="C365" s="272"/>
      <c r="D365" s="272"/>
      <c r="E365" s="272"/>
      <c r="F365" s="272"/>
      <c r="G365" s="68">
        <f>G366</f>
        <v>104</v>
      </c>
    </row>
    <row r="366" spans="1:7" s="136" customFormat="1" ht="32" customHeight="1" x14ac:dyDescent="0.2">
      <c r="A366" s="150">
        <v>14</v>
      </c>
      <c r="B366" s="273" t="s">
        <v>674</v>
      </c>
      <c r="C366" s="273"/>
      <c r="D366" s="273"/>
      <c r="E366" s="273"/>
      <c r="F366" s="142"/>
      <c r="G366" s="72">
        <f>SUM(G367:G399)</f>
        <v>104</v>
      </c>
    </row>
    <row r="367" spans="1:7" s="136" customFormat="1" ht="44" customHeight="1" x14ac:dyDescent="0.2">
      <c r="A367" s="150"/>
      <c r="B367" s="152" t="s">
        <v>675</v>
      </c>
      <c r="C367" s="274" t="s">
        <v>676</v>
      </c>
      <c r="D367" s="274"/>
      <c r="E367" s="274"/>
      <c r="F367" s="142" t="s">
        <v>8</v>
      </c>
      <c r="G367" s="74">
        <f>IF(AND(F367="YA"),5,IF(AND(F367="TIDAK"),1,0))</f>
        <v>5</v>
      </c>
    </row>
    <row r="368" spans="1:7" s="136" customFormat="1" ht="41" customHeight="1" x14ac:dyDescent="0.2">
      <c r="A368" s="150"/>
      <c r="B368" s="152" t="s">
        <v>677</v>
      </c>
      <c r="C368" s="270" t="s">
        <v>678</v>
      </c>
      <c r="D368" s="270"/>
      <c r="E368" s="270"/>
      <c r="F368" s="142"/>
      <c r="G368" s="74"/>
    </row>
    <row r="369" spans="1:7" s="136" customFormat="1" ht="36" customHeight="1" x14ac:dyDescent="0.2">
      <c r="A369" s="150"/>
      <c r="B369" s="143"/>
      <c r="C369" s="143" t="s">
        <v>679</v>
      </c>
      <c r="D369" s="270" t="s">
        <v>680</v>
      </c>
      <c r="E369" s="270"/>
      <c r="F369" s="142" t="s">
        <v>8</v>
      </c>
      <c r="G369" s="74">
        <f>IF(AND(F369="YA"),5,IF(AND(F369="TIDAK"),1,0))</f>
        <v>5</v>
      </c>
    </row>
    <row r="370" spans="1:7" s="136" customFormat="1" ht="35" customHeight="1" x14ac:dyDescent="0.2">
      <c r="A370" s="150"/>
      <c r="B370" s="143"/>
      <c r="C370" s="143" t="s">
        <v>681</v>
      </c>
      <c r="D370" s="270" t="s">
        <v>682</v>
      </c>
      <c r="E370" s="270"/>
      <c r="F370" s="142" t="s">
        <v>8</v>
      </c>
      <c r="G370" s="74">
        <f>IF(AND(F370="YA"),5,IF(AND(F370="TIDAK"),1,0))</f>
        <v>5</v>
      </c>
    </row>
    <row r="371" spans="1:7" s="136" customFormat="1" ht="35" customHeight="1" x14ac:dyDescent="0.2">
      <c r="A371" s="150"/>
      <c r="B371" s="143"/>
      <c r="C371" s="143" t="s">
        <v>683</v>
      </c>
      <c r="D371" s="270" t="s">
        <v>684</v>
      </c>
      <c r="E371" s="270"/>
      <c r="F371" s="142" t="s">
        <v>8</v>
      </c>
      <c r="G371" s="74">
        <f>IF(AND(F371="YA"),5,IF(AND(F371="TIDAK"),1,0))</f>
        <v>5</v>
      </c>
    </row>
    <row r="372" spans="1:7" s="136" customFormat="1" ht="44" customHeight="1" x14ac:dyDescent="0.2">
      <c r="A372" s="150"/>
      <c r="B372" s="152" t="s">
        <v>685</v>
      </c>
      <c r="C372" s="270" t="s">
        <v>686</v>
      </c>
      <c r="D372" s="270"/>
      <c r="E372" s="270"/>
      <c r="F372" s="142"/>
      <c r="G372" s="74"/>
    </row>
    <row r="373" spans="1:7" s="136" customFormat="1" ht="35" customHeight="1" x14ac:dyDescent="0.2">
      <c r="A373" s="150"/>
      <c r="B373" s="143"/>
      <c r="C373" s="143" t="s">
        <v>687</v>
      </c>
      <c r="D373" s="270" t="s">
        <v>688</v>
      </c>
      <c r="E373" s="270"/>
      <c r="F373" s="142"/>
      <c r="G373" s="74"/>
    </row>
    <row r="374" spans="1:7" s="136" customFormat="1" ht="44" customHeight="1" x14ac:dyDescent="0.2">
      <c r="A374" s="150"/>
      <c r="B374" s="143"/>
      <c r="C374" s="143"/>
      <c r="D374" s="143" t="s">
        <v>689</v>
      </c>
      <c r="E374" s="143" t="s">
        <v>690</v>
      </c>
      <c r="F374" s="142" t="s">
        <v>55</v>
      </c>
      <c r="G374" s="74">
        <f>IF(AND(F374="YA"),5,IF(AND(F374="TIDAK"),1,0))</f>
        <v>1</v>
      </c>
    </row>
    <row r="375" spans="1:7" s="136" customFormat="1" ht="44" customHeight="1" x14ac:dyDescent="0.2">
      <c r="A375" s="150"/>
      <c r="B375" s="143"/>
      <c r="C375" s="143"/>
      <c r="D375" s="143" t="s">
        <v>691</v>
      </c>
      <c r="E375" s="143" t="s">
        <v>692</v>
      </c>
      <c r="F375" s="142" t="s">
        <v>8</v>
      </c>
      <c r="G375" s="74">
        <f>IF(AND(F375="YA"),5,IF(AND(F375="TIDAK"),1,0))</f>
        <v>5</v>
      </c>
    </row>
    <row r="376" spans="1:7" s="136" customFormat="1" ht="37" customHeight="1" x14ac:dyDescent="0.2">
      <c r="A376" s="150"/>
      <c r="B376" s="143"/>
      <c r="C376" s="143" t="s">
        <v>693</v>
      </c>
      <c r="D376" s="270" t="s">
        <v>694</v>
      </c>
      <c r="E376" s="270"/>
      <c r="F376" s="142"/>
      <c r="G376" s="74"/>
    </row>
    <row r="377" spans="1:7" s="136" customFormat="1" ht="37" customHeight="1" x14ac:dyDescent="0.2">
      <c r="A377" s="150"/>
      <c r="B377" s="143"/>
      <c r="C377" s="143"/>
      <c r="D377" s="143" t="s">
        <v>689</v>
      </c>
      <c r="E377" s="143" t="s">
        <v>695</v>
      </c>
      <c r="F377" s="142" t="s">
        <v>8</v>
      </c>
      <c r="G377" s="74">
        <f>IF(AND(F377="YA"),5,IF(AND(F377="TIDAK"),1,0))</f>
        <v>5</v>
      </c>
    </row>
    <row r="378" spans="1:7" s="136" customFormat="1" ht="37" customHeight="1" x14ac:dyDescent="0.2">
      <c r="A378" s="150"/>
      <c r="B378" s="143"/>
      <c r="C378" s="143"/>
      <c r="D378" s="143" t="s">
        <v>691</v>
      </c>
      <c r="E378" s="143" t="s">
        <v>696</v>
      </c>
      <c r="F378" s="142" t="s">
        <v>8</v>
      </c>
      <c r="G378" s="74">
        <f>IF(AND(F378="YA"),5,IF(AND(F378="TIDAK"),1,0))</f>
        <v>5</v>
      </c>
    </row>
    <row r="379" spans="1:7" s="136" customFormat="1" ht="37" customHeight="1" x14ac:dyDescent="0.2">
      <c r="A379" s="150"/>
      <c r="B379" s="143"/>
      <c r="C379" s="143"/>
      <c r="D379" s="143" t="s">
        <v>697</v>
      </c>
      <c r="E379" s="143" t="s">
        <v>698</v>
      </c>
      <c r="F379" s="142" t="s">
        <v>8</v>
      </c>
      <c r="G379" s="74">
        <f>IF(AND(F379="YA"),5,IF(AND(F379="TIDAK"),1,0))</f>
        <v>5</v>
      </c>
    </row>
    <row r="380" spans="1:7" s="136" customFormat="1" ht="37" customHeight="1" x14ac:dyDescent="0.2">
      <c r="A380" s="150"/>
      <c r="B380" s="143"/>
      <c r="C380" s="143"/>
      <c r="D380" s="143" t="s">
        <v>699</v>
      </c>
      <c r="E380" s="143" t="s">
        <v>700</v>
      </c>
      <c r="F380" s="142" t="s">
        <v>8</v>
      </c>
      <c r="G380" s="74">
        <f>IF(AND(F380="YA"),5,IF(AND(F380="TIDAK"),1,0))</f>
        <v>5</v>
      </c>
    </row>
    <row r="381" spans="1:7" s="136" customFormat="1" ht="37" customHeight="1" x14ac:dyDescent="0.2">
      <c r="A381" s="150"/>
      <c r="B381" s="143"/>
      <c r="C381" s="143" t="s">
        <v>701</v>
      </c>
      <c r="D381" s="270" t="s">
        <v>702</v>
      </c>
      <c r="E381" s="270"/>
      <c r="F381" s="142" t="s">
        <v>8</v>
      </c>
      <c r="G381" s="74">
        <f>IF(AND(F381="YA"),5,IF(AND(F381="TIDAK"),1,0))</f>
        <v>5</v>
      </c>
    </row>
    <row r="382" spans="1:7" s="136" customFormat="1" ht="44" customHeight="1" x14ac:dyDescent="0.2">
      <c r="A382" s="150"/>
      <c r="B382" s="152" t="s">
        <v>703</v>
      </c>
      <c r="C382" s="270" t="s">
        <v>704</v>
      </c>
      <c r="D382" s="270"/>
      <c r="E382" s="270"/>
      <c r="F382" s="142"/>
      <c r="G382" s="74"/>
    </row>
    <row r="383" spans="1:7" s="136" customFormat="1" ht="36" customHeight="1" x14ac:dyDescent="0.2">
      <c r="A383" s="150"/>
      <c r="B383" s="143"/>
      <c r="C383" s="143" t="s">
        <v>705</v>
      </c>
      <c r="D383" s="270" t="s">
        <v>706</v>
      </c>
      <c r="E383" s="270"/>
      <c r="F383" s="142" t="s">
        <v>8</v>
      </c>
      <c r="G383" s="74">
        <f>IF(AND(F383="YA"),5,IF(AND(F383="TIDAK"),1,0))</f>
        <v>5</v>
      </c>
    </row>
    <row r="384" spans="1:7" s="136" customFormat="1" ht="44" customHeight="1" x14ac:dyDescent="0.2">
      <c r="A384" s="150"/>
      <c r="B384" s="143"/>
      <c r="C384" s="143" t="s">
        <v>707</v>
      </c>
      <c r="D384" s="275" t="s">
        <v>1720</v>
      </c>
      <c r="E384" s="275"/>
      <c r="F384" s="142" t="s">
        <v>8</v>
      </c>
      <c r="G384" s="74">
        <f>IF(AND(F384="YA"),5,IF(AND(F384="TIDAK"),1,0))</f>
        <v>5</v>
      </c>
    </row>
    <row r="385" spans="1:7" s="136" customFormat="1" ht="44" customHeight="1" x14ac:dyDescent="0.2">
      <c r="A385" s="150"/>
      <c r="B385" s="143"/>
      <c r="C385" s="143" t="s">
        <v>709</v>
      </c>
      <c r="D385" s="270" t="s">
        <v>710</v>
      </c>
      <c r="E385" s="270"/>
      <c r="F385" s="142"/>
      <c r="G385" s="74"/>
    </row>
    <row r="386" spans="1:7" s="136" customFormat="1" ht="44" customHeight="1" x14ac:dyDescent="0.2">
      <c r="A386" s="150"/>
      <c r="B386" s="143"/>
      <c r="C386" s="143"/>
      <c r="D386" s="143" t="s">
        <v>711</v>
      </c>
      <c r="E386" s="148" t="s">
        <v>712</v>
      </c>
      <c r="F386" s="142" t="s">
        <v>8</v>
      </c>
      <c r="G386" s="74">
        <f>IF(AND(F386="YA"),5,IF(AND(F386="TIDAK"),1,0))</f>
        <v>5</v>
      </c>
    </row>
    <row r="387" spans="1:7" s="136" customFormat="1" ht="39" customHeight="1" x14ac:dyDescent="0.2">
      <c r="A387" s="150"/>
      <c r="B387" s="143"/>
      <c r="C387" s="143"/>
      <c r="D387" s="143" t="s">
        <v>713</v>
      </c>
      <c r="E387" s="143" t="s">
        <v>1721</v>
      </c>
      <c r="F387" s="142" t="s">
        <v>22</v>
      </c>
      <c r="G387" s="74">
        <f>IF(AND(F387="YA"),5,IF(AND(F387="TIDAK"),1,0))</f>
        <v>0</v>
      </c>
    </row>
    <row r="388" spans="1:7" s="136" customFormat="1" ht="39" customHeight="1" x14ac:dyDescent="0.2">
      <c r="A388" s="150"/>
      <c r="B388" s="143"/>
      <c r="C388" s="143" t="s">
        <v>715</v>
      </c>
      <c r="D388" s="270" t="s">
        <v>716</v>
      </c>
      <c r="E388" s="270"/>
      <c r="F388" s="142" t="s">
        <v>8</v>
      </c>
      <c r="G388" s="74">
        <f>IF(AND(F388="YA"),5,IF(AND(F388="TIDAK"),1,0))</f>
        <v>5</v>
      </c>
    </row>
    <row r="389" spans="1:7" s="136" customFormat="1" ht="39" customHeight="1" x14ac:dyDescent="0.2">
      <c r="A389" s="150"/>
      <c r="B389" s="143"/>
      <c r="C389" s="143" t="s">
        <v>717</v>
      </c>
      <c r="D389" s="270" t="s">
        <v>718</v>
      </c>
      <c r="E389" s="270"/>
      <c r="F389" s="142" t="s">
        <v>8</v>
      </c>
      <c r="G389" s="74">
        <f>IF(AND(F389="YA"),5,IF(AND(F389="TIDAK"),1,0))</f>
        <v>5</v>
      </c>
    </row>
    <row r="390" spans="1:7" s="136" customFormat="1" ht="39" customHeight="1" x14ac:dyDescent="0.2">
      <c r="A390" s="150"/>
      <c r="B390" s="143"/>
      <c r="C390" s="143" t="s">
        <v>719</v>
      </c>
      <c r="D390" s="270" t="s">
        <v>720</v>
      </c>
      <c r="E390" s="270"/>
      <c r="F390" s="142" t="s">
        <v>8</v>
      </c>
      <c r="G390" s="74">
        <f>IF(AND(F390="YA"),5,IF(AND(F390="TIDAK"),1,0))</f>
        <v>5</v>
      </c>
    </row>
    <row r="391" spans="1:7" s="136" customFormat="1" ht="39" customHeight="1" x14ac:dyDescent="0.2">
      <c r="A391" s="150"/>
      <c r="B391" s="143"/>
      <c r="C391" s="143" t="s">
        <v>721</v>
      </c>
      <c r="D391" s="270" t="s">
        <v>722</v>
      </c>
      <c r="E391" s="270"/>
      <c r="F391" s="142"/>
      <c r="G391" s="74"/>
    </row>
    <row r="392" spans="1:7" s="136" customFormat="1" ht="39" customHeight="1" x14ac:dyDescent="0.2">
      <c r="A392" s="150"/>
      <c r="B392" s="143"/>
      <c r="C392" s="143"/>
      <c r="D392" s="143" t="s">
        <v>723</v>
      </c>
      <c r="E392" s="148" t="s">
        <v>1722</v>
      </c>
      <c r="F392" s="142" t="s">
        <v>55</v>
      </c>
      <c r="G392" s="74">
        <f>IF(AND(F392="YA"),5,IF(AND(F392="TIDAK"),1,0))</f>
        <v>1</v>
      </c>
    </row>
    <row r="393" spans="1:7" s="136" customFormat="1" ht="39" customHeight="1" x14ac:dyDescent="0.2">
      <c r="A393" s="150"/>
      <c r="B393" s="143"/>
      <c r="C393" s="143"/>
      <c r="D393" s="143" t="s">
        <v>725</v>
      </c>
      <c r="E393" s="143" t="s">
        <v>722</v>
      </c>
      <c r="F393" s="142" t="s">
        <v>8</v>
      </c>
      <c r="G393" s="74">
        <f>IF(AND(F393="YA"),5,IF(AND(F393="TIDAK"),1,0))</f>
        <v>5</v>
      </c>
    </row>
    <row r="394" spans="1:7" s="136" customFormat="1" ht="39" customHeight="1" x14ac:dyDescent="0.2">
      <c r="A394" s="150"/>
      <c r="B394" s="152" t="s">
        <v>726</v>
      </c>
      <c r="C394" s="270" t="s">
        <v>727</v>
      </c>
      <c r="D394" s="270"/>
      <c r="E394" s="270"/>
      <c r="F394" s="142" t="s">
        <v>55</v>
      </c>
      <c r="G394" s="74">
        <f>IF(AND(F394="YA"),5,IF(AND(F394="TIDAK"),1,0))</f>
        <v>1</v>
      </c>
    </row>
    <row r="395" spans="1:7" s="136" customFormat="1" ht="39" customHeight="1" x14ac:dyDescent="0.2">
      <c r="A395" s="150"/>
      <c r="B395" s="152" t="s">
        <v>728</v>
      </c>
      <c r="C395" s="270" t="s">
        <v>729</v>
      </c>
      <c r="D395" s="270"/>
      <c r="E395" s="270"/>
      <c r="F395" s="142"/>
      <c r="G395" s="74"/>
    </row>
    <row r="396" spans="1:7" s="136" customFormat="1" ht="39" customHeight="1" x14ac:dyDescent="0.2">
      <c r="A396" s="150"/>
      <c r="B396" s="143"/>
      <c r="C396" s="152" t="s">
        <v>730</v>
      </c>
      <c r="D396" s="270" t="s">
        <v>731</v>
      </c>
      <c r="E396" s="270"/>
      <c r="F396" s="142" t="s">
        <v>8</v>
      </c>
      <c r="G396" s="74">
        <f>IF(AND(F396="YA"),5,IF(AND(F396="TIDAK"),1,0))</f>
        <v>5</v>
      </c>
    </row>
    <row r="397" spans="1:7" s="136" customFormat="1" ht="39" customHeight="1" x14ac:dyDescent="0.2">
      <c r="A397" s="150"/>
      <c r="B397" s="143"/>
      <c r="C397" s="152" t="s">
        <v>732</v>
      </c>
      <c r="D397" s="270" t="s">
        <v>733</v>
      </c>
      <c r="E397" s="270"/>
      <c r="F397" s="142" t="s">
        <v>8</v>
      </c>
      <c r="G397" s="74">
        <f>IF(AND(F397="YA"),5,IF(AND(F397="TIDAK"),1,0))</f>
        <v>5</v>
      </c>
    </row>
    <row r="398" spans="1:7" s="136" customFormat="1" ht="39" customHeight="1" x14ac:dyDescent="0.2">
      <c r="A398" s="150"/>
      <c r="B398" s="143"/>
      <c r="C398" s="152" t="s">
        <v>734</v>
      </c>
      <c r="D398" s="270" t="s">
        <v>735</v>
      </c>
      <c r="E398" s="270"/>
      <c r="F398" s="142" t="s">
        <v>8</v>
      </c>
      <c r="G398" s="74">
        <f>IF(AND(F398="YA"),5,IF(AND(F398="TIDAK"),1,0))</f>
        <v>5</v>
      </c>
    </row>
    <row r="399" spans="1:7" s="136" customFormat="1" ht="39" customHeight="1" x14ac:dyDescent="0.2">
      <c r="A399" s="150"/>
      <c r="B399" s="143"/>
      <c r="C399" s="152" t="s">
        <v>736</v>
      </c>
      <c r="D399" s="270" t="s">
        <v>737</v>
      </c>
      <c r="E399" s="270"/>
      <c r="F399" s="142" t="s">
        <v>55</v>
      </c>
      <c r="G399" s="74">
        <f>IF(AND(F399="YA"),5,IF(AND(F399="TIDAK"),1,0))</f>
        <v>1</v>
      </c>
    </row>
    <row r="400" spans="1:7" s="136" customFormat="1" ht="32" customHeight="1" x14ac:dyDescent="0.2">
      <c r="A400" s="272" t="s">
        <v>738</v>
      </c>
      <c r="B400" s="272"/>
      <c r="C400" s="272"/>
      <c r="D400" s="272"/>
      <c r="E400" s="272"/>
      <c r="F400" s="272"/>
      <c r="G400" s="68">
        <f>G401</f>
        <v>96</v>
      </c>
    </row>
    <row r="401" spans="1:7" s="136" customFormat="1" ht="32" customHeight="1" x14ac:dyDescent="0.2">
      <c r="A401" s="140">
        <v>15</v>
      </c>
      <c r="B401" s="269" t="s">
        <v>438</v>
      </c>
      <c r="C401" s="269"/>
      <c r="D401" s="269"/>
      <c r="E401" s="269"/>
      <c r="F401" s="142"/>
      <c r="G401" s="72">
        <f>SUM(G402:G429)</f>
        <v>96</v>
      </c>
    </row>
    <row r="402" spans="1:7" s="136" customFormat="1" ht="32" customHeight="1" x14ac:dyDescent="0.2">
      <c r="A402" s="140"/>
      <c r="B402" s="143" t="s">
        <v>739</v>
      </c>
      <c r="C402" s="270" t="s">
        <v>740</v>
      </c>
      <c r="D402" s="270"/>
      <c r="E402" s="270"/>
      <c r="F402" s="142" t="s">
        <v>8</v>
      </c>
      <c r="G402" s="74">
        <f>IF(AND(F402="YA"),5,IF(AND(F402="TIDAK"),1,0))</f>
        <v>5</v>
      </c>
    </row>
    <row r="403" spans="1:7" s="136" customFormat="1" ht="32" customHeight="1" x14ac:dyDescent="0.2">
      <c r="A403" s="140"/>
      <c r="B403" s="143" t="s">
        <v>741</v>
      </c>
      <c r="C403" s="270" t="s">
        <v>742</v>
      </c>
      <c r="D403" s="270"/>
      <c r="E403" s="270"/>
      <c r="F403" s="142" t="s">
        <v>8</v>
      </c>
      <c r="G403" s="74">
        <f>IF(AND(F403="YA"),5,IF(AND(F403="TIDAK"),1,0))</f>
        <v>5</v>
      </c>
    </row>
    <row r="404" spans="1:7" s="136" customFormat="1" ht="32" customHeight="1" x14ac:dyDescent="0.2">
      <c r="A404" s="140"/>
      <c r="B404" s="143" t="s">
        <v>743</v>
      </c>
      <c r="C404" s="270" t="s">
        <v>744</v>
      </c>
      <c r="D404" s="270"/>
      <c r="E404" s="270"/>
      <c r="F404" s="142" t="s">
        <v>8</v>
      </c>
      <c r="G404" s="74">
        <f>IF(AND(F404="YA"),5,IF(AND(F404="TIDAK"),1,0))</f>
        <v>5</v>
      </c>
    </row>
    <row r="405" spans="1:7" s="136" customFormat="1" ht="32" customHeight="1" x14ac:dyDescent="0.2">
      <c r="A405" s="140"/>
      <c r="B405" s="143" t="s">
        <v>745</v>
      </c>
      <c r="C405" s="270" t="s">
        <v>746</v>
      </c>
      <c r="D405" s="270"/>
      <c r="E405" s="270"/>
      <c r="F405" s="142"/>
      <c r="G405" s="74"/>
    </row>
    <row r="406" spans="1:7" s="136" customFormat="1" ht="32" customHeight="1" x14ac:dyDescent="0.2">
      <c r="A406" s="140"/>
      <c r="B406" s="143"/>
      <c r="C406" s="143" t="s">
        <v>747</v>
      </c>
      <c r="D406" s="270" t="s">
        <v>748</v>
      </c>
      <c r="E406" s="270"/>
      <c r="F406" s="142"/>
      <c r="G406" s="74">
        <f t="shared" ref="G406:G421" si="32">IF(AND(F406="YA"),5,IF(AND(F406="TIDAK"),1,0))</f>
        <v>0</v>
      </c>
    </row>
    <row r="407" spans="1:7" s="136" customFormat="1" ht="32" customHeight="1" x14ac:dyDescent="0.2">
      <c r="A407" s="140"/>
      <c r="B407" s="143"/>
      <c r="C407" s="143"/>
      <c r="D407" s="143" t="s">
        <v>749</v>
      </c>
      <c r="E407" s="143" t="s">
        <v>750</v>
      </c>
      <c r="F407" s="142" t="s">
        <v>8</v>
      </c>
      <c r="G407" s="74">
        <f t="shared" si="32"/>
        <v>5</v>
      </c>
    </row>
    <row r="408" spans="1:7" s="136" customFormat="1" ht="32" customHeight="1" x14ac:dyDescent="0.2">
      <c r="A408" s="140"/>
      <c r="B408" s="143"/>
      <c r="C408" s="143"/>
      <c r="D408" s="143" t="s">
        <v>751</v>
      </c>
      <c r="E408" s="143" t="s">
        <v>1690</v>
      </c>
      <c r="F408" s="142" t="s">
        <v>8</v>
      </c>
      <c r="G408" s="74">
        <f t="shared" si="32"/>
        <v>5</v>
      </c>
    </row>
    <row r="409" spans="1:7" s="136" customFormat="1" ht="32" customHeight="1" x14ac:dyDescent="0.2">
      <c r="A409" s="140"/>
      <c r="B409" s="143"/>
      <c r="C409" s="143"/>
      <c r="D409" s="143" t="s">
        <v>752</v>
      </c>
      <c r="E409" s="148" t="s">
        <v>753</v>
      </c>
      <c r="F409" s="142" t="s">
        <v>8</v>
      </c>
      <c r="G409" s="74">
        <f t="shared" si="32"/>
        <v>5</v>
      </c>
    </row>
    <row r="410" spans="1:7" s="136" customFormat="1" ht="32" customHeight="1" x14ac:dyDescent="0.2">
      <c r="A410" s="140"/>
      <c r="B410" s="143"/>
      <c r="C410" s="143"/>
      <c r="D410" s="143" t="s">
        <v>754</v>
      </c>
      <c r="E410" s="143" t="s">
        <v>755</v>
      </c>
      <c r="F410" s="142" t="s">
        <v>8</v>
      </c>
      <c r="G410" s="74">
        <f t="shared" si="32"/>
        <v>5</v>
      </c>
    </row>
    <row r="411" spans="1:7" s="136" customFormat="1" ht="32" customHeight="1" x14ac:dyDescent="0.2">
      <c r="A411" s="140"/>
      <c r="B411" s="143"/>
      <c r="C411" s="143"/>
      <c r="D411" s="143" t="s">
        <v>756</v>
      </c>
      <c r="E411" s="148" t="s">
        <v>1723</v>
      </c>
      <c r="F411" s="142" t="s">
        <v>55</v>
      </c>
      <c r="G411" s="74">
        <f t="shared" ref="G411" si="33">IF(AND(F411="YA"),0,IF(AND(F411="TIDAK"),0,0))</f>
        <v>0</v>
      </c>
    </row>
    <row r="412" spans="1:7" s="136" customFormat="1" ht="32" customHeight="1" x14ac:dyDescent="0.2">
      <c r="A412" s="140"/>
      <c r="B412" s="143"/>
      <c r="C412" s="143" t="s">
        <v>758</v>
      </c>
      <c r="D412" s="270" t="s">
        <v>759</v>
      </c>
      <c r="E412" s="270"/>
      <c r="F412" s="142"/>
      <c r="G412" s="74">
        <f t="shared" si="32"/>
        <v>0</v>
      </c>
    </row>
    <row r="413" spans="1:7" s="136" customFormat="1" ht="32" customHeight="1" x14ac:dyDescent="0.2">
      <c r="A413" s="140"/>
      <c r="B413" s="143"/>
      <c r="C413" s="143"/>
      <c r="D413" s="143" t="s">
        <v>760</v>
      </c>
      <c r="E413" s="143" t="s">
        <v>761</v>
      </c>
      <c r="F413" s="142" t="s">
        <v>8</v>
      </c>
      <c r="G413" s="74">
        <f t="shared" si="32"/>
        <v>5</v>
      </c>
    </row>
    <row r="414" spans="1:7" s="136" customFormat="1" ht="32" customHeight="1" x14ac:dyDescent="0.2">
      <c r="A414" s="140"/>
      <c r="B414" s="143"/>
      <c r="C414" s="143"/>
      <c r="D414" s="143" t="s">
        <v>762</v>
      </c>
      <c r="E414" s="143" t="s">
        <v>763</v>
      </c>
      <c r="F414" s="142" t="s">
        <v>8</v>
      </c>
      <c r="G414" s="74">
        <f t="shared" si="32"/>
        <v>5</v>
      </c>
    </row>
    <row r="415" spans="1:7" s="136" customFormat="1" ht="32" customHeight="1" x14ac:dyDescent="0.2">
      <c r="A415" s="140"/>
      <c r="B415" s="143"/>
      <c r="C415" s="143"/>
      <c r="D415" s="143" t="s">
        <v>764</v>
      </c>
      <c r="E415" s="143" t="s">
        <v>765</v>
      </c>
      <c r="F415" s="142" t="s">
        <v>8</v>
      </c>
      <c r="G415" s="74">
        <f t="shared" si="32"/>
        <v>5</v>
      </c>
    </row>
    <row r="416" spans="1:7" s="136" customFormat="1" ht="32" customHeight="1" x14ac:dyDescent="0.2">
      <c r="A416" s="140"/>
      <c r="B416" s="143"/>
      <c r="C416" s="143"/>
      <c r="D416" s="143" t="s">
        <v>766</v>
      </c>
      <c r="E416" s="143" t="s">
        <v>767</v>
      </c>
      <c r="F416" s="142" t="s">
        <v>8</v>
      </c>
      <c r="G416" s="74">
        <f t="shared" si="32"/>
        <v>5</v>
      </c>
    </row>
    <row r="417" spans="1:7" s="136" customFormat="1" ht="32" customHeight="1" x14ac:dyDescent="0.2">
      <c r="A417" s="140"/>
      <c r="B417" s="143"/>
      <c r="C417" s="143"/>
      <c r="D417" s="143" t="s">
        <v>768</v>
      </c>
      <c r="E417" s="148" t="s">
        <v>769</v>
      </c>
      <c r="F417" s="142" t="s">
        <v>8</v>
      </c>
      <c r="G417" s="74">
        <f t="shared" si="32"/>
        <v>5</v>
      </c>
    </row>
    <row r="418" spans="1:7" s="136" customFormat="1" ht="32" customHeight="1" x14ac:dyDescent="0.2">
      <c r="A418" s="140"/>
      <c r="B418" s="143" t="s">
        <v>770</v>
      </c>
      <c r="C418" s="270" t="s">
        <v>771</v>
      </c>
      <c r="D418" s="270"/>
      <c r="E418" s="270"/>
      <c r="F418" s="142"/>
      <c r="G418" s="74">
        <f t="shared" si="32"/>
        <v>0</v>
      </c>
    </row>
    <row r="419" spans="1:7" s="136" customFormat="1" ht="32" customHeight="1" x14ac:dyDescent="0.2">
      <c r="A419" s="140"/>
      <c r="B419" s="143"/>
      <c r="C419" s="143" t="s">
        <v>772</v>
      </c>
      <c r="D419" s="270" t="s">
        <v>773</v>
      </c>
      <c r="E419" s="270"/>
      <c r="F419" s="142" t="s">
        <v>8</v>
      </c>
      <c r="G419" s="74">
        <f t="shared" si="32"/>
        <v>5</v>
      </c>
    </row>
    <row r="420" spans="1:7" s="136" customFormat="1" ht="32" customHeight="1" x14ac:dyDescent="0.2">
      <c r="A420" s="140"/>
      <c r="B420" s="143"/>
      <c r="C420" s="143" t="s">
        <v>774</v>
      </c>
      <c r="D420" s="270" t="s">
        <v>775</v>
      </c>
      <c r="E420" s="270"/>
      <c r="F420" s="142" t="s">
        <v>8</v>
      </c>
      <c r="G420" s="74">
        <f t="shared" si="32"/>
        <v>5</v>
      </c>
    </row>
    <row r="421" spans="1:7" s="136" customFormat="1" ht="32" customHeight="1" x14ac:dyDescent="0.2">
      <c r="A421" s="140"/>
      <c r="B421" s="143"/>
      <c r="C421" s="143" t="s">
        <v>776</v>
      </c>
      <c r="D421" s="270" t="s">
        <v>777</v>
      </c>
      <c r="E421" s="270"/>
      <c r="F421" s="142" t="s">
        <v>8</v>
      </c>
      <c r="G421" s="74">
        <f t="shared" si="32"/>
        <v>5</v>
      </c>
    </row>
    <row r="422" spans="1:7" s="136" customFormat="1" ht="32" customHeight="1" x14ac:dyDescent="0.2">
      <c r="A422" s="140"/>
      <c r="B422" s="143"/>
      <c r="C422" s="143"/>
      <c r="D422" s="270" t="s">
        <v>778</v>
      </c>
      <c r="E422" s="270"/>
      <c r="F422" s="142"/>
      <c r="G422" s="74"/>
    </row>
    <row r="423" spans="1:7" s="136" customFormat="1" ht="32" customHeight="1" x14ac:dyDescent="0.2">
      <c r="A423" s="140"/>
      <c r="B423" s="143"/>
      <c r="C423" s="143"/>
      <c r="D423" s="143" t="s">
        <v>779</v>
      </c>
      <c r="E423" s="143" t="s">
        <v>780</v>
      </c>
      <c r="F423" s="142" t="s">
        <v>55</v>
      </c>
      <c r="G423" s="74">
        <f>IF(AND(F423="YA"),5,IF(AND(F423="TIDAK"),1,0))</f>
        <v>1</v>
      </c>
    </row>
    <row r="424" spans="1:7" s="136" customFormat="1" ht="32" customHeight="1" x14ac:dyDescent="0.2">
      <c r="A424" s="140"/>
      <c r="B424" s="143"/>
      <c r="C424" s="143"/>
      <c r="D424" s="143" t="s">
        <v>781</v>
      </c>
      <c r="E424" s="143" t="s">
        <v>782</v>
      </c>
      <c r="F424" s="142" t="s">
        <v>8</v>
      </c>
      <c r="G424" s="74">
        <f>IF(AND(F424="YA"),5,IF(AND(F424="TIDAK"),1,0))</f>
        <v>5</v>
      </c>
    </row>
    <row r="425" spans="1:7" s="136" customFormat="1" ht="32" customHeight="1" x14ac:dyDescent="0.2">
      <c r="A425" s="140"/>
      <c r="B425" s="143"/>
      <c r="C425" s="143"/>
      <c r="D425" s="143" t="s">
        <v>783</v>
      </c>
      <c r="E425" s="143" t="s">
        <v>784</v>
      </c>
      <c r="F425" s="142" t="s">
        <v>8</v>
      </c>
      <c r="G425" s="74">
        <f>IF(AND(F425="YA"),5,IF(AND(F425="TIDAK"),1,0))</f>
        <v>5</v>
      </c>
    </row>
    <row r="426" spans="1:7" s="136" customFormat="1" ht="32" customHeight="1" x14ac:dyDescent="0.2">
      <c r="A426" s="140"/>
      <c r="B426" s="143"/>
      <c r="C426" s="143" t="s">
        <v>785</v>
      </c>
      <c r="D426" s="270" t="s">
        <v>786</v>
      </c>
      <c r="E426" s="270"/>
      <c r="F426" s="142"/>
      <c r="G426" s="74"/>
    </row>
    <row r="427" spans="1:7" s="136" customFormat="1" ht="32" customHeight="1" x14ac:dyDescent="0.2">
      <c r="A427" s="140"/>
      <c r="B427" s="143"/>
      <c r="C427" s="143"/>
      <c r="D427" s="143" t="s">
        <v>787</v>
      </c>
      <c r="E427" s="143" t="s">
        <v>788</v>
      </c>
      <c r="F427" s="142" t="s">
        <v>22</v>
      </c>
      <c r="G427" s="74">
        <f>IF(AND(F427="YA"),3,IF(AND(F427="TIDAK"),1,0))</f>
        <v>0</v>
      </c>
    </row>
    <row r="428" spans="1:7" s="136" customFormat="1" ht="32" customHeight="1" x14ac:dyDescent="0.2">
      <c r="A428" s="140"/>
      <c r="B428" s="143"/>
      <c r="C428" s="143"/>
      <c r="D428" s="143" t="s">
        <v>789</v>
      </c>
      <c r="E428" s="143" t="s">
        <v>381</v>
      </c>
      <c r="F428" s="142" t="s">
        <v>8</v>
      </c>
      <c r="G428" s="74">
        <f>IF(AND(F428="YA"),5,IF(AND(F428="TIDAK"),1,0))</f>
        <v>5</v>
      </c>
    </row>
    <row r="429" spans="1:7" s="136" customFormat="1" ht="32" customHeight="1" x14ac:dyDescent="0.2">
      <c r="A429" s="140"/>
      <c r="B429" s="143"/>
      <c r="C429" s="143" t="s">
        <v>790</v>
      </c>
      <c r="D429" s="270" t="s">
        <v>1724</v>
      </c>
      <c r="E429" s="270"/>
      <c r="F429" s="142" t="s">
        <v>8</v>
      </c>
      <c r="G429" s="74">
        <f>IF(AND(F429="YA"),5,IF(AND(F429="TIDAK"),1,0))</f>
        <v>5</v>
      </c>
    </row>
    <row r="430" spans="1:7" s="136" customFormat="1" ht="32" customHeight="1" x14ac:dyDescent="0.2">
      <c r="A430" s="272" t="s">
        <v>792</v>
      </c>
      <c r="B430" s="272"/>
      <c r="C430" s="272"/>
      <c r="D430" s="272"/>
      <c r="E430" s="272"/>
      <c r="F430" s="272"/>
      <c r="G430" s="68">
        <f>G431</f>
        <v>37</v>
      </c>
    </row>
    <row r="431" spans="1:7" s="136" customFormat="1" ht="32" customHeight="1" x14ac:dyDescent="0.2">
      <c r="A431" s="150">
        <v>16</v>
      </c>
      <c r="B431" s="273" t="s">
        <v>793</v>
      </c>
      <c r="C431" s="273"/>
      <c r="D431" s="273"/>
      <c r="E431" s="273"/>
      <c r="F431" s="142"/>
      <c r="G431" s="72">
        <f>SUM(G432:G442)</f>
        <v>37</v>
      </c>
    </row>
    <row r="432" spans="1:7" s="136" customFormat="1" ht="49" customHeight="1" x14ac:dyDescent="0.2">
      <c r="A432" s="150"/>
      <c r="B432" s="155" t="s">
        <v>794</v>
      </c>
      <c r="C432" s="274" t="s">
        <v>795</v>
      </c>
      <c r="D432" s="274"/>
      <c r="E432" s="274"/>
      <c r="F432" s="142" t="s">
        <v>8</v>
      </c>
      <c r="G432" s="74">
        <f>IF(AND(F432="YA"),5,IF(AND(F432="TIDAK"),1,0))</f>
        <v>5</v>
      </c>
    </row>
    <row r="433" spans="1:7" s="136" customFormat="1" ht="32" customHeight="1" x14ac:dyDescent="0.2">
      <c r="A433" s="150"/>
      <c r="B433" s="155" t="s">
        <v>796</v>
      </c>
      <c r="C433" s="274" t="s">
        <v>797</v>
      </c>
      <c r="D433" s="274"/>
      <c r="E433" s="274"/>
      <c r="F433" s="142" t="s">
        <v>8</v>
      </c>
      <c r="G433" s="74">
        <f>IF(AND(F433="YA"),5,IF(AND(F433="TIDAK"),1,0))</f>
        <v>5</v>
      </c>
    </row>
    <row r="434" spans="1:7" s="136" customFormat="1" ht="32" customHeight="1" x14ac:dyDescent="0.2">
      <c r="A434" s="150"/>
      <c r="B434" s="155" t="s">
        <v>798</v>
      </c>
      <c r="C434" s="276" t="s">
        <v>799</v>
      </c>
      <c r="D434" s="276"/>
      <c r="E434" s="276"/>
      <c r="F434" s="142"/>
      <c r="G434" s="74"/>
    </row>
    <row r="435" spans="1:7" s="136" customFormat="1" ht="65" customHeight="1" x14ac:dyDescent="0.2">
      <c r="A435" s="150"/>
      <c r="B435" s="151"/>
      <c r="C435" s="155" t="s">
        <v>800</v>
      </c>
      <c r="D435" s="274" t="s">
        <v>801</v>
      </c>
      <c r="E435" s="274"/>
      <c r="F435" s="142" t="s">
        <v>55</v>
      </c>
      <c r="G435" s="74">
        <f>IF(AND(F435="YA"),5,IF(AND(F435="TIDAK"),1,0))</f>
        <v>1</v>
      </c>
    </row>
    <row r="436" spans="1:7" s="136" customFormat="1" ht="58" customHeight="1" x14ac:dyDescent="0.2">
      <c r="A436" s="150"/>
      <c r="B436" s="151"/>
      <c r="C436" s="155" t="s">
        <v>802</v>
      </c>
      <c r="D436" s="274" t="s">
        <v>803</v>
      </c>
      <c r="E436" s="274"/>
      <c r="F436" s="142" t="s">
        <v>8</v>
      </c>
      <c r="G436" s="74">
        <f>IF(AND(F436="YA"),5,IF(AND(F436="TIDAK"),1,0))</f>
        <v>5</v>
      </c>
    </row>
    <row r="437" spans="1:7" s="136" customFormat="1" ht="32" customHeight="1" x14ac:dyDescent="0.2">
      <c r="A437" s="150"/>
      <c r="B437" s="151"/>
      <c r="C437" s="155" t="s">
        <v>804</v>
      </c>
      <c r="D437" s="274" t="s">
        <v>805</v>
      </c>
      <c r="E437" s="274"/>
      <c r="F437" s="142" t="s">
        <v>8</v>
      </c>
      <c r="G437" s="74">
        <f>IF(AND(F437="YA"),5,IF(AND(F437="TIDAK"),1,0))</f>
        <v>5</v>
      </c>
    </row>
    <row r="438" spans="1:7" s="136" customFormat="1" ht="32" customHeight="1" x14ac:dyDescent="0.2">
      <c r="A438" s="150"/>
      <c r="B438" s="155" t="s">
        <v>806</v>
      </c>
      <c r="C438" s="274" t="s">
        <v>807</v>
      </c>
      <c r="D438" s="274"/>
      <c r="E438" s="274"/>
      <c r="F438" s="142" t="s">
        <v>8</v>
      </c>
      <c r="G438" s="74">
        <f>IF(AND(F438="YA"),5,IF(AND(F438="TIDAK"),1,0))</f>
        <v>5</v>
      </c>
    </row>
    <row r="439" spans="1:7" s="136" customFormat="1" ht="32" customHeight="1" x14ac:dyDescent="0.2">
      <c r="A439" s="150"/>
      <c r="B439" s="155" t="s">
        <v>808</v>
      </c>
      <c r="C439" s="276" t="s">
        <v>809</v>
      </c>
      <c r="D439" s="276"/>
      <c r="E439" s="276"/>
      <c r="F439" s="142"/>
      <c r="G439" s="74"/>
    </row>
    <row r="440" spans="1:7" s="136" customFormat="1" ht="47" customHeight="1" x14ac:dyDescent="0.2">
      <c r="A440" s="150"/>
      <c r="B440" s="150"/>
      <c r="C440" s="155" t="s">
        <v>810</v>
      </c>
      <c r="D440" s="274" t="s">
        <v>811</v>
      </c>
      <c r="E440" s="274"/>
      <c r="F440" s="142" t="s">
        <v>8</v>
      </c>
      <c r="G440" s="74">
        <f>IF(AND(F440="YA"),5,IF(AND(F440="TIDAK"),1,0))</f>
        <v>5</v>
      </c>
    </row>
    <row r="441" spans="1:7" s="136" customFormat="1" ht="79" customHeight="1" x14ac:dyDescent="0.2">
      <c r="A441" s="150"/>
      <c r="B441" s="150"/>
      <c r="C441" s="155" t="s">
        <v>812</v>
      </c>
      <c r="D441" s="274" t="s">
        <v>813</v>
      </c>
      <c r="E441" s="274"/>
      <c r="F441" s="142" t="s">
        <v>55</v>
      </c>
      <c r="G441" s="74">
        <f>IF(AND(F441="YA"),5,IF(AND(F441="TIDAK"),1,0))</f>
        <v>1</v>
      </c>
    </row>
    <row r="442" spans="1:7" s="136" customFormat="1" ht="56" customHeight="1" x14ac:dyDescent="0.2">
      <c r="A442" s="150"/>
      <c r="B442" s="150"/>
      <c r="C442" s="155" t="s">
        <v>814</v>
      </c>
      <c r="D442" s="274" t="s">
        <v>815</v>
      </c>
      <c r="E442" s="274"/>
      <c r="F442" s="142" t="s">
        <v>8</v>
      </c>
      <c r="G442" s="74">
        <f>IF(AND(F442="YA"),5,IF(AND(F442="TIDAK"),1,0))</f>
        <v>5</v>
      </c>
    </row>
    <row r="443" spans="1:7" s="136" customFormat="1" ht="32" customHeight="1" x14ac:dyDescent="0.2">
      <c r="A443" s="272" t="s">
        <v>816</v>
      </c>
      <c r="B443" s="272"/>
      <c r="C443" s="272"/>
      <c r="D443" s="272"/>
      <c r="E443" s="272"/>
      <c r="F443" s="272"/>
      <c r="G443" s="68">
        <f>G444</f>
        <v>114</v>
      </c>
    </row>
    <row r="444" spans="1:7" s="136" customFormat="1" ht="32" customHeight="1" x14ac:dyDescent="0.2">
      <c r="A444" s="150">
        <v>17</v>
      </c>
      <c r="B444" s="273" t="s">
        <v>817</v>
      </c>
      <c r="C444" s="273"/>
      <c r="D444" s="273"/>
      <c r="E444" s="273"/>
      <c r="F444" s="142"/>
      <c r="G444" s="72">
        <f>SUM(G445:G476)</f>
        <v>114</v>
      </c>
    </row>
    <row r="445" spans="1:7" s="136" customFormat="1" ht="32" customHeight="1" x14ac:dyDescent="0.2">
      <c r="A445" s="150"/>
      <c r="B445" s="153" t="s">
        <v>818</v>
      </c>
      <c r="C445" s="274" t="s">
        <v>819</v>
      </c>
      <c r="D445" s="274"/>
      <c r="E445" s="274"/>
      <c r="F445" s="142" t="s">
        <v>8</v>
      </c>
      <c r="G445" s="74">
        <f>IF(AND(F445="YA"),5,IF(AND(F445="TIDAK"),1,0))</f>
        <v>5</v>
      </c>
    </row>
    <row r="446" spans="1:7" s="136" customFormat="1" ht="32" customHeight="1" x14ac:dyDescent="0.2">
      <c r="A446" s="150"/>
      <c r="B446" s="153" t="s">
        <v>820</v>
      </c>
      <c r="C446" s="274" t="s">
        <v>821</v>
      </c>
      <c r="D446" s="274"/>
      <c r="E446" s="274"/>
      <c r="F446" s="142" t="s">
        <v>8</v>
      </c>
      <c r="G446" s="74">
        <f>IF(AND(F446="YA"),5,IF(AND(F446="TIDAK"),1,0))</f>
        <v>5</v>
      </c>
    </row>
    <row r="447" spans="1:7" s="136" customFormat="1" ht="32" customHeight="1" x14ac:dyDescent="0.2">
      <c r="A447" s="150"/>
      <c r="B447" s="153" t="s">
        <v>822</v>
      </c>
      <c r="C447" s="274" t="s">
        <v>823</v>
      </c>
      <c r="D447" s="274"/>
      <c r="E447" s="274"/>
      <c r="F447" s="142"/>
      <c r="G447" s="74"/>
    </row>
    <row r="448" spans="1:7" s="136" customFormat="1" ht="32" customHeight="1" x14ac:dyDescent="0.2">
      <c r="A448" s="150"/>
      <c r="B448" s="153"/>
      <c r="C448" s="153" t="s">
        <v>824</v>
      </c>
      <c r="D448" s="274" t="s">
        <v>825</v>
      </c>
      <c r="E448" s="274"/>
      <c r="F448" s="142" t="s">
        <v>8</v>
      </c>
      <c r="G448" s="74">
        <f>IF(AND(F448="YA"),5,IF(AND(F448="TIDAK"),1,0))</f>
        <v>5</v>
      </c>
    </row>
    <row r="449" spans="1:7" s="136" customFormat="1" ht="32" customHeight="1" x14ac:dyDescent="0.2">
      <c r="A449" s="150"/>
      <c r="B449" s="153"/>
      <c r="C449" s="153" t="s">
        <v>826</v>
      </c>
      <c r="D449" s="274" t="s">
        <v>827</v>
      </c>
      <c r="E449" s="274"/>
      <c r="F449" s="142" t="s">
        <v>8</v>
      </c>
      <c r="G449" s="74">
        <f>IF(AND(F449="YA"),5,IF(AND(F449="TIDAK"),1,0))</f>
        <v>5</v>
      </c>
    </row>
    <row r="450" spans="1:7" s="136" customFormat="1" ht="32" customHeight="1" x14ac:dyDescent="0.2">
      <c r="A450" s="150"/>
      <c r="B450" s="150"/>
      <c r="C450" s="153" t="s">
        <v>828</v>
      </c>
      <c r="D450" s="274" t="s">
        <v>829</v>
      </c>
      <c r="E450" s="274"/>
      <c r="F450" s="142" t="s">
        <v>8</v>
      </c>
      <c r="G450" s="74">
        <f>IF(AND(F450="YA"),5,IF(AND(F450="TIDAK"),1,0))</f>
        <v>5</v>
      </c>
    </row>
    <row r="451" spans="1:7" s="136" customFormat="1" ht="32" customHeight="1" x14ac:dyDescent="0.2">
      <c r="A451" s="150"/>
      <c r="B451" s="150"/>
      <c r="C451" s="153" t="s">
        <v>830</v>
      </c>
      <c r="D451" s="274" t="s">
        <v>831</v>
      </c>
      <c r="E451" s="274"/>
      <c r="F451" s="142" t="s">
        <v>8</v>
      </c>
      <c r="G451" s="74">
        <f>IF(AND(F451="YA"),5,IF(AND(F451="TIDAK"),1,0))</f>
        <v>5</v>
      </c>
    </row>
    <row r="452" spans="1:7" s="136" customFormat="1" ht="32" customHeight="1" x14ac:dyDescent="0.2">
      <c r="A452" s="150"/>
      <c r="B452" s="156" t="s">
        <v>832</v>
      </c>
      <c r="C452" s="270" t="s">
        <v>833</v>
      </c>
      <c r="D452" s="270"/>
      <c r="E452" s="270"/>
      <c r="F452" s="142"/>
      <c r="G452" s="74"/>
    </row>
    <row r="453" spans="1:7" s="136" customFormat="1" ht="32" customHeight="1" x14ac:dyDescent="0.2">
      <c r="A453" s="150"/>
      <c r="B453" s="143"/>
      <c r="C453" s="156" t="s">
        <v>834</v>
      </c>
      <c r="D453" s="270" t="s">
        <v>835</v>
      </c>
      <c r="E453" s="270"/>
      <c r="F453" s="142" t="s">
        <v>8</v>
      </c>
      <c r="G453" s="74">
        <f>IF(AND(F453="YA"),5,IF(AND(F453="TIDAK"),1,0))</f>
        <v>5</v>
      </c>
    </row>
    <row r="454" spans="1:7" s="136" customFormat="1" ht="32" customHeight="1" x14ac:dyDescent="0.2">
      <c r="A454" s="150"/>
      <c r="B454" s="143"/>
      <c r="C454" s="156" t="s">
        <v>836</v>
      </c>
      <c r="D454" s="270" t="s">
        <v>716</v>
      </c>
      <c r="E454" s="270"/>
      <c r="F454" s="142" t="s">
        <v>55</v>
      </c>
      <c r="G454" s="74">
        <f>IF(AND(F454="YA"),5,IF(AND(F454="TIDAK"),1,0))</f>
        <v>1</v>
      </c>
    </row>
    <row r="455" spans="1:7" s="136" customFormat="1" ht="32" customHeight="1" x14ac:dyDescent="0.2">
      <c r="A455" s="150"/>
      <c r="B455" s="143"/>
      <c r="C455" s="156" t="s">
        <v>837</v>
      </c>
      <c r="D455" s="270" t="s">
        <v>722</v>
      </c>
      <c r="E455" s="270"/>
      <c r="F455" s="142" t="s">
        <v>8</v>
      </c>
      <c r="G455" s="74">
        <f>IF(AND(F455="YA"),5,IF(AND(F455="TIDAK"),1,0))</f>
        <v>5</v>
      </c>
    </row>
    <row r="456" spans="1:7" s="136" customFormat="1" ht="32" customHeight="1" x14ac:dyDescent="0.2">
      <c r="A456" s="150"/>
      <c r="B456" s="156" t="s">
        <v>838</v>
      </c>
      <c r="C456" s="270" t="s">
        <v>839</v>
      </c>
      <c r="D456" s="270"/>
      <c r="E456" s="270"/>
      <c r="F456" s="142" t="s">
        <v>8</v>
      </c>
      <c r="G456" s="74">
        <f>IF(AND(F456="YA"),5,IF(AND(F456="TIDAK"),1,0))</f>
        <v>5</v>
      </c>
    </row>
    <row r="457" spans="1:7" s="136" customFormat="1" ht="32" customHeight="1" x14ac:dyDescent="0.2">
      <c r="A457" s="150"/>
      <c r="B457" s="156" t="s">
        <v>840</v>
      </c>
      <c r="C457" s="270" t="s">
        <v>841</v>
      </c>
      <c r="D457" s="270"/>
      <c r="E457" s="270"/>
      <c r="F457" s="142"/>
      <c r="G457" s="74"/>
    </row>
    <row r="458" spans="1:7" s="136" customFormat="1" ht="32" customHeight="1" x14ac:dyDescent="0.2">
      <c r="A458" s="150"/>
      <c r="B458" s="143"/>
      <c r="C458" s="156" t="s">
        <v>842</v>
      </c>
      <c r="D458" s="270" t="s">
        <v>843</v>
      </c>
      <c r="E458" s="270"/>
      <c r="F458" s="142" t="s">
        <v>55</v>
      </c>
      <c r="G458" s="74">
        <f>IF(AND(F458="YA"),5,IF(AND(F458="TIDAK"),1,0))</f>
        <v>1</v>
      </c>
    </row>
    <row r="459" spans="1:7" s="136" customFormat="1" ht="32" customHeight="1" x14ac:dyDescent="0.2">
      <c r="A459" s="150"/>
      <c r="B459" s="143"/>
      <c r="C459" s="156" t="s">
        <v>844</v>
      </c>
      <c r="D459" s="270" t="s">
        <v>845</v>
      </c>
      <c r="E459" s="270"/>
      <c r="F459" s="142" t="s">
        <v>8</v>
      </c>
      <c r="G459" s="74">
        <f>IF(AND(F459="YA"),5,IF(AND(F459="TIDAK"),1,0))</f>
        <v>5</v>
      </c>
    </row>
    <row r="460" spans="1:7" s="136" customFormat="1" ht="32" customHeight="1" x14ac:dyDescent="0.2">
      <c r="A460" s="150"/>
      <c r="B460" s="143"/>
      <c r="C460" s="156" t="s">
        <v>846</v>
      </c>
      <c r="D460" s="270" t="s">
        <v>847</v>
      </c>
      <c r="E460" s="270"/>
      <c r="F460" s="142" t="s">
        <v>8</v>
      </c>
      <c r="G460" s="74">
        <f>IF(AND(F460="YA"),5,IF(AND(F460="TIDAK"),1,0))</f>
        <v>5</v>
      </c>
    </row>
    <row r="461" spans="1:7" s="136" customFormat="1" ht="32" customHeight="1" x14ac:dyDescent="0.2">
      <c r="A461" s="150"/>
      <c r="B461" s="156" t="s">
        <v>848</v>
      </c>
      <c r="C461" s="270" t="s">
        <v>849</v>
      </c>
      <c r="D461" s="270"/>
      <c r="E461" s="270"/>
      <c r="F461" s="142"/>
      <c r="G461" s="74"/>
    </row>
    <row r="462" spans="1:7" s="136" customFormat="1" ht="32" customHeight="1" x14ac:dyDescent="0.2">
      <c r="A462" s="150"/>
      <c r="B462" s="143"/>
      <c r="C462" s="156" t="s">
        <v>850</v>
      </c>
      <c r="D462" s="270" t="s">
        <v>835</v>
      </c>
      <c r="E462" s="270"/>
      <c r="F462" s="142" t="s">
        <v>8</v>
      </c>
      <c r="G462" s="74">
        <f>IF(AND(F462="YA"),5,IF(AND(F462="TIDAK"),1,0))</f>
        <v>5</v>
      </c>
    </row>
    <row r="463" spans="1:7" s="136" customFormat="1" ht="32" customHeight="1" x14ac:dyDescent="0.2">
      <c r="A463" s="150"/>
      <c r="B463" s="143"/>
      <c r="C463" s="156" t="s">
        <v>851</v>
      </c>
      <c r="D463" s="270" t="s">
        <v>716</v>
      </c>
      <c r="E463" s="270"/>
      <c r="F463" s="142" t="s">
        <v>8</v>
      </c>
      <c r="G463" s="74">
        <f>IF(AND(F463="YA"),5,IF(AND(F463="TIDAK"),1,0))</f>
        <v>5</v>
      </c>
    </row>
    <row r="464" spans="1:7" s="136" customFormat="1" ht="32" customHeight="1" x14ac:dyDescent="0.2">
      <c r="A464" s="150"/>
      <c r="B464" s="143"/>
      <c r="C464" s="156" t="s">
        <v>852</v>
      </c>
      <c r="D464" s="270" t="s">
        <v>853</v>
      </c>
      <c r="E464" s="270"/>
      <c r="F464" s="142" t="s">
        <v>8</v>
      </c>
      <c r="G464" s="74">
        <f>IF(AND(F464="YA"),5,IF(AND(F464="TIDAK"),1,0))</f>
        <v>5</v>
      </c>
    </row>
    <row r="465" spans="1:7" s="136" customFormat="1" ht="32" customHeight="1" x14ac:dyDescent="0.2">
      <c r="A465" s="150"/>
      <c r="B465" s="143"/>
      <c r="C465" s="156" t="s">
        <v>854</v>
      </c>
      <c r="D465" s="270" t="s">
        <v>855</v>
      </c>
      <c r="E465" s="270"/>
      <c r="F465" s="142" t="s">
        <v>8</v>
      </c>
      <c r="G465" s="74">
        <f>IF(AND(F465="YA"),5,IF(AND(F465="TIDAK"),1,0))</f>
        <v>5</v>
      </c>
    </row>
    <row r="466" spans="1:7" s="136" customFormat="1" ht="32" customHeight="1" x14ac:dyDescent="0.2">
      <c r="A466" s="150"/>
      <c r="B466" s="156" t="s">
        <v>856</v>
      </c>
      <c r="C466" s="270" t="s">
        <v>857</v>
      </c>
      <c r="D466" s="270"/>
      <c r="E466" s="270"/>
      <c r="F466" s="142" t="s">
        <v>8</v>
      </c>
      <c r="G466" s="74">
        <f>IF(AND(F466="YA"),5,IF(AND(F466="TIDAK"),1,0))</f>
        <v>5</v>
      </c>
    </row>
    <row r="467" spans="1:7" s="136" customFormat="1" ht="32" customHeight="1" x14ac:dyDescent="0.2">
      <c r="A467" s="150"/>
      <c r="B467" s="156" t="s">
        <v>858</v>
      </c>
      <c r="C467" s="270" t="s">
        <v>859</v>
      </c>
      <c r="D467" s="270"/>
      <c r="E467" s="270"/>
      <c r="F467" s="142"/>
      <c r="G467" s="74"/>
    </row>
    <row r="468" spans="1:7" s="136" customFormat="1" ht="32" customHeight="1" x14ac:dyDescent="0.2">
      <c r="A468" s="150"/>
      <c r="B468" s="143"/>
      <c r="C468" s="156" t="s">
        <v>860</v>
      </c>
      <c r="D468" s="270" t="s">
        <v>861</v>
      </c>
      <c r="E468" s="270"/>
      <c r="F468" s="142" t="s">
        <v>8</v>
      </c>
      <c r="G468" s="74">
        <f>IF(AND(F468="YA"),5,IF(AND(F468="TIDAK"),1,0))</f>
        <v>5</v>
      </c>
    </row>
    <row r="469" spans="1:7" s="136" customFormat="1" ht="32" customHeight="1" x14ac:dyDescent="0.2">
      <c r="A469" s="150"/>
      <c r="B469" s="143"/>
      <c r="C469" s="156" t="s">
        <v>862</v>
      </c>
      <c r="D469" s="270" t="s">
        <v>863</v>
      </c>
      <c r="E469" s="270"/>
      <c r="F469" s="142" t="s">
        <v>8</v>
      </c>
      <c r="G469" s="74">
        <f>IF(AND(F469="YA"),5,IF(AND(F469="TIDAK"),1,0))</f>
        <v>5</v>
      </c>
    </row>
    <row r="470" spans="1:7" s="136" customFormat="1" ht="32" customHeight="1" x14ac:dyDescent="0.2">
      <c r="A470" s="150"/>
      <c r="B470" s="143"/>
      <c r="C470" s="156" t="s">
        <v>864</v>
      </c>
      <c r="D470" s="270" t="s">
        <v>865</v>
      </c>
      <c r="E470" s="270"/>
      <c r="F470" s="142" t="s">
        <v>55</v>
      </c>
      <c r="G470" s="74">
        <f>IF(AND(F470="YA"),5,IF(AND(F470="TIDAK"),1,0))</f>
        <v>1</v>
      </c>
    </row>
    <row r="471" spans="1:7" s="136" customFormat="1" ht="32" customHeight="1" x14ac:dyDescent="0.2">
      <c r="A471" s="150"/>
      <c r="B471" s="156" t="s">
        <v>866</v>
      </c>
      <c r="C471" s="270" t="s">
        <v>867</v>
      </c>
      <c r="D471" s="270"/>
      <c r="E471" s="270"/>
      <c r="F471" s="142" t="s">
        <v>8</v>
      </c>
      <c r="G471" s="74">
        <f>IF(AND(F471="YA"),5,IF(AND(F471="TIDAK"),1,0))</f>
        <v>5</v>
      </c>
    </row>
    <row r="472" spans="1:7" s="136" customFormat="1" ht="32" customHeight="1" x14ac:dyDescent="0.2">
      <c r="A472" s="150"/>
      <c r="B472" s="156" t="s">
        <v>868</v>
      </c>
      <c r="C472" s="270" t="s">
        <v>841</v>
      </c>
      <c r="D472" s="270"/>
      <c r="E472" s="270"/>
      <c r="F472" s="142"/>
      <c r="G472" s="74"/>
    </row>
    <row r="473" spans="1:7" s="136" customFormat="1" ht="32" customHeight="1" x14ac:dyDescent="0.2">
      <c r="A473" s="150"/>
      <c r="B473" s="143"/>
      <c r="C473" s="156" t="s">
        <v>869</v>
      </c>
      <c r="D473" s="270" t="s">
        <v>870</v>
      </c>
      <c r="E473" s="270"/>
      <c r="F473" s="142" t="s">
        <v>8</v>
      </c>
      <c r="G473" s="74">
        <f>IF(AND(F473="YA"),5,IF(AND(F473="TIDAK"),1,0))</f>
        <v>5</v>
      </c>
    </row>
    <row r="474" spans="1:7" s="136" customFormat="1" ht="32" customHeight="1" x14ac:dyDescent="0.2">
      <c r="A474" s="150"/>
      <c r="B474" s="143"/>
      <c r="C474" s="156" t="s">
        <v>871</v>
      </c>
      <c r="D474" s="270" t="s">
        <v>872</v>
      </c>
      <c r="E474" s="270"/>
      <c r="F474" s="142" t="s">
        <v>8</v>
      </c>
      <c r="G474" s="74">
        <f>IF(AND(F474="YA"),5,IF(AND(F474="TIDAK"),1,0))</f>
        <v>5</v>
      </c>
    </row>
    <row r="475" spans="1:7" s="136" customFormat="1" ht="32" customHeight="1" x14ac:dyDescent="0.2">
      <c r="A475" s="150"/>
      <c r="B475" s="143"/>
      <c r="C475" s="156" t="s">
        <v>873</v>
      </c>
      <c r="D475" s="270" t="s">
        <v>874</v>
      </c>
      <c r="E475" s="270"/>
      <c r="F475" s="142" t="s">
        <v>8</v>
      </c>
      <c r="G475" s="74">
        <f>IF(AND(F475="YA"),5,IF(AND(F475="TIDAK"),1,0))</f>
        <v>5</v>
      </c>
    </row>
    <row r="476" spans="1:7" s="136" customFormat="1" ht="32" customHeight="1" x14ac:dyDescent="0.2">
      <c r="A476" s="150"/>
      <c r="B476" s="143"/>
      <c r="C476" s="156" t="s">
        <v>875</v>
      </c>
      <c r="D476" s="270" t="s">
        <v>876</v>
      </c>
      <c r="E476" s="270"/>
      <c r="F476" s="142" t="s">
        <v>55</v>
      </c>
      <c r="G476" s="74">
        <f>IF(AND(F476="YA"),5,IF(AND(F476="TIDAK"),1,0))</f>
        <v>1</v>
      </c>
    </row>
    <row r="477" spans="1:7" s="136" customFormat="1" ht="32" customHeight="1" x14ac:dyDescent="0.2">
      <c r="A477" s="272" t="s">
        <v>877</v>
      </c>
      <c r="B477" s="272"/>
      <c r="C477" s="272"/>
      <c r="D477" s="272"/>
      <c r="E477" s="272"/>
      <c r="F477" s="272"/>
      <c r="G477" s="68">
        <f>G478+G537+G567+G574+G591</f>
        <v>385</v>
      </c>
    </row>
    <row r="478" spans="1:7" s="136" customFormat="1" ht="32" customHeight="1" x14ac:dyDescent="0.2">
      <c r="A478" s="140">
        <v>18</v>
      </c>
      <c r="B478" s="269" t="s">
        <v>878</v>
      </c>
      <c r="C478" s="269"/>
      <c r="D478" s="269"/>
      <c r="E478" s="269"/>
      <c r="F478" s="142"/>
      <c r="G478" s="72">
        <f>SUM(G479:G536)</f>
        <v>163</v>
      </c>
    </row>
    <row r="479" spans="1:7" s="136" customFormat="1" ht="32" customHeight="1" x14ac:dyDescent="0.2">
      <c r="A479" s="140"/>
      <c r="B479" s="145" t="s">
        <v>879</v>
      </c>
      <c r="C479" s="275" t="s">
        <v>880</v>
      </c>
      <c r="D479" s="275"/>
      <c r="E479" s="275"/>
      <c r="F479" s="142"/>
      <c r="G479" s="74"/>
    </row>
    <row r="480" spans="1:7" s="136" customFormat="1" ht="32" customHeight="1" x14ac:dyDescent="0.2">
      <c r="A480" s="140"/>
      <c r="B480" s="143"/>
      <c r="C480" s="154" t="s">
        <v>881</v>
      </c>
      <c r="D480" s="275" t="s">
        <v>882</v>
      </c>
      <c r="E480" s="275"/>
      <c r="F480" s="142"/>
      <c r="G480" s="74"/>
    </row>
    <row r="481" spans="1:7" s="136" customFormat="1" ht="32" customHeight="1" x14ac:dyDescent="0.2">
      <c r="A481" s="140"/>
      <c r="B481" s="143"/>
      <c r="C481" s="154"/>
      <c r="D481" s="154" t="s">
        <v>883</v>
      </c>
      <c r="E481" s="154" t="s">
        <v>884</v>
      </c>
      <c r="F481" s="142" t="s">
        <v>8</v>
      </c>
      <c r="G481" s="74">
        <f>IF(AND(F481="YA"),5,IF(AND(F481="TIDAK"),1,0))</f>
        <v>5</v>
      </c>
    </row>
    <row r="482" spans="1:7" s="136" customFormat="1" ht="32" customHeight="1" x14ac:dyDescent="0.2">
      <c r="A482" s="140"/>
      <c r="B482" s="143"/>
      <c r="C482" s="154"/>
      <c r="D482" s="154" t="s">
        <v>885</v>
      </c>
      <c r="E482" s="157" t="s">
        <v>886</v>
      </c>
      <c r="F482" s="142" t="s">
        <v>55</v>
      </c>
      <c r="G482" s="74">
        <f>IF(AND(F482="YA"),3,IF(AND(F482="TIDAK"),1,0))</f>
        <v>1</v>
      </c>
    </row>
    <row r="483" spans="1:7" s="136" customFormat="1" ht="32" customHeight="1" x14ac:dyDescent="0.2">
      <c r="A483" s="140"/>
      <c r="B483" s="143"/>
      <c r="C483" s="154"/>
      <c r="D483" s="154" t="s">
        <v>887</v>
      </c>
      <c r="E483" s="154" t="s">
        <v>888</v>
      </c>
      <c r="F483" s="142" t="s">
        <v>55</v>
      </c>
      <c r="G483" s="74">
        <f>IF(AND(F483="YA"),2,IF(AND(F483="TIDAK"),1,0))</f>
        <v>1</v>
      </c>
    </row>
    <row r="484" spans="1:7" s="136" customFormat="1" ht="32" customHeight="1" x14ac:dyDescent="0.2">
      <c r="A484" s="140"/>
      <c r="B484" s="143"/>
      <c r="C484" s="154" t="s">
        <v>889</v>
      </c>
      <c r="D484" s="275" t="s">
        <v>890</v>
      </c>
      <c r="E484" s="275"/>
      <c r="F484" s="142" t="s">
        <v>8</v>
      </c>
      <c r="G484" s="74"/>
    </row>
    <row r="485" spans="1:7" s="136" customFormat="1" ht="32" customHeight="1" x14ac:dyDescent="0.2">
      <c r="A485" s="140"/>
      <c r="B485" s="143"/>
      <c r="C485" s="154"/>
      <c r="D485" s="275" t="s">
        <v>891</v>
      </c>
      <c r="E485" s="275"/>
      <c r="F485" s="142"/>
      <c r="G485" s="74"/>
    </row>
    <row r="486" spans="1:7" s="136" customFormat="1" ht="32" customHeight="1" x14ac:dyDescent="0.2">
      <c r="A486" s="140"/>
      <c r="B486" s="143"/>
      <c r="C486" s="154"/>
      <c r="D486" s="154" t="s">
        <v>892</v>
      </c>
      <c r="E486" s="154" t="s">
        <v>893</v>
      </c>
      <c r="F486" s="142" t="s">
        <v>8</v>
      </c>
      <c r="G486" s="74">
        <f>IF(AND(F486="YA"),5,IF(AND(F486="TIDAK"),1,0))</f>
        <v>5</v>
      </c>
    </row>
    <row r="487" spans="1:7" s="136" customFormat="1" ht="32" customHeight="1" x14ac:dyDescent="0.2">
      <c r="A487" s="140"/>
      <c r="B487" s="143"/>
      <c r="C487" s="154"/>
      <c r="D487" s="154" t="s">
        <v>894</v>
      </c>
      <c r="E487" s="157" t="s">
        <v>895</v>
      </c>
      <c r="F487" s="142" t="s">
        <v>8</v>
      </c>
      <c r="G487" s="74">
        <f>IF(AND(F487="YA"),5,IF(AND(F487="TIDAK"),1,0))</f>
        <v>5</v>
      </c>
    </row>
    <row r="488" spans="1:7" s="136" customFormat="1" ht="32" customHeight="1" x14ac:dyDescent="0.2">
      <c r="A488" s="140"/>
      <c r="B488" s="143"/>
      <c r="C488" s="154"/>
      <c r="D488" s="154" t="s">
        <v>896</v>
      </c>
      <c r="E488" s="154" t="s">
        <v>897</v>
      </c>
      <c r="F488" s="142" t="s">
        <v>8</v>
      </c>
      <c r="G488" s="74">
        <f>IF(AND(F488="YA"),5,IF(AND(F488="TIDAK"),1,0))</f>
        <v>5</v>
      </c>
    </row>
    <row r="489" spans="1:7" s="136" customFormat="1" ht="32" customHeight="1" x14ac:dyDescent="0.2">
      <c r="A489" s="140"/>
      <c r="B489" s="143"/>
      <c r="C489" s="154"/>
      <c r="D489" s="154" t="s">
        <v>898</v>
      </c>
      <c r="E489" s="154" t="s">
        <v>899</v>
      </c>
      <c r="F489" s="142" t="s">
        <v>8</v>
      </c>
      <c r="G489" s="74">
        <f>IF(AND(F489="YA"),5,IF(AND(F489="TIDAK"),1,0))</f>
        <v>5</v>
      </c>
    </row>
    <row r="490" spans="1:7" s="136" customFormat="1" ht="32" customHeight="1" x14ac:dyDescent="0.2">
      <c r="A490" s="140"/>
      <c r="B490" s="143"/>
      <c r="C490" s="154" t="s">
        <v>900</v>
      </c>
      <c r="D490" s="275" t="s">
        <v>901</v>
      </c>
      <c r="E490" s="275"/>
      <c r="F490" s="142" t="s">
        <v>8</v>
      </c>
      <c r="G490" s="74">
        <f>IF(AND(F490="YA"),5,IF(AND(F490="TIDAK"),1,0))</f>
        <v>5</v>
      </c>
    </row>
    <row r="491" spans="1:7" s="136" customFormat="1" ht="32" customHeight="1" x14ac:dyDescent="0.2">
      <c r="A491" s="140"/>
      <c r="B491" s="143"/>
      <c r="C491" s="154"/>
      <c r="D491" s="275" t="s">
        <v>891</v>
      </c>
      <c r="E491" s="275"/>
      <c r="F491" s="142"/>
      <c r="G491" s="74"/>
    </row>
    <row r="492" spans="1:7" s="136" customFormat="1" ht="32" customHeight="1" x14ac:dyDescent="0.2">
      <c r="A492" s="140"/>
      <c r="B492" s="143"/>
      <c r="C492" s="154"/>
      <c r="D492" s="154" t="s">
        <v>902</v>
      </c>
      <c r="E492" s="154" t="s">
        <v>903</v>
      </c>
      <c r="F492" s="142" t="s">
        <v>8</v>
      </c>
      <c r="G492" s="74">
        <f t="shared" ref="G492:G498" si="34">IF(AND(F492="YA"),5,IF(AND(F492="TIDAK"),1,0))</f>
        <v>5</v>
      </c>
    </row>
    <row r="493" spans="1:7" s="136" customFormat="1" ht="32" customHeight="1" x14ac:dyDescent="0.2">
      <c r="A493" s="140"/>
      <c r="B493" s="143"/>
      <c r="C493" s="154"/>
      <c r="D493" s="154" t="s">
        <v>904</v>
      </c>
      <c r="E493" s="157" t="s">
        <v>905</v>
      </c>
      <c r="F493" s="142" t="s">
        <v>8</v>
      </c>
      <c r="G493" s="74">
        <f t="shared" si="34"/>
        <v>5</v>
      </c>
    </row>
    <row r="494" spans="1:7" s="136" customFormat="1" ht="32" customHeight="1" x14ac:dyDescent="0.2">
      <c r="A494" s="140"/>
      <c r="B494" s="143"/>
      <c r="C494" s="154"/>
      <c r="D494" s="154" t="s">
        <v>906</v>
      </c>
      <c r="E494" s="154" t="s">
        <v>907</v>
      </c>
      <c r="F494" s="142" t="s">
        <v>8</v>
      </c>
      <c r="G494" s="74">
        <f t="shared" si="34"/>
        <v>5</v>
      </c>
    </row>
    <row r="495" spans="1:7" s="136" customFormat="1" ht="32" customHeight="1" x14ac:dyDescent="0.2">
      <c r="A495" s="140"/>
      <c r="B495" s="143"/>
      <c r="C495" s="154"/>
      <c r="D495" s="154" t="s">
        <v>908</v>
      </c>
      <c r="E495" s="154" t="s">
        <v>909</v>
      </c>
      <c r="F495" s="142" t="s">
        <v>8</v>
      </c>
      <c r="G495" s="74">
        <f t="shared" si="34"/>
        <v>5</v>
      </c>
    </row>
    <row r="496" spans="1:7" s="136" customFormat="1" ht="32" customHeight="1" x14ac:dyDescent="0.2">
      <c r="A496" s="140"/>
      <c r="B496" s="143"/>
      <c r="C496" s="154"/>
      <c r="D496" s="154" t="s">
        <v>910</v>
      </c>
      <c r="E496" s="157" t="s">
        <v>897</v>
      </c>
      <c r="F496" s="142" t="s">
        <v>8</v>
      </c>
      <c r="G496" s="74">
        <f t="shared" si="34"/>
        <v>5</v>
      </c>
    </row>
    <row r="497" spans="1:7" s="136" customFormat="1" ht="32" customHeight="1" x14ac:dyDescent="0.2">
      <c r="A497" s="140"/>
      <c r="B497" s="143"/>
      <c r="C497" s="154"/>
      <c r="D497" s="154" t="s">
        <v>911</v>
      </c>
      <c r="E497" s="154" t="s">
        <v>899</v>
      </c>
      <c r="F497" s="142" t="s">
        <v>8</v>
      </c>
      <c r="G497" s="74">
        <f t="shared" si="34"/>
        <v>5</v>
      </c>
    </row>
    <row r="498" spans="1:7" s="136" customFormat="1" ht="32" customHeight="1" x14ac:dyDescent="0.2">
      <c r="A498" s="140"/>
      <c r="B498" s="143"/>
      <c r="C498" s="154"/>
      <c r="D498" s="154" t="s">
        <v>912</v>
      </c>
      <c r="E498" s="154" t="s">
        <v>895</v>
      </c>
      <c r="F498" s="142" t="s">
        <v>8</v>
      </c>
      <c r="G498" s="74">
        <f t="shared" si="34"/>
        <v>5</v>
      </c>
    </row>
    <row r="499" spans="1:7" s="136" customFormat="1" ht="32" customHeight="1" x14ac:dyDescent="0.2">
      <c r="A499" s="140"/>
      <c r="B499" s="143" t="s">
        <v>913</v>
      </c>
      <c r="C499" s="270" t="s">
        <v>1725</v>
      </c>
      <c r="D499" s="270"/>
      <c r="E499" s="270"/>
      <c r="F499" s="142"/>
      <c r="G499" s="74"/>
    </row>
    <row r="500" spans="1:7" s="136" customFormat="1" ht="32" customHeight="1" x14ac:dyDescent="0.2">
      <c r="A500" s="140"/>
      <c r="B500" s="143"/>
      <c r="C500" s="143" t="s">
        <v>915</v>
      </c>
      <c r="D500" s="270" t="s">
        <v>916</v>
      </c>
      <c r="E500" s="270"/>
      <c r="F500" s="142" t="s">
        <v>8</v>
      </c>
      <c r="G500" s="74">
        <f>IF(AND(F500="YA"),5,IF(AND(F500="TIDAK"),1,0))</f>
        <v>5</v>
      </c>
    </row>
    <row r="501" spans="1:7" s="136" customFormat="1" ht="32" customHeight="1" x14ac:dyDescent="0.2">
      <c r="A501" s="140"/>
      <c r="B501" s="143"/>
      <c r="C501" s="143" t="s">
        <v>917</v>
      </c>
      <c r="D501" s="270" t="s">
        <v>918</v>
      </c>
      <c r="E501" s="270"/>
      <c r="F501" s="142"/>
      <c r="G501" s="74"/>
    </row>
    <row r="502" spans="1:7" s="136" customFormat="1" ht="32" customHeight="1" x14ac:dyDescent="0.2">
      <c r="A502" s="140"/>
      <c r="B502" s="143"/>
      <c r="C502" s="143"/>
      <c r="D502" s="143" t="s">
        <v>919</v>
      </c>
      <c r="E502" s="143" t="s">
        <v>920</v>
      </c>
      <c r="F502" s="142" t="s">
        <v>8</v>
      </c>
      <c r="G502" s="74">
        <f>IF(AND(F502="YA"),5,IF(AND(F502="TIDAK"),1,0))</f>
        <v>5</v>
      </c>
    </row>
    <row r="503" spans="1:7" s="136" customFormat="1" ht="32" customHeight="1" x14ac:dyDescent="0.2">
      <c r="A503" s="140"/>
      <c r="B503" s="143"/>
      <c r="C503" s="143"/>
      <c r="D503" s="143" t="s">
        <v>921</v>
      </c>
      <c r="E503" s="158" t="s">
        <v>922</v>
      </c>
      <c r="F503" s="142" t="s">
        <v>22</v>
      </c>
      <c r="G503" s="74">
        <f>IF(AND(F503="YA"),3,IF(AND(F503="TIDAK"),1,0))</f>
        <v>0</v>
      </c>
    </row>
    <row r="504" spans="1:7" s="136" customFormat="1" ht="32" customHeight="1" x14ac:dyDescent="0.2">
      <c r="A504" s="140"/>
      <c r="B504" s="143"/>
      <c r="C504" s="143"/>
      <c r="D504" s="143" t="s">
        <v>923</v>
      </c>
      <c r="E504" s="143" t="s">
        <v>924</v>
      </c>
      <c r="F504" s="142" t="s">
        <v>22</v>
      </c>
      <c r="G504" s="74">
        <f>IF(AND(F504="YA"),2,IF(AND(F504="TIDAK"),1,0))</f>
        <v>0</v>
      </c>
    </row>
    <row r="505" spans="1:7" s="136" customFormat="1" ht="32" customHeight="1" x14ac:dyDescent="0.2">
      <c r="A505" s="140"/>
      <c r="B505" s="143" t="s">
        <v>925</v>
      </c>
      <c r="C505" s="270" t="s">
        <v>926</v>
      </c>
      <c r="D505" s="270"/>
      <c r="E505" s="270"/>
      <c r="F505" s="142"/>
      <c r="G505" s="74"/>
    </row>
    <row r="506" spans="1:7" s="136" customFormat="1" ht="32" customHeight="1" x14ac:dyDescent="0.2">
      <c r="A506" s="140"/>
      <c r="B506" s="143"/>
      <c r="C506" s="143" t="s">
        <v>927</v>
      </c>
      <c r="D506" s="270" t="s">
        <v>928</v>
      </c>
      <c r="E506" s="270"/>
      <c r="F506" s="142"/>
      <c r="G506" s="74"/>
    </row>
    <row r="507" spans="1:7" s="136" customFormat="1" ht="32" customHeight="1" x14ac:dyDescent="0.2">
      <c r="A507" s="140"/>
      <c r="B507" s="143"/>
      <c r="C507" s="143"/>
      <c r="D507" s="143" t="s">
        <v>929</v>
      </c>
      <c r="E507" s="143" t="s">
        <v>1726</v>
      </c>
      <c r="F507" s="142" t="s">
        <v>55</v>
      </c>
      <c r="G507" s="74">
        <f>IF(AND(F507="YA"),5,IF(AND(F507="TIDAK"),1,0))</f>
        <v>1</v>
      </c>
    </row>
    <row r="508" spans="1:7" s="136" customFormat="1" ht="32" customHeight="1" x14ac:dyDescent="0.2">
      <c r="A508" s="140"/>
      <c r="B508" s="143"/>
      <c r="C508" s="143"/>
      <c r="D508" s="143" t="s">
        <v>931</v>
      </c>
      <c r="E508" s="148" t="s">
        <v>932</v>
      </c>
      <c r="F508" s="142" t="s">
        <v>55</v>
      </c>
      <c r="G508" s="74">
        <f>IF(AND(F508="YA"),5,IF(AND(F508="TIDAK"),1,0))</f>
        <v>1</v>
      </c>
    </row>
    <row r="509" spans="1:7" s="136" customFormat="1" ht="32" customHeight="1" x14ac:dyDescent="0.2">
      <c r="A509" s="140"/>
      <c r="B509" s="143"/>
      <c r="C509" s="143"/>
      <c r="D509" s="143" t="s">
        <v>933</v>
      </c>
      <c r="E509" s="143" t="s">
        <v>934</v>
      </c>
      <c r="F509" s="142" t="s">
        <v>8</v>
      </c>
      <c r="G509" s="74">
        <f>IF(AND(F509="YA"),5,IF(AND(F509="TIDAK"),1,0))</f>
        <v>5</v>
      </c>
    </row>
    <row r="510" spans="1:7" s="136" customFormat="1" ht="32" customHeight="1" x14ac:dyDescent="0.2">
      <c r="A510" s="140"/>
      <c r="B510" s="143"/>
      <c r="C510" s="143" t="s">
        <v>935</v>
      </c>
      <c r="D510" s="270" t="s">
        <v>936</v>
      </c>
      <c r="E510" s="270"/>
      <c r="F510" s="142"/>
      <c r="G510" s="74"/>
    </row>
    <row r="511" spans="1:7" s="136" customFormat="1" ht="32" customHeight="1" x14ac:dyDescent="0.2">
      <c r="A511" s="140"/>
      <c r="B511" s="143"/>
      <c r="C511" s="143"/>
      <c r="D511" s="143" t="s">
        <v>937</v>
      </c>
      <c r="E511" s="143" t="s">
        <v>1726</v>
      </c>
      <c r="F511" s="142" t="s">
        <v>55</v>
      </c>
      <c r="G511" s="74">
        <f>IF(AND(F511="YA"),5,IF(AND(F511="TIDAK"),1,0))</f>
        <v>1</v>
      </c>
    </row>
    <row r="512" spans="1:7" s="136" customFormat="1" ht="32" customHeight="1" x14ac:dyDescent="0.2">
      <c r="A512" s="140"/>
      <c r="B512" s="143"/>
      <c r="C512" s="143"/>
      <c r="D512" s="143" t="s">
        <v>938</v>
      </c>
      <c r="E512" s="148" t="s">
        <v>932</v>
      </c>
      <c r="F512" s="142" t="s">
        <v>55</v>
      </c>
      <c r="G512" s="74">
        <f>IF(AND(F512="YA"),5,IF(AND(F512="TIDAK"),1,0))</f>
        <v>1</v>
      </c>
    </row>
    <row r="513" spans="1:7" s="136" customFormat="1" ht="32" customHeight="1" x14ac:dyDescent="0.2">
      <c r="A513" s="140"/>
      <c r="B513" s="143"/>
      <c r="C513" s="143"/>
      <c r="D513" s="143" t="s">
        <v>939</v>
      </c>
      <c r="E513" s="143" t="s">
        <v>934</v>
      </c>
      <c r="F513" s="142" t="s">
        <v>8</v>
      </c>
      <c r="G513" s="74">
        <f>IF(AND(F513="YA"),5,IF(AND(F513="TIDAK"),1,0))</f>
        <v>5</v>
      </c>
    </row>
    <row r="514" spans="1:7" s="136" customFormat="1" ht="32" customHeight="1" x14ac:dyDescent="0.2">
      <c r="A514" s="140"/>
      <c r="B514" s="143"/>
      <c r="C514" s="143" t="s">
        <v>940</v>
      </c>
      <c r="D514" s="270" t="s">
        <v>941</v>
      </c>
      <c r="E514" s="270"/>
      <c r="F514" s="142"/>
      <c r="G514" s="74"/>
    </row>
    <row r="515" spans="1:7" s="136" customFormat="1" ht="32" customHeight="1" x14ac:dyDescent="0.2">
      <c r="A515" s="140"/>
      <c r="B515" s="143"/>
      <c r="C515" s="143"/>
      <c r="D515" s="143" t="s">
        <v>942</v>
      </c>
      <c r="E515" s="143" t="s">
        <v>943</v>
      </c>
      <c r="F515" s="142" t="s">
        <v>8</v>
      </c>
      <c r="G515" s="74">
        <f>IF(AND(F515="YA"),5,IF(AND(F515="TIDAK"),1,0))</f>
        <v>5</v>
      </c>
    </row>
    <row r="516" spans="1:7" s="136" customFormat="1" ht="32" customHeight="1" x14ac:dyDescent="0.2">
      <c r="A516" s="140"/>
      <c r="B516" s="143"/>
      <c r="C516" s="143"/>
      <c r="D516" s="143" t="s">
        <v>944</v>
      </c>
      <c r="E516" s="143" t="s">
        <v>945</v>
      </c>
      <c r="F516" s="142" t="s">
        <v>55</v>
      </c>
      <c r="G516" s="74">
        <f>IF(AND(F516="YA"),5,IF(AND(F516="TIDAK"),1,0))</f>
        <v>1</v>
      </c>
    </row>
    <row r="517" spans="1:7" s="136" customFormat="1" ht="32" customHeight="1" x14ac:dyDescent="0.2">
      <c r="A517" s="140"/>
      <c r="B517" s="143"/>
      <c r="C517" s="143" t="s">
        <v>946</v>
      </c>
      <c r="D517" s="270" t="s">
        <v>947</v>
      </c>
      <c r="E517" s="270"/>
      <c r="F517" s="142"/>
      <c r="G517" s="74"/>
    </row>
    <row r="518" spans="1:7" s="136" customFormat="1" ht="32" customHeight="1" x14ac:dyDescent="0.2">
      <c r="A518" s="140"/>
      <c r="B518" s="143"/>
      <c r="C518" s="143"/>
      <c r="D518" s="143" t="s">
        <v>948</v>
      </c>
      <c r="E518" s="143" t="s">
        <v>949</v>
      </c>
      <c r="F518" s="142" t="s">
        <v>8</v>
      </c>
      <c r="G518" s="74">
        <f t="shared" ref="G518:G527" si="35">IF(AND(F518="YA"),5,IF(AND(F518="TIDAK"),1,0))</f>
        <v>5</v>
      </c>
    </row>
    <row r="519" spans="1:7" s="136" customFormat="1" ht="32" customHeight="1" x14ac:dyDescent="0.2">
      <c r="A519" s="140"/>
      <c r="B519" s="143"/>
      <c r="C519" s="143"/>
      <c r="D519" s="143" t="s">
        <v>950</v>
      </c>
      <c r="E519" s="143" t="s">
        <v>943</v>
      </c>
      <c r="F519" s="142" t="s">
        <v>8</v>
      </c>
      <c r="G519" s="74">
        <f t="shared" si="35"/>
        <v>5</v>
      </c>
    </row>
    <row r="520" spans="1:7" s="136" customFormat="1" ht="32" customHeight="1" x14ac:dyDescent="0.2">
      <c r="A520" s="140"/>
      <c r="B520" s="143"/>
      <c r="C520" s="143"/>
      <c r="D520" s="143" t="s">
        <v>951</v>
      </c>
      <c r="E520" s="143" t="s">
        <v>945</v>
      </c>
      <c r="F520" s="142" t="s">
        <v>55</v>
      </c>
      <c r="G520" s="74">
        <f t="shared" si="35"/>
        <v>1</v>
      </c>
    </row>
    <row r="521" spans="1:7" s="136" customFormat="1" ht="32" customHeight="1" x14ac:dyDescent="0.2">
      <c r="A521" s="140"/>
      <c r="B521" s="143" t="s">
        <v>952</v>
      </c>
      <c r="C521" s="270" t="s">
        <v>1727</v>
      </c>
      <c r="D521" s="270"/>
      <c r="E521" s="270"/>
      <c r="F521" s="142" t="s">
        <v>8</v>
      </c>
      <c r="G521" s="74">
        <f t="shared" si="35"/>
        <v>5</v>
      </c>
    </row>
    <row r="522" spans="1:7" s="136" customFormat="1" ht="32" customHeight="1" x14ac:dyDescent="0.2">
      <c r="A522" s="140"/>
      <c r="B522" s="143" t="s">
        <v>954</v>
      </c>
      <c r="C522" s="270" t="s">
        <v>1728</v>
      </c>
      <c r="D522" s="270"/>
      <c r="E522" s="270"/>
      <c r="F522" s="142" t="s">
        <v>8</v>
      </c>
      <c r="G522" s="74">
        <f t="shared" si="35"/>
        <v>5</v>
      </c>
    </row>
    <row r="523" spans="1:7" s="136" customFormat="1" ht="32" customHeight="1" x14ac:dyDescent="0.2">
      <c r="A523" s="140"/>
      <c r="B523" s="143"/>
      <c r="C523" s="143" t="s">
        <v>956</v>
      </c>
      <c r="D523" s="270" t="s">
        <v>957</v>
      </c>
      <c r="E523" s="270"/>
      <c r="F523" s="142" t="s">
        <v>8</v>
      </c>
      <c r="G523" s="74">
        <f t="shared" si="35"/>
        <v>5</v>
      </c>
    </row>
    <row r="524" spans="1:7" s="136" customFormat="1" ht="32" customHeight="1" x14ac:dyDescent="0.2">
      <c r="A524" s="140"/>
      <c r="B524" s="143"/>
      <c r="C524" s="143" t="s">
        <v>958</v>
      </c>
      <c r="D524" s="270" t="s">
        <v>959</v>
      </c>
      <c r="E524" s="270"/>
      <c r="F524" s="142" t="s">
        <v>8</v>
      </c>
      <c r="G524" s="74">
        <f t="shared" si="35"/>
        <v>5</v>
      </c>
    </row>
    <row r="525" spans="1:7" s="136" customFormat="1" ht="32" customHeight="1" x14ac:dyDescent="0.2">
      <c r="A525" s="140"/>
      <c r="B525" s="143" t="s">
        <v>960</v>
      </c>
      <c r="C525" s="270" t="s">
        <v>961</v>
      </c>
      <c r="D525" s="270"/>
      <c r="E525" s="270"/>
      <c r="F525" s="142"/>
      <c r="G525" s="74">
        <f t="shared" si="35"/>
        <v>0</v>
      </c>
    </row>
    <row r="526" spans="1:7" s="136" customFormat="1" ht="32" customHeight="1" x14ac:dyDescent="0.2">
      <c r="A526" s="140"/>
      <c r="B526" s="143"/>
      <c r="C526" s="143" t="s">
        <v>962</v>
      </c>
      <c r="D526" s="270" t="s">
        <v>963</v>
      </c>
      <c r="E526" s="270"/>
      <c r="F526" s="142" t="s">
        <v>8</v>
      </c>
      <c r="G526" s="74">
        <f t="shared" si="35"/>
        <v>5</v>
      </c>
    </row>
    <row r="527" spans="1:7" s="136" customFormat="1" ht="32" customHeight="1" x14ac:dyDescent="0.2">
      <c r="A527" s="140"/>
      <c r="B527" s="143"/>
      <c r="C527" s="143" t="s">
        <v>964</v>
      </c>
      <c r="D527" s="270" t="s">
        <v>965</v>
      </c>
      <c r="E527" s="270"/>
      <c r="F527" s="142" t="s">
        <v>8</v>
      </c>
      <c r="G527" s="74">
        <f t="shared" si="35"/>
        <v>5</v>
      </c>
    </row>
    <row r="528" spans="1:7" s="136" customFormat="1" ht="32" customHeight="1" x14ac:dyDescent="0.2">
      <c r="A528" s="140"/>
      <c r="B528" s="143"/>
      <c r="C528" s="143" t="s">
        <v>966</v>
      </c>
      <c r="D528" s="270" t="s">
        <v>967</v>
      </c>
      <c r="E528" s="270"/>
      <c r="F528" s="142" t="s">
        <v>55</v>
      </c>
      <c r="G528" s="74">
        <f>IF(AND(F528="YA"),5,IF(AND(F528="TIDAK"),20,0))</f>
        <v>20</v>
      </c>
    </row>
    <row r="529" spans="1:7" s="136" customFormat="1" ht="32" customHeight="1" x14ac:dyDescent="0.2">
      <c r="A529" s="140"/>
      <c r="B529" s="143"/>
      <c r="C529" s="143"/>
      <c r="D529" s="143" t="s">
        <v>968</v>
      </c>
      <c r="E529" s="143" t="s">
        <v>969</v>
      </c>
      <c r="F529" s="142" t="s">
        <v>22</v>
      </c>
      <c r="G529" s="74">
        <f>IF(AND(F529="YA"),5,IF(AND(F529="TIDAK"),1,0))</f>
        <v>0</v>
      </c>
    </row>
    <row r="530" spans="1:7" s="136" customFormat="1" ht="32" customHeight="1" x14ac:dyDescent="0.2">
      <c r="A530" s="140"/>
      <c r="B530" s="143"/>
      <c r="C530" s="143"/>
      <c r="D530" s="143" t="s">
        <v>970</v>
      </c>
      <c r="E530" s="143" t="s">
        <v>971</v>
      </c>
      <c r="F530" s="142" t="s">
        <v>22</v>
      </c>
      <c r="G530" s="74">
        <f t="shared" ref="G530:G531" si="36">IF(AND(F530="YA"),5,IF(AND(F530="TIDAK"),1,0))</f>
        <v>0</v>
      </c>
    </row>
    <row r="531" spans="1:7" s="136" customFormat="1" ht="32" customHeight="1" x14ac:dyDescent="0.2">
      <c r="A531" s="140"/>
      <c r="B531" s="143"/>
      <c r="C531" s="143"/>
      <c r="D531" s="143" t="s">
        <v>972</v>
      </c>
      <c r="E531" s="143" t="s">
        <v>973</v>
      </c>
      <c r="F531" s="142" t="s">
        <v>22</v>
      </c>
      <c r="G531" s="74">
        <f t="shared" si="36"/>
        <v>0</v>
      </c>
    </row>
    <row r="532" spans="1:7" s="136" customFormat="1" ht="32" customHeight="1" x14ac:dyDescent="0.2">
      <c r="A532" s="140"/>
      <c r="B532" s="143"/>
      <c r="C532" s="143" t="s">
        <v>974</v>
      </c>
      <c r="D532" s="270" t="s">
        <v>975</v>
      </c>
      <c r="E532" s="270"/>
      <c r="F532" s="142"/>
      <c r="G532" s="74"/>
    </row>
    <row r="533" spans="1:7" s="136" customFormat="1" ht="32" customHeight="1" x14ac:dyDescent="0.2">
      <c r="A533" s="140"/>
      <c r="B533" s="143"/>
      <c r="C533" s="143"/>
      <c r="D533" s="143" t="s">
        <v>976</v>
      </c>
      <c r="E533" s="143" t="s">
        <v>977</v>
      </c>
      <c r="F533" s="142" t="s">
        <v>22</v>
      </c>
      <c r="G533" s="74">
        <f>IF(AND(F533="YA"),0,IF(AND(F533="TIDAK"),0,0))</f>
        <v>0</v>
      </c>
    </row>
    <row r="534" spans="1:7" s="136" customFormat="1" ht="32" customHeight="1" x14ac:dyDescent="0.2">
      <c r="A534" s="140"/>
      <c r="B534" s="143"/>
      <c r="C534" s="143"/>
      <c r="D534" s="143" t="s">
        <v>978</v>
      </c>
      <c r="E534" s="143" t="s">
        <v>1729</v>
      </c>
      <c r="F534" s="142" t="s">
        <v>22</v>
      </c>
      <c r="G534" s="74">
        <f t="shared" ref="G534:G535" si="37">IF(AND(F534="YA"),0,IF(AND(F534="TIDAK"),0,0))</f>
        <v>0</v>
      </c>
    </row>
    <row r="535" spans="1:7" s="136" customFormat="1" ht="32" customHeight="1" x14ac:dyDescent="0.2">
      <c r="A535" s="140"/>
      <c r="B535" s="143"/>
      <c r="C535" s="143"/>
      <c r="D535" s="143" t="s">
        <v>980</v>
      </c>
      <c r="E535" s="143" t="s">
        <v>981</v>
      </c>
      <c r="F535" s="142" t="s">
        <v>22</v>
      </c>
      <c r="G535" s="74">
        <f t="shared" si="37"/>
        <v>0</v>
      </c>
    </row>
    <row r="536" spans="1:7" s="136" customFormat="1" ht="32" customHeight="1" x14ac:dyDescent="0.2">
      <c r="A536" s="140"/>
      <c r="B536" s="143" t="s">
        <v>982</v>
      </c>
      <c r="C536" s="143" t="s">
        <v>983</v>
      </c>
      <c r="D536" s="270" t="s">
        <v>984</v>
      </c>
      <c r="E536" s="270"/>
      <c r="F536" s="142" t="s">
        <v>8</v>
      </c>
      <c r="G536" s="74">
        <f>IF(AND(F536="YA"),5,IF(AND(F536="TIDAK"),1,0))</f>
        <v>5</v>
      </c>
    </row>
    <row r="537" spans="1:7" s="136" customFormat="1" ht="32" customHeight="1" x14ac:dyDescent="0.2">
      <c r="A537" s="140">
        <v>19</v>
      </c>
      <c r="B537" s="269" t="s">
        <v>985</v>
      </c>
      <c r="C537" s="269"/>
      <c r="D537" s="269"/>
      <c r="E537" s="269"/>
      <c r="F537" s="142"/>
      <c r="G537" s="72">
        <f>SUM(G538:G566)</f>
        <v>88</v>
      </c>
    </row>
    <row r="538" spans="1:7" s="136" customFormat="1" ht="32" customHeight="1" x14ac:dyDescent="0.2">
      <c r="A538" s="140"/>
      <c r="B538" s="143" t="s">
        <v>986</v>
      </c>
      <c r="C538" s="270" t="s">
        <v>987</v>
      </c>
      <c r="D538" s="270"/>
      <c r="E538" s="270"/>
      <c r="F538" s="142"/>
      <c r="G538" s="74"/>
    </row>
    <row r="539" spans="1:7" s="136" customFormat="1" ht="32" customHeight="1" x14ac:dyDescent="0.2">
      <c r="A539" s="140"/>
      <c r="B539" s="143"/>
      <c r="C539" s="143" t="s">
        <v>988</v>
      </c>
      <c r="D539" s="270" t="s">
        <v>989</v>
      </c>
      <c r="E539" s="270"/>
      <c r="F539" s="142" t="s">
        <v>8</v>
      </c>
      <c r="G539" s="74">
        <f>IF(AND(F539="YA"),5,IF(AND(F539="TIDAK"),1,0))</f>
        <v>5</v>
      </c>
    </row>
    <row r="540" spans="1:7" s="136" customFormat="1" ht="32" customHeight="1" x14ac:dyDescent="0.2">
      <c r="A540" s="140"/>
      <c r="B540" s="143"/>
      <c r="C540" s="143" t="s">
        <v>990</v>
      </c>
      <c r="D540" s="270" t="s">
        <v>991</v>
      </c>
      <c r="E540" s="270"/>
      <c r="F540" s="142"/>
      <c r="G540" s="74"/>
    </row>
    <row r="541" spans="1:7" s="136" customFormat="1" ht="32" customHeight="1" x14ac:dyDescent="0.2">
      <c r="A541" s="140"/>
      <c r="B541" s="143"/>
      <c r="C541" s="143"/>
      <c r="D541" s="143" t="s">
        <v>992</v>
      </c>
      <c r="E541" s="143" t="s">
        <v>993</v>
      </c>
      <c r="F541" s="142" t="s">
        <v>22</v>
      </c>
      <c r="G541" s="74">
        <f>IF(AND(F541="YA"),3,IF(AND(F541="TIDAK"),1,0))</f>
        <v>0</v>
      </c>
    </row>
    <row r="542" spans="1:7" s="136" customFormat="1" ht="32" customHeight="1" x14ac:dyDescent="0.2">
      <c r="A542" s="140"/>
      <c r="B542" s="143"/>
      <c r="C542" s="143"/>
      <c r="D542" s="143" t="s">
        <v>994</v>
      </c>
      <c r="E542" s="143" t="s">
        <v>995</v>
      </c>
      <c r="F542" s="142" t="s">
        <v>8</v>
      </c>
      <c r="G542" s="74">
        <f>IF(AND(F542="YA"),5,IF(AND(F542="TIDAK"),1,0))</f>
        <v>5</v>
      </c>
    </row>
    <row r="543" spans="1:7" s="136" customFormat="1" ht="32" customHeight="1" x14ac:dyDescent="0.2">
      <c r="A543" s="140"/>
      <c r="B543" s="143"/>
      <c r="C543" s="143" t="s">
        <v>996</v>
      </c>
      <c r="D543" s="270" t="s">
        <v>997</v>
      </c>
      <c r="E543" s="270"/>
      <c r="F543" s="142"/>
      <c r="G543" s="74"/>
    </row>
    <row r="544" spans="1:7" s="136" customFormat="1" ht="32" customHeight="1" x14ac:dyDescent="0.2">
      <c r="A544" s="140"/>
      <c r="B544" s="143"/>
      <c r="C544" s="143"/>
      <c r="D544" s="143" t="s">
        <v>998</v>
      </c>
      <c r="E544" s="143" t="s">
        <v>999</v>
      </c>
      <c r="F544" s="142" t="s">
        <v>8</v>
      </c>
      <c r="G544" s="74">
        <f>IF(AND(F544="YA"),5,IF(AND(F544="TIDAK"),1,0))</f>
        <v>5</v>
      </c>
    </row>
    <row r="545" spans="1:7" s="136" customFormat="1" ht="32" customHeight="1" x14ac:dyDescent="0.2">
      <c r="A545" s="140"/>
      <c r="B545" s="143"/>
      <c r="C545" s="143"/>
      <c r="D545" s="143" t="s">
        <v>1000</v>
      </c>
      <c r="E545" s="143" t="s">
        <v>1001</v>
      </c>
      <c r="F545" s="142" t="s">
        <v>8</v>
      </c>
      <c r="G545" s="74">
        <f>IF(AND(F545="YA"),5,IF(AND(F545="TIDAK"),1,0))</f>
        <v>5</v>
      </c>
    </row>
    <row r="546" spans="1:7" s="136" customFormat="1" ht="32" customHeight="1" x14ac:dyDescent="0.2">
      <c r="A546" s="140"/>
      <c r="B546" s="143"/>
      <c r="C546" s="143" t="s">
        <v>1002</v>
      </c>
      <c r="D546" s="270" t="s">
        <v>1003</v>
      </c>
      <c r="E546" s="270"/>
      <c r="F546" s="142" t="s">
        <v>8</v>
      </c>
      <c r="G546" s="74">
        <f>IF(AND(F546="YA"),5,IF(AND(F546="TIDAK"),1,0))</f>
        <v>5</v>
      </c>
    </row>
    <row r="547" spans="1:7" s="136" customFormat="1" ht="32" customHeight="1" x14ac:dyDescent="0.2">
      <c r="A547" s="140"/>
      <c r="B547" s="143" t="s">
        <v>1004</v>
      </c>
      <c r="C547" s="270" t="s">
        <v>1730</v>
      </c>
      <c r="D547" s="270"/>
      <c r="E547" s="270"/>
      <c r="F547" s="142"/>
      <c r="G547" s="74"/>
    </row>
    <row r="548" spans="1:7" s="136" customFormat="1" ht="32" customHeight="1" x14ac:dyDescent="0.2">
      <c r="A548" s="140"/>
      <c r="B548" s="143"/>
      <c r="C548" s="143" t="s">
        <v>1006</v>
      </c>
      <c r="D548" s="270" t="s">
        <v>1007</v>
      </c>
      <c r="E548" s="270"/>
      <c r="F548" s="142" t="s">
        <v>8</v>
      </c>
      <c r="G548" s="74">
        <f>IF(AND(F548="YA"),5,IF(AND(F548="TIDAK"),1,0))</f>
        <v>5</v>
      </c>
    </row>
    <row r="549" spans="1:7" s="136" customFormat="1" ht="32" customHeight="1" x14ac:dyDescent="0.2">
      <c r="A549" s="140"/>
      <c r="B549" s="143"/>
      <c r="C549" s="143" t="s">
        <v>1008</v>
      </c>
      <c r="D549" s="270" t="s">
        <v>1009</v>
      </c>
      <c r="E549" s="270"/>
      <c r="F549" s="142" t="s">
        <v>8</v>
      </c>
      <c r="G549" s="74">
        <f>IF(AND(F549="YA"),5,IF(AND(F549="TIDAK"),1,0))</f>
        <v>5</v>
      </c>
    </row>
    <row r="550" spans="1:7" s="136" customFormat="1" ht="32" customHeight="1" x14ac:dyDescent="0.2">
      <c r="A550" s="140"/>
      <c r="B550" s="143"/>
      <c r="C550" s="143" t="s">
        <v>1010</v>
      </c>
      <c r="D550" s="270" t="s">
        <v>1011</v>
      </c>
      <c r="E550" s="270"/>
      <c r="F550" s="142" t="s">
        <v>8</v>
      </c>
      <c r="G550" s="74">
        <f>IF(AND(F550="YA"),5,IF(AND(F550="TIDAK"),1,0))</f>
        <v>5</v>
      </c>
    </row>
    <row r="551" spans="1:7" s="136" customFormat="1" ht="32" customHeight="1" x14ac:dyDescent="0.2">
      <c r="A551" s="140"/>
      <c r="B551" s="143"/>
      <c r="C551" s="143" t="s">
        <v>1012</v>
      </c>
      <c r="D551" s="270" t="s">
        <v>1013</v>
      </c>
      <c r="E551" s="270"/>
      <c r="F551" s="142"/>
      <c r="G551" s="74"/>
    </row>
    <row r="552" spans="1:7" s="136" customFormat="1" ht="32" customHeight="1" x14ac:dyDescent="0.2">
      <c r="A552" s="140"/>
      <c r="B552" s="143"/>
      <c r="C552" s="143"/>
      <c r="D552" s="143" t="s">
        <v>1014</v>
      </c>
      <c r="E552" s="143" t="s">
        <v>1015</v>
      </c>
      <c r="F552" s="142" t="s">
        <v>8</v>
      </c>
      <c r="G552" s="74">
        <f>IF(AND(F552="YA"),5,IF(AND(F552="TIDAK"),1,0))</f>
        <v>5</v>
      </c>
    </row>
    <row r="553" spans="1:7" s="136" customFormat="1" ht="32" customHeight="1" x14ac:dyDescent="0.2">
      <c r="A553" s="140"/>
      <c r="B553" s="143"/>
      <c r="C553" s="143"/>
      <c r="D553" s="143" t="s">
        <v>1016</v>
      </c>
      <c r="E553" s="143" t="s">
        <v>1017</v>
      </c>
      <c r="F553" s="142" t="s">
        <v>55</v>
      </c>
      <c r="G553" s="74">
        <f>IF(AND(F553="YA"),5,IF(AND(F553="TIDAK"),1,0))</f>
        <v>1</v>
      </c>
    </row>
    <row r="554" spans="1:7" s="136" customFormat="1" ht="32" customHeight="1" x14ac:dyDescent="0.2">
      <c r="A554" s="140"/>
      <c r="B554" s="143"/>
      <c r="C554" s="143" t="s">
        <v>1018</v>
      </c>
      <c r="D554" s="270" t="s">
        <v>1731</v>
      </c>
      <c r="E554" s="270"/>
      <c r="F554" s="142" t="s">
        <v>8</v>
      </c>
      <c r="G554" s="74">
        <f>IF(AND(F554="YA"),5,IF(AND(F554="TIDAK"),1,0))</f>
        <v>5</v>
      </c>
    </row>
    <row r="555" spans="1:7" s="136" customFormat="1" ht="32" customHeight="1" x14ac:dyDescent="0.2">
      <c r="A555" s="140"/>
      <c r="B555" s="143"/>
      <c r="C555" s="143" t="s">
        <v>1020</v>
      </c>
      <c r="D555" s="270" t="s">
        <v>1021</v>
      </c>
      <c r="E555" s="270"/>
      <c r="F555" s="142" t="s">
        <v>8</v>
      </c>
      <c r="G555" s="74">
        <f>IF(AND(F555="YA"),5,IF(AND(F555="TIDAK"),1,0))</f>
        <v>5</v>
      </c>
    </row>
    <row r="556" spans="1:7" s="136" customFormat="1" ht="32" customHeight="1" x14ac:dyDescent="0.2">
      <c r="A556" s="140"/>
      <c r="B556" s="143"/>
      <c r="C556" s="143" t="s">
        <v>1022</v>
      </c>
      <c r="D556" s="270" t="s">
        <v>1023</v>
      </c>
      <c r="E556" s="270"/>
      <c r="F556" s="142" t="s">
        <v>55</v>
      </c>
      <c r="G556" s="74">
        <f>IF(AND(F556="YA"),5,IF(AND(F556="TIDAK"),1,0))</f>
        <v>1</v>
      </c>
    </row>
    <row r="557" spans="1:7" s="136" customFormat="1" ht="32" customHeight="1" x14ac:dyDescent="0.2">
      <c r="A557" s="140"/>
      <c r="B557" s="143"/>
      <c r="C557" s="143" t="s">
        <v>1024</v>
      </c>
      <c r="D557" s="270" t="s">
        <v>1025</v>
      </c>
      <c r="E557" s="270"/>
      <c r="F557" s="142"/>
      <c r="G557" s="74"/>
    </row>
    <row r="558" spans="1:7" s="136" customFormat="1" ht="32" customHeight="1" x14ac:dyDescent="0.2">
      <c r="A558" s="140"/>
      <c r="B558" s="143"/>
      <c r="C558" s="143"/>
      <c r="D558" s="143" t="s">
        <v>1026</v>
      </c>
      <c r="E558" s="143" t="s">
        <v>1027</v>
      </c>
      <c r="F558" s="142" t="s">
        <v>22</v>
      </c>
      <c r="G558" s="74">
        <f>IF(AND(F558="YA"),3,IF(AND(F558="TIDAK"),1,0))</f>
        <v>0</v>
      </c>
    </row>
    <row r="559" spans="1:7" s="136" customFormat="1" ht="32" customHeight="1" x14ac:dyDescent="0.2">
      <c r="A559" s="140"/>
      <c r="B559" s="143"/>
      <c r="C559" s="143"/>
      <c r="D559" s="143" t="s">
        <v>1028</v>
      </c>
      <c r="E559" s="143" t="s">
        <v>1029</v>
      </c>
      <c r="F559" s="142" t="s">
        <v>8</v>
      </c>
      <c r="G559" s="74">
        <f>IF(AND(F559="YA"),5,IF(AND(F559="TIDAK"),1,0))</f>
        <v>5</v>
      </c>
    </row>
    <row r="560" spans="1:7" s="136" customFormat="1" ht="32" customHeight="1" x14ac:dyDescent="0.2">
      <c r="A560" s="140"/>
      <c r="B560" s="143"/>
      <c r="C560" s="143" t="s">
        <v>1030</v>
      </c>
      <c r="D560" s="270" t="s">
        <v>1031</v>
      </c>
      <c r="E560" s="270"/>
      <c r="F560" s="142" t="s">
        <v>8</v>
      </c>
      <c r="G560" s="74">
        <f>IF(AND(F560="YA"),5,IF(AND(F560="TIDAK"),1,0))</f>
        <v>5</v>
      </c>
    </row>
    <row r="561" spans="1:7" s="136" customFormat="1" ht="32" customHeight="1" x14ac:dyDescent="0.2">
      <c r="A561" s="140"/>
      <c r="B561" s="143"/>
      <c r="C561" s="143" t="s">
        <v>1032</v>
      </c>
      <c r="D561" s="270" t="s">
        <v>1033</v>
      </c>
      <c r="E561" s="270"/>
      <c r="F561" s="142" t="s">
        <v>8</v>
      </c>
      <c r="G561" s="74">
        <f>IF(AND(F561="YA"),5,IF(AND(F561="TIDAK"),1,0))</f>
        <v>5</v>
      </c>
    </row>
    <row r="562" spans="1:7" s="136" customFormat="1" ht="32" customHeight="1" x14ac:dyDescent="0.2">
      <c r="A562" s="140"/>
      <c r="B562" s="143"/>
      <c r="C562" s="143" t="s">
        <v>1034</v>
      </c>
      <c r="D562" s="270" t="s">
        <v>1732</v>
      </c>
      <c r="E562" s="270"/>
      <c r="F562" s="142"/>
      <c r="G562" s="74"/>
    </row>
    <row r="563" spans="1:7" s="136" customFormat="1" ht="32" customHeight="1" x14ac:dyDescent="0.2">
      <c r="A563" s="140"/>
      <c r="B563" s="143"/>
      <c r="C563" s="143"/>
      <c r="D563" s="143" t="s">
        <v>1036</v>
      </c>
      <c r="E563" s="143" t="s">
        <v>1029</v>
      </c>
      <c r="F563" s="142" t="s">
        <v>8</v>
      </c>
      <c r="G563" s="74">
        <f>IF(AND(F563="YA"),5,IF(AND(F563="TIDAK"),1,0))</f>
        <v>5</v>
      </c>
    </row>
    <row r="564" spans="1:7" s="136" customFormat="1" ht="32" customHeight="1" x14ac:dyDescent="0.2">
      <c r="A564" s="140"/>
      <c r="B564" s="143"/>
      <c r="C564" s="143"/>
      <c r="D564" s="143" t="s">
        <v>1037</v>
      </c>
      <c r="E564" s="143" t="s">
        <v>1038</v>
      </c>
      <c r="F564" s="142" t="s">
        <v>55</v>
      </c>
      <c r="G564" s="74">
        <f>IF(AND(F564="YA"),5,IF(AND(F564="TIDAK"),1,0))</f>
        <v>1</v>
      </c>
    </row>
    <row r="565" spans="1:7" s="136" customFormat="1" ht="32" customHeight="1" x14ac:dyDescent="0.2">
      <c r="A565" s="140"/>
      <c r="B565" s="143"/>
      <c r="C565" s="143" t="s">
        <v>1039</v>
      </c>
      <c r="D565" s="270" t="s">
        <v>1040</v>
      </c>
      <c r="E565" s="270"/>
      <c r="F565" s="142" t="s">
        <v>8</v>
      </c>
      <c r="G565" s="74">
        <f>IF(AND(F565="YA"),5,IF(AND(F565="TIDAK"),1,0))</f>
        <v>5</v>
      </c>
    </row>
    <row r="566" spans="1:7" s="136" customFormat="1" ht="32" customHeight="1" x14ac:dyDescent="0.2">
      <c r="A566" s="140"/>
      <c r="B566" s="143"/>
      <c r="C566" s="143" t="s">
        <v>1041</v>
      </c>
      <c r="D566" s="270" t="s">
        <v>1042</v>
      </c>
      <c r="E566" s="270"/>
      <c r="F566" s="142" t="s">
        <v>8</v>
      </c>
      <c r="G566" s="74">
        <f>IF(AND(F566="YA"),5,IF(AND(F566="TIDAK"),1,0))</f>
        <v>5</v>
      </c>
    </row>
    <row r="567" spans="1:7" s="136" customFormat="1" ht="32" customHeight="1" x14ac:dyDescent="0.2">
      <c r="A567" s="140">
        <v>20</v>
      </c>
      <c r="B567" s="278" t="s">
        <v>1043</v>
      </c>
      <c r="C567" s="278"/>
      <c r="D567" s="278"/>
      <c r="E567" s="278"/>
      <c r="F567" s="142"/>
      <c r="G567" s="72">
        <f>SUM(G568:G573)</f>
        <v>16</v>
      </c>
    </row>
    <row r="568" spans="1:7" s="136" customFormat="1" ht="32" customHeight="1" x14ac:dyDescent="0.2">
      <c r="A568" s="140"/>
      <c r="B568" s="160" t="s">
        <v>1044</v>
      </c>
      <c r="C568" s="275" t="s">
        <v>1045</v>
      </c>
      <c r="D568" s="275"/>
      <c r="E568" s="275"/>
      <c r="F568" s="142" t="s">
        <v>8</v>
      </c>
      <c r="G568" s="74">
        <f>IF(AND(F568="YA"),5,IF(AND(F568="TIDAK"),1,0))</f>
        <v>5</v>
      </c>
    </row>
    <row r="569" spans="1:7" s="136" customFormat="1" ht="32" customHeight="1" x14ac:dyDescent="0.2">
      <c r="A569" s="140"/>
      <c r="B569" s="154" t="s">
        <v>1046</v>
      </c>
      <c r="C569" s="275" t="s">
        <v>1047</v>
      </c>
      <c r="D569" s="275"/>
      <c r="E569" s="275"/>
      <c r="F569" s="142"/>
      <c r="G569" s="74">
        <f>IF(AND(F569="YA"),5,IF(AND(F569="TIDAK"),1,0))</f>
        <v>0</v>
      </c>
    </row>
    <row r="570" spans="1:7" s="136" customFormat="1" ht="32" customHeight="1" x14ac:dyDescent="0.2">
      <c r="A570" s="140"/>
      <c r="B570" s="154"/>
      <c r="C570" s="161" t="s">
        <v>1048</v>
      </c>
      <c r="D570" s="277" t="s">
        <v>1049</v>
      </c>
      <c r="E570" s="277"/>
      <c r="F570" s="142"/>
      <c r="G570" s="74"/>
    </row>
    <row r="571" spans="1:7" s="136" customFormat="1" ht="32" customHeight="1" x14ac:dyDescent="0.2">
      <c r="A571" s="140"/>
      <c r="B571" s="159"/>
      <c r="C571" s="159"/>
      <c r="D571" s="162" t="s">
        <v>1050</v>
      </c>
      <c r="E571" s="154" t="s">
        <v>1051</v>
      </c>
      <c r="F571" s="142" t="s">
        <v>8</v>
      </c>
      <c r="G571" s="74">
        <f>IF(AND(F571="YA"),5,IF(AND(F571="TIDAK"),1,0))</f>
        <v>5</v>
      </c>
    </row>
    <row r="572" spans="1:7" s="136" customFormat="1" ht="32" customHeight="1" x14ac:dyDescent="0.2">
      <c r="A572" s="140"/>
      <c r="B572" s="159"/>
      <c r="C572" s="159"/>
      <c r="D572" s="162" t="s">
        <v>1050</v>
      </c>
      <c r="E572" s="154" t="s">
        <v>1052</v>
      </c>
      <c r="F572" s="142" t="s">
        <v>55</v>
      </c>
      <c r="G572" s="74">
        <f>IF(AND(F572="YA"),5,IF(AND(F572="TIDAK"),1,0))</f>
        <v>1</v>
      </c>
    </row>
    <row r="573" spans="1:7" s="136" customFormat="1" ht="32" customHeight="1" x14ac:dyDescent="0.2">
      <c r="A573" s="140"/>
      <c r="B573" s="159"/>
      <c r="C573" s="162" t="s">
        <v>1048</v>
      </c>
      <c r="D573" s="274" t="s">
        <v>1053</v>
      </c>
      <c r="E573" s="274"/>
      <c r="F573" s="142" t="s">
        <v>8</v>
      </c>
      <c r="G573" s="74">
        <f>IF(AND(F573="YA"),5,IF(AND(F573="TIDAK"),1,0))</f>
        <v>5</v>
      </c>
    </row>
    <row r="574" spans="1:7" s="136" customFormat="1" ht="32" customHeight="1" x14ac:dyDescent="0.2">
      <c r="A574" s="140">
        <v>21</v>
      </c>
      <c r="B574" s="278" t="s">
        <v>1054</v>
      </c>
      <c r="C574" s="278"/>
      <c r="D574" s="278"/>
      <c r="E574" s="278"/>
      <c r="F574" s="142"/>
      <c r="G574" s="72">
        <f>SUM(G575:G590)</f>
        <v>53</v>
      </c>
    </row>
    <row r="575" spans="1:7" s="136" customFormat="1" ht="32" customHeight="1" x14ac:dyDescent="0.2">
      <c r="A575" s="140"/>
      <c r="B575" s="143" t="s">
        <v>1055</v>
      </c>
      <c r="C575" s="270" t="s">
        <v>1056</v>
      </c>
      <c r="D575" s="270"/>
      <c r="E575" s="270"/>
      <c r="F575" s="142" t="s">
        <v>8</v>
      </c>
      <c r="G575" s="74">
        <f>IF(AND(F575="YA"),5,IF(AND(F575="TIDAK"),1,0))</f>
        <v>5</v>
      </c>
    </row>
    <row r="576" spans="1:7" s="136" customFormat="1" ht="32" customHeight="1" x14ac:dyDescent="0.2">
      <c r="A576" s="140"/>
      <c r="B576" s="143" t="s">
        <v>1057</v>
      </c>
      <c r="C576" s="270" t="s">
        <v>1058</v>
      </c>
      <c r="D576" s="270"/>
      <c r="E576" s="270"/>
      <c r="F576" s="142" t="s">
        <v>8</v>
      </c>
      <c r="G576" s="74">
        <f>IF(AND(F576="YA"),5,IF(AND(F576="TIDAK"),1,0))</f>
        <v>5</v>
      </c>
    </row>
    <row r="577" spans="1:7" s="136" customFormat="1" ht="32" customHeight="1" x14ac:dyDescent="0.2">
      <c r="A577" s="140"/>
      <c r="B577" s="143" t="s">
        <v>1059</v>
      </c>
      <c r="C577" s="270" t="s">
        <v>1060</v>
      </c>
      <c r="D577" s="270"/>
      <c r="E577" s="270"/>
      <c r="F577" s="142"/>
      <c r="G577" s="74"/>
    </row>
    <row r="578" spans="1:7" s="136" customFormat="1" ht="32" customHeight="1" x14ac:dyDescent="0.2">
      <c r="A578" s="140"/>
      <c r="B578" s="143"/>
      <c r="C578" s="143" t="s">
        <v>1061</v>
      </c>
      <c r="D578" s="270" t="s">
        <v>1062</v>
      </c>
      <c r="E578" s="270"/>
      <c r="F578" s="142" t="s">
        <v>8</v>
      </c>
      <c r="G578" s="74">
        <f>IF(AND(F578="YA"),3,IF(AND(F578="TIDAK"),1,0))</f>
        <v>3</v>
      </c>
    </row>
    <row r="579" spans="1:7" s="136" customFormat="1" ht="32" customHeight="1" x14ac:dyDescent="0.2">
      <c r="A579" s="140"/>
      <c r="B579" s="143"/>
      <c r="C579" s="143" t="s">
        <v>1063</v>
      </c>
      <c r="D579" s="270" t="s">
        <v>1064</v>
      </c>
      <c r="E579" s="270"/>
      <c r="F579" s="142" t="s">
        <v>22</v>
      </c>
      <c r="G579" s="74">
        <f>IF(AND(F579="YA"),5,IF(AND(F579="TIDAK"),1,0))</f>
        <v>0</v>
      </c>
    </row>
    <row r="580" spans="1:7" s="136" customFormat="1" ht="32" customHeight="1" x14ac:dyDescent="0.2">
      <c r="A580" s="140"/>
      <c r="B580" s="143" t="s">
        <v>1065</v>
      </c>
      <c r="C580" s="270" t="s">
        <v>1066</v>
      </c>
      <c r="D580" s="270"/>
      <c r="E580" s="270"/>
      <c r="F580" s="142"/>
      <c r="G580" s="74"/>
    </row>
    <row r="581" spans="1:7" s="136" customFormat="1" ht="32" customHeight="1" x14ac:dyDescent="0.2">
      <c r="A581" s="140"/>
      <c r="B581" s="143"/>
      <c r="C581" s="143" t="s">
        <v>1067</v>
      </c>
      <c r="D581" s="270" t="s">
        <v>1062</v>
      </c>
      <c r="E581" s="270"/>
      <c r="F581" s="142" t="s">
        <v>22</v>
      </c>
      <c r="G581" s="74">
        <f>IF(AND(F581="YA"),2,IF(AND(F581="TIDAK"),1,0))</f>
        <v>0</v>
      </c>
    </row>
    <row r="582" spans="1:7" s="136" customFormat="1" ht="32" customHeight="1" x14ac:dyDescent="0.2">
      <c r="A582" s="140"/>
      <c r="B582" s="143"/>
      <c r="C582" s="143" t="s">
        <v>1068</v>
      </c>
      <c r="D582" s="270" t="s">
        <v>1069</v>
      </c>
      <c r="E582" s="270"/>
      <c r="F582" s="142" t="s">
        <v>22</v>
      </c>
      <c r="G582" s="74">
        <f>IF(AND(F582="YA"),3,IF(AND(F582="TIDAK"),1,0))</f>
        <v>0</v>
      </c>
    </row>
    <row r="583" spans="1:7" s="136" customFormat="1" ht="32" customHeight="1" x14ac:dyDescent="0.2">
      <c r="A583" s="140"/>
      <c r="B583" s="143"/>
      <c r="C583" s="143" t="s">
        <v>1070</v>
      </c>
      <c r="D583" s="270" t="s">
        <v>1071</v>
      </c>
      <c r="E583" s="270"/>
      <c r="F583" s="142" t="s">
        <v>8</v>
      </c>
      <c r="G583" s="74">
        <f t="shared" ref="G583:G590" si="38">IF(AND(F583="YA"),5,IF(AND(F583="TIDAK"),1,0))</f>
        <v>5</v>
      </c>
    </row>
    <row r="584" spans="1:7" s="136" customFormat="1" ht="32" customHeight="1" x14ac:dyDescent="0.2">
      <c r="A584" s="140"/>
      <c r="B584" s="143" t="s">
        <v>1072</v>
      </c>
      <c r="C584" s="270" t="s">
        <v>1073</v>
      </c>
      <c r="D584" s="270"/>
      <c r="E584" s="270"/>
      <c r="F584" s="142" t="s">
        <v>8</v>
      </c>
      <c r="G584" s="74">
        <f t="shared" si="38"/>
        <v>5</v>
      </c>
    </row>
    <row r="585" spans="1:7" s="136" customFormat="1" ht="32" customHeight="1" x14ac:dyDescent="0.2">
      <c r="A585" s="140"/>
      <c r="B585" s="143" t="s">
        <v>1074</v>
      </c>
      <c r="C585" s="270" t="s">
        <v>1075</v>
      </c>
      <c r="D585" s="270"/>
      <c r="E585" s="270"/>
      <c r="F585" s="142" t="s">
        <v>8</v>
      </c>
      <c r="G585" s="74">
        <f t="shared" si="38"/>
        <v>5</v>
      </c>
    </row>
    <row r="586" spans="1:7" s="136" customFormat="1" ht="32" customHeight="1" x14ac:dyDescent="0.2">
      <c r="A586" s="140"/>
      <c r="B586" s="143" t="s">
        <v>1076</v>
      </c>
      <c r="C586" s="270" t="s">
        <v>1077</v>
      </c>
      <c r="D586" s="270"/>
      <c r="E586" s="270"/>
      <c r="F586" s="142" t="s">
        <v>8</v>
      </c>
      <c r="G586" s="74">
        <f t="shared" si="38"/>
        <v>5</v>
      </c>
    </row>
    <row r="587" spans="1:7" s="136" customFormat="1" ht="32" customHeight="1" x14ac:dyDescent="0.2">
      <c r="A587" s="140"/>
      <c r="B587" s="143" t="s">
        <v>1078</v>
      </c>
      <c r="C587" s="270" t="s">
        <v>1079</v>
      </c>
      <c r="D587" s="270"/>
      <c r="E587" s="270"/>
      <c r="F587" s="142" t="s">
        <v>8</v>
      </c>
      <c r="G587" s="74">
        <f t="shared" si="38"/>
        <v>5</v>
      </c>
    </row>
    <row r="588" spans="1:7" s="136" customFormat="1" ht="32" customHeight="1" x14ac:dyDescent="0.2">
      <c r="A588" s="140"/>
      <c r="B588" s="143" t="s">
        <v>1080</v>
      </c>
      <c r="C588" s="270" t="s">
        <v>1081</v>
      </c>
      <c r="D588" s="270"/>
      <c r="E588" s="270"/>
      <c r="F588" s="142" t="s">
        <v>8</v>
      </c>
      <c r="G588" s="74">
        <f t="shared" si="38"/>
        <v>5</v>
      </c>
    </row>
    <row r="589" spans="1:7" s="136" customFormat="1" ht="32" customHeight="1" x14ac:dyDescent="0.2">
      <c r="A589" s="140"/>
      <c r="B589" s="143" t="s">
        <v>1082</v>
      </c>
      <c r="C589" s="270" t="s">
        <v>1083</v>
      </c>
      <c r="D589" s="270"/>
      <c r="E589" s="270"/>
      <c r="F589" s="142" t="s">
        <v>8</v>
      </c>
      <c r="G589" s="74">
        <f t="shared" si="38"/>
        <v>5</v>
      </c>
    </row>
    <row r="590" spans="1:7" s="136" customFormat="1" ht="32" customHeight="1" x14ac:dyDescent="0.2">
      <c r="A590" s="140"/>
      <c r="B590" s="143" t="s">
        <v>1084</v>
      </c>
      <c r="C590" s="270" t="s">
        <v>1085</v>
      </c>
      <c r="D590" s="270"/>
      <c r="E590" s="270"/>
      <c r="F590" s="142" t="s">
        <v>8</v>
      </c>
      <c r="G590" s="74">
        <f t="shared" si="38"/>
        <v>5</v>
      </c>
    </row>
    <row r="591" spans="1:7" s="136" customFormat="1" ht="32" customHeight="1" x14ac:dyDescent="0.2">
      <c r="A591" s="140">
        <v>22</v>
      </c>
      <c r="B591" s="269" t="s">
        <v>107</v>
      </c>
      <c r="C591" s="269"/>
      <c r="D591" s="269"/>
      <c r="E591" s="269"/>
      <c r="F591" s="142"/>
      <c r="G591" s="72">
        <f>SUM(G592:G616)</f>
        <v>65</v>
      </c>
    </row>
    <row r="592" spans="1:7" s="136" customFormat="1" ht="32" customHeight="1" x14ac:dyDescent="0.2">
      <c r="A592" s="140"/>
      <c r="B592" s="143" t="s">
        <v>1086</v>
      </c>
      <c r="C592" s="270" t="s">
        <v>1087</v>
      </c>
      <c r="D592" s="270"/>
      <c r="E592" s="270"/>
      <c r="F592" s="142" t="s">
        <v>8</v>
      </c>
      <c r="G592" s="74">
        <f t="shared" ref="G592:G600" si="39">IF(AND(F592="YA"),5,IF(AND(F592="TIDAK"),1,0))</f>
        <v>5</v>
      </c>
    </row>
    <row r="593" spans="1:7" s="136" customFormat="1" ht="32" customHeight="1" x14ac:dyDescent="0.2">
      <c r="A593" s="140"/>
      <c r="B593" s="143" t="s">
        <v>1088</v>
      </c>
      <c r="C593" s="270" t="s">
        <v>1089</v>
      </c>
      <c r="D593" s="270"/>
      <c r="E593" s="270"/>
      <c r="F593" s="142" t="s">
        <v>8</v>
      </c>
      <c r="G593" s="74">
        <f t="shared" si="39"/>
        <v>5</v>
      </c>
    </row>
    <row r="594" spans="1:7" s="136" customFormat="1" ht="32" customHeight="1" x14ac:dyDescent="0.2">
      <c r="A594" s="140"/>
      <c r="B594" s="143" t="s">
        <v>1090</v>
      </c>
      <c r="C594" s="270" t="s">
        <v>1091</v>
      </c>
      <c r="D594" s="270"/>
      <c r="E594" s="270"/>
      <c r="F594" s="142" t="s">
        <v>8</v>
      </c>
      <c r="G594" s="74">
        <f t="shared" si="39"/>
        <v>5</v>
      </c>
    </row>
    <row r="595" spans="1:7" s="136" customFormat="1" ht="32" customHeight="1" x14ac:dyDescent="0.2">
      <c r="A595" s="140"/>
      <c r="B595" s="143" t="s">
        <v>1092</v>
      </c>
      <c r="C595" s="270" t="s">
        <v>1093</v>
      </c>
      <c r="D595" s="270"/>
      <c r="E595" s="270"/>
      <c r="F595" s="142" t="s">
        <v>8</v>
      </c>
      <c r="G595" s="74">
        <f t="shared" si="39"/>
        <v>5</v>
      </c>
    </row>
    <row r="596" spans="1:7" s="136" customFormat="1" ht="32" customHeight="1" x14ac:dyDescent="0.2">
      <c r="A596" s="140"/>
      <c r="B596" s="143" t="s">
        <v>1094</v>
      </c>
      <c r="C596" s="270" t="s">
        <v>1095</v>
      </c>
      <c r="D596" s="270"/>
      <c r="E596" s="270"/>
      <c r="F596" s="142" t="s">
        <v>8</v>
      </c>
      <c r="G596" s="74">
        <f t="shared" si="39"/>
        <v>5</v>
      </c>
    </row>
    <row r="597" spans="1:7" s="136" customFormat="1" ht="32" customHeight="1" x14ac:dyDescent="0.2">
      <c r="A597" s="140"/>
      <c r="B597" s="143" t="s">
        <v>1096</v>
      </c>
      <c r="C597" s="270" t="s">
        <v>1097</v>
      </c>
      <c r="D597" s="270"/>
      <c r="E597" s="270"/>
      <c r="F597" s="142" t="s">
        <v>8</v>
      </c>
      <c r="G597" s="74">
        <f t="shared" si="39"/>
        <v>5</v>
      </c>
    </row>
    <row r="598" spans="1:7" s="136" customFormat="1" ht="32" customHeight="1" x14ac:dyDescent="0.2">
      <c r="A598" s="140"/>
      <c r="B598" s="143" t="s">
        <v>1098</v>
      </c>
      <c r="C598" s="270" t="s">
        <v>1099</v>
      </c>
      <c r="D598" s="270"/>
      <c r="E598" s="270"/>
      <c r="F598" s="142" t="s">
        <v>55</v>
      </c>
      <c r="G598" s="74">
        <f t="shared" si="39"/>
        <v>1</v>
      </c>
    </row>
    <row r="599" spans="1:7" s="136" customFormat="1" ht="32" customHeight="1" x14ac:dyDescent="0.2">
      <c r="A599" s="140"/>
      <c r="B599" s="143" t="s">
        <v>1100</v>
      </c>
      <c r="C599" s="270" t="s">
        <v>1101</v>
      </c>
      <c r="D599" s="270"/>
      <c r="E599" s="270"/>
      <c r="F599" s="142" t="s">
        <v>8</v>
      </c>
      <c r="G599" s="74">
        <f t="shared" si="39"/>
        <v>5</v>
      </c>
    </row>
    <row r="600" spans="1:7" s="136" customFormat="1" ht="32" customHeight="1" x14ac:dyDescent="0.2">
      <c r="A600" s="140"/>
      <c r="B600" s="143" t="s">
        <v>1102</v>
      </c>
      <c r="C600" s="270" t="s">
        <v>1103</v>
      </c>
      <c r="D600" s="270"/>
      <c r="E600" s="270"/>
      <c r="F600" s="142" t="s">
        <v>8</v>
      </c>
      <c r="G600" s="74">
        <f t="shared" si="39"/>
        <v>5</v>
      </c>
    </row>
    <row r="601" spans="1:7" s="136" customFormat="1" ht="32" customHeight="1" x14ac:dyDescent="0.2">
      <c r="A601" s="140"/>
      <c r="B601" s="143" t="s">
        <v>1104</v>
      </c>
      <c r="C601" s="270" t="s">
        <v>1105</v>
      </c>
      <c r="D601" s="270"/>
      <c r="E601" s="270"/>
      <c r="F601" s="142"/>
      <c r="G601" s="74"/>
    </row>
    <row r="602" spans="1:7" s="136" customFormat="1" ht="32" customHeight="1" x14ac:dyDescent="0.2">
      <c r="A602" s="140"/>
      <c r="B602" s="143"/>
      <c r="C602" s="143" t="s">
        <v>1106</v>
      </c>
      <c r="D602" s="270" t="s">
        <v>1107</v>
      </c>
      <c r="E602" s="270"/>
      <c r="F602" s="142" t="s">
        <v>55</v>
      </c>
      <c r="G602" s="74">
        <f>IF(AND(F602="YA"),3,IF(AND(F602="TIDAK"),1,0))</f>
        <v>1</v>
      </c>
    </row>
    <row r="603" spans="1:7" s="136" customFormat="1" ht="32" customHeight="1" x14ac:dyDescent="0.2">
      <c r="A603" s="140"/>
      <c r="B603" s="143"/>
      <c r="C603" s="143" t="s">
        <v>1108</v>
      </c>
      <c r="D603" s="270" t="s">
        <v>1109</v>
      </c>
      <c r="E603" s="270"/>
      <c r="F603" s="142" t="s">
        <v>8</v>
      </c>
      <c r="G603" s="74">
        <f>IF(AND(F603="YA"),5,IF(AND(F603="TIDAK"),1,0))</f>
        <v>5</v>
      </c>
    </row>
    <row r="604" spans="1:7" s="136" customFormat="1" ht="32" customHeight="1" x14ac:dyDescent="0.2">
      <c r="A604" s="140"/>
      <c r="B604" s="143"/>
      <c r="C604" s="143"/>
      <c r="D604" s="143" t="s">
        <v>1110</v>
      </c>
      <c r="E604" s="143" t="s">
        <v>1111</v>
      </c>
      <c r="F604" s="142" t="s">
        <v>55</v>
      </c>
      <c r="G604" s="74">
        <f>IF(AND(F604="YA"),5,IF(AND(F604="TIDAK"),1,0))</f>
        <v>1</v>
      </c>
    </row>
    <row r="605" spans="1:7" s="136" customFormat="1" ht="32" customHeight="1" x14ac:dyDescent="0.2">
      <c r="A605" s="140"/>
      <c r="B605" s="143"/>
      <c r="C605" s="143"/>
      <c r="D605" s="143" t="s">
        <v>1112</v>
      </c>
      <c r="E605" s="143" t="s">
        <v>1113</v>
      </c>
      <c r="F605" s="142" t="s">
        <v>55</v>
      </c>
      <c r="G605" s="74">
        <f>IF(AND(F605="YA"),5,IF(AND(F605="TIDAK"),1,0))</f>
        <v>1</v>
      </c>
    </row>
    <row r="606" spans="1:7" s="136" customFormat="1" ht="32" customHeight="1" x14ac:dyDescent="0.2">
      <c r="A606" s="140"/>
      <c r="B606" s="143" t="s">
        <v>1114</v>
      </c>
      <c r="C606" s="143"/>
      <c r="D606" s="143" t="s">
        <v>1115</v>
      </c>
      <c r="E606" s="143" t="s">
        <v>1116</v>
      </c>
      <c r="F606" s="142" t="s">
        <v>55</v>
      </c>
      <c r="G606" s="74">
        <f>IF(AND(F606="YA"),5,IF(AND(F606="TIDAK"),1,0))</f>
        <v>1</v>
      </c>
    </row>
    <row r="607" spans="1:7" s="136" customFormat="1" ht="32" customHeight="1" x14ac:dyDescent="0.2">
      <c r="A607" s="140"/>
      <c r="B607" s="143" t="s">
        <v>1117</v>
      </c>
      <c r="C607" s="270" t="s">
        <v>1118</v>
      </c>
      <c r="D607" s="270"/>
      <c r="E607" s="270"/>
      <c r="F607" s="142" t="s">
        <v>55</v>
      </c>
      <c r="G607" s="74">
        <f>IF(AND(F607="YA"),2,IF(AND(F607="TIDAK"),5,0))</f>
        <v>5</v>
      </c>
    </row>
    <row r="608" spans="1:7" s="136" customFormat="1" ht="32" customHeight="1" x14ac:dyDescent="0.2">
      <c r="A608" s="140"/>
      <c r="B608" s="143" t="s">
        <v>1119</v>
      </c>
      <c r="C608" s="270" t="s">
        <v>1120</v>
      </c>
      <c r="D608" s="270"/>
      <c r="E608" s="270"/>
      <c r="F608" s="142" t="s">
        <v>22</v>
      </c>
      <c r="G608" s="74">
        <f>IF(AND(F608="YA"),2,IF(AND(F608="TIDAK"),1,0))</f>
        <v>0</v>
      </c>
    </row>
    <row r="609" spans="1:7" s="136" customFormat="1" ht="32" customHeight="1" x14ac:dyDescent="0.2">
      <c r="A609" s="140"/>
      <c r="B609" s="143" t="s">
        <v>1121</v>
      </c>
      <c r="C609" s="270" t="s">
        <v>1122</v>
      </c>
      <c r="D609" s="270"/>
      <c r="E609" s="270"/>
      <c r="F609" s="142"/>
      <c r="G609" s="74"/>
    </row>
    <row r="610" spans="1:7" s="136" customFormat="1" ht="32" customHeight="1" x14ac:dyDescent="0.2">
      <c r="A610" s="140"/>
      <c r="B610" s="143"/>
      <c r="C610" s="143" t="s">
        <v>1123</v>
      </c>
      <c r="D610" s="270" t="s">
        <v>1124</v>
      </c>
      <c r="E610" s="270"/>
      <c r="F610" s="142" t="s">
        <v>8</v>
      </c>
      <c r="G610" s="74">
        <f>IF(AND(F610="YA"),3,IF(AND(F610="TIDAK"),1,0))</f>
        <v>3</v>
      </c>
    </row>
    <row r="611" spans="1:7" s="136" customFormat="1" ht="32" customHeight="1" x14ac:dyDescent="0.2">
      <c r="A611" s="140"/>
      <c r="B611" s="143"/>
      <c r="C611" s="143" t="s">
        <v>1125</v>
      </c>
      <c r="D611" s="270" t="s">
        <v>1126</v>
      </c>
      <c r="E611" s="270"/>
      <c r="F611" s="142" t="s">
        <v>22</v>
      </c>
      <c r="G611" s="74">
        <f>IF(AND(F611="YA"),5,IF(AND(F611="TIDAK"),1,0))</f>
        <v>0</v>
      </c>
    </row>
    <row r="612" spans="1:7" s="136" customFormat="1" ht="32" customHeight="1" x14ac:dyDescent="0.2">
      <c r="A612" s="140"/>
      <c r="B612" s="143" t="s">
        <v>1127</v>
      </c>
      <c r="C612" s="270" t="s">
        <v>1128</v>
      </c>
      <c r="D612" s="270"/>
      <c r="E612" s="270"/>
      <c r="F612" s="142" t="s">
        <v>55</v>
      </c>
      <c r="G612" s="74">
        <f>IF(AND(F612="YA"),5,IF(AND(F612="TIDAK"),1,0))</f>
        <v>1</v>
      </c>
    </row>
    <row r="613" spans="1:7" s="136" customFormat="1" ht="32" customHeight="1" x14ac:dyDescent="0.2">
      <c r="A613" s="140"/>
      <c r="B613" s="143" t="s">
        <v>1129</v>
      </c>
      <c r="C613" s="270" t="s">
        <v>1733</v>
      </c>
      <c r="D613" s="270"/>
      <c r="E613" s="270"/>
      <c r="F613" s="142" t="s">
        <v>55</v>
      </c>
      <c r="G613" s="74">
        <f>IF(AND(F613="YA"),5,IF(AND(F613="TIDAK"),1,0))</f>
        <v>1</v>
      </c>
    </row>
    <row r="614" spans="1:7" s="136" customFormat="1" ht="32" customHeight="1" x14ac:dyDescent="0.2">
      <c r="A614" s="140"/>
      <c r="B614" s="143" t="s">
        <v>1131</v>
      </c>
      <c r="C614" s="270" t="s">
        <v>1132</v>
      </c>
      <c r="D614" s="270"/>
      <c r="E614" s="270"/>
      <c r="F614" s="142"/>
      <c r="G614" s="74"/>
    </row>
    <row r="615" spans="1:7" s="136" customFormat="1" ht="32" customHeight="1" x14ac:dyDescent="0.2">
      <c r="A615" s="140"/>
      <c r="B615" s="143"/>
      <c r="C615" s="143" t="s">
        <v>1133</v>
      </c>
      <c r="D615" s="270" t="s">
        <v>1134</v>
      </c>
      <c r="E615" s="270"/>
      <c r="F615" s="142" t="s">
        <v>8</v>
      </c>
      <c r="G615" s="74">
        <f>IF(AND(F615="YA"),5,IF(AND(F615="TIDAK"),1,0))</f>
        <v>5</v>
      </c>
    </row>
    <row r="616" spans="1:7" s="136" customFormat="1" ht="32" customHeight="1" x14ac:dyDescent="0.2">
      <c r="A616" s="140"/>
      <c r="B616" s="143"/>
      <c r="C616" s="143" t="s">
        <v>1135</v>
      </c>
      <c r="D616" s="270" t="s">
        <v>1136</v>
      </c>
      <c r="E616" s="270"/>
      <c r="F616" s="142" t="s">
        <v>22</v>
      </c>
      <c r="G616" s="74">
        <f>IF(AND(F616="YA"),3,IF(AND(F616="TIDAK"),1,0))</f>
        <v>0</v>
      </c>
    </row>
    <row r="617" spans="1:7" s="136" customFormat="1" ht="32" customHeight="1" x14ac:dyDescent="0.2">
      <c r="A617" s="268" t="s">
        <v>1137</v>
      </c>
      <c r="B617" s="268"/>
      <c r="C617" s="268"/>
      <c r="D617" s="268"/>
      <c r="E617" s="268"/>
      <c r="F617" s="268"/>
      <c r="G617" s="68">
        <f>G618</f>
        <v>181</v>
      </c>
    </row>
    <row r="618" spans="1:7" s="136" customFormat="1" ht="32" customHeight="1" x14ac:dyDescent="0.2">
      <c r="A618" s="163">
        <v>23</v>
      </c>
      <c r="B618" s="278" t="s">
        <v>1138</v>
      </c>
      <c r="C618" s="278"/>
      <c r="D618" s="278"/>
      <c r="E618" s="278"/>
      <c r="F618" s="142"/>
      <c r="G618" s="72">
        <f>SUM(G619:G677)</f>
        <v>181</v>
      </c>
    </row>
    <row r="619" spans="1:7" s="136" customFormat="1" ht="32" customHeight="1" x14ac:dyDescent="0.2">
      <c r="A619" s="140"/>
      <c r="B619" s="143" t="s">
        <v>1139</v>
      </c>
      <c r="C619" s="270" t="s">
        <v>1140</v>
      </c>
      <c r="D619" s="270"/>
      <c r="E619" s="270"/>
      <c r="F619" s="142" t="s">
        <v>8</v>
      </c>
      <c r="G619" s="74">
        <f>IF(AND(F619="YA"),5,IF(AND(F619="TIDAK"),1,0))</f>
        <v>5</v>
      </c>
    </row>
    <row r="620" spans="1:7" s="136" customFormat="1" ht="32" customHeight="1" x14ac:dyDescent="0.2">
      <c r="A620" s="140"/>
      <c r="B620" s="143" t="s">
        <v>1141</v>
      </c>
      <c r="C620" s="270" t="s">
        <v>1142</v>
      </c>
      <c r="D620" s="270"/>
      <c r="E620" s="270"/>
      <c r="F620" s="142"/>
      <c r="G620" s="74"/>
    </row>
    <row r="621" spans="1:7" s="136" customFormat="1" ht="32" customHeight="1" x14ac:dyDescent="0.2">
      <c r="A621" s="140"/>
      <c r="B621" s="143"/>
      <c r="C621" s="143" t="s">
        <v>1143</v>
      </c>
      <c r="D621" s="270" t="s">
        <v>1734</v>
      </c>
      <c r="E621" s="270"/>
      <c r="F621" s="142" t="s">
        <v>8</v>
      </c>
      <c r="G621" s="74">
        <f t="shared" ref="G621:G628" si="40">IF(AND(F621="YA"),5,IF(AND(F621="TIDAK"),1,0))</f>
        <v>5</v>
      </c>
    </row>
    <row r="622" spans="1:7" s="136" customFormat="1" ht="32" customHeight="1" x14ac:dyDescent="0.2">
      <c r="A622" s="140"/>
      <c r="B622" s="143"/>
      <c r="C622" s="143" t="s">
        <v>1145</v>
      </c>
      <c r="D622" s="270" t="s">
        <v>1146</v>
      </c>
      <c r="E622" s="270"/>
      <c r="F622" s="142" t="s">
        <v>8</v>
      </c>
      <c r="G622" s="74">
        <f t="shared" si="40"/>
        <v>5</v>
      </c>
    </row>
    <row r="623" spans="1:7" s="136" customFormat="1" ht="32" customHeight="1" x14ac:dyDescent="0.2">
      <c r="A623" s="140"/>
      <c r="B623" s="143"/>
      <c r="C623" s="143" t="s">
        <v>1147</v>
      </c>
      <c r="D623" s="270" t="s">
        <v>1148</v>
      </c>
      <c r="E623" s="270"/>
      <c r="F623" s="142" t="s">
        <v>8</v>
      </c>
      <c r="G623" s="74">
        <f t="shared" si="40"/>
        <v>5</v>
      </c>
    </row>
    <row r="624" spans="1:7" s="136" customFormat="1" ht="32" customHeight="1" x14ac:dyDescent="0.2">
      <c r="A624" s="140"/>
      <c r="B624" s="143"/>
      <c r="C624" s="143" t="s">
        <v>1149</v>
      </c>
      <c r="D624" s="270" t="s">
        <v>1150</v>
      </c>
      <c r="E624" s="270"/>
      <c r="F624" s="142" t="s">
        <v>8</v>
      </c>
      <c r="G624" s="74">
        <f t="shared" si="40"/>
        <v>5</v>
      </c>
    </row>
    <row r="625" spans="1:7" s="136" customFormat="1" ht="32" customHeight="1" x14ac:dyDescent="0.2">
      <c r="A625" s="140"/>
      <c r="B625" s="143"/>
      <c r="C625" s="143" t="s">
        <v>1151</v>
      </c>
      <c r="D625" s="270" t="s">
        <v>1735</v>
      </c>
      <c r="E625" s="270"/>
      <c r="F625" s="142" t="s">
        <v>8</v>
      </c>
      <c r="G625" s="74">
        <f t="shared" si="40"/>
        <v>5</v>
      </c>
    </row>
    <row r="626" spans="1:7" s="136" customFormat="1" ht="32" customHeight="1" x14ac:dyDescent="0.2">
      <c r="A626" s="140"/>
      <c r="B626" s="143"/>
      <c r="C626" s="143" t="s">
        <v>1153</v>
      </c>
      <c r="D626" s="270" t="s">
        <v>1154</v>
      </c>
      <c r="E626" s="270"/>
      <c r="F626" s="142" t="s">
        <v>8</v>
      </c>
      <c r="G626" s="74">
        <f t="shared" si="40"/>
        <v>5</v>
      </c>
    </row>
    <row r="627" spans="1:7" s="136" customFormat="1" ht="32" customHeight="1" x14ac:dyDescent="0.2">
      <c r="A627" s="140"/>
      <c r="B627" s="143"/>
      <c r="C627" s="143" t="s">
        <v>1155</v>
      </c>
      <c r="D627" s="270" t="s">
        <v>1156</v>
      </c>
      <c r="E627" s="270"/>
      <c r="F627" s="142" t="s">
        <v>8</v>
      </c>
      <c r="G627" s="74">
        <f t="shared" si="40"/>
        <v>5</v>
      </c>
    </row>
    <row r="628" spans="1:7" s="136" customFormat="1" ht="32" customHeight="1" x14ac:dyDescent="0.2">
      <c r="A628" s="140"/>
      <c r="B628" s="143"/>
      <c r="C628" s="143" t="s">
        <v>1157</v>
      </c>
      <c r="D628" s="270" t="s">
        <v>1158</v>
      </c>
      <c r="E628" s="270"/>
      <c r="F628" s="142" t="s">
        <v>8</v>
      </c>
      <c r="G628" s="74">
        <f t="shared" si="40"/>
        <v>5</v>
      </c>
    </row>
    <row r="629" spans="1:7" s="136" customFormat="1" ht="32" customHeight="1" x14ac:dyDescent="0.2">
      <c r="A629" s="140"/>
      <c r="B629" s="143" t="s">
        <v>1159</v>
      </c>
      <c r="C629" s="270" t="s">
        <v>1160</v>
      </c>
      <c r="D629" s="270"/>
      <c r="E629" s="270"/>
      <c r="F629" s="142"/>
      <c r="G629" s="74"/>
    </row>
    <row r="630" spans="1:7" s="136" customFormat="1" ht="32" customHeight="1" x14ac:dyDescent="0.2">
      <c r="A630" s="140"/>
      <c r="B630" s="143"/>
      <c r="C630" s="143" t="s">
        <v>1161</v>
      </c>
      <c r="D630" s="270" t="s">
        <v>1162</v>
      </c>
      <c r="E630" s="270"/>
      <c r="F630" s="142" t="s">
        <v>8</v>
      </c>
      <c r="G630" s="74">
        <f>IF(AND(F630="YA"),5,IF(AND(F630="TIDAK"),1,0))</f>
        <v>5</v>
      </c>
    </row>
    <row r="631" spans="1:7" s="136" customFormat="1" ht="32" customHeight="1" x14ac:dyDescent="0.2">
      <c r="A631" s="140"/>
      <c r="B631" s="143"/>
      <c r="C631" s="143" t="s">
        <v>1163</v>
      </c>
      <c r="D631" s="270" t="s">
        <v>1164</v>
      </c>
      <c r="E631" s="270"/>
      <c r="F631" s="142" t="s">
        <v>8</v>
      </c>
      <c r="G631" s="74">
        <f>IF(AND(F631="YA"),5,IF(AND(F631="TIDAK"),1,0))</f>
        <v>5</v>
      </c>
    </row>
    <row r="632" spans="1:7" s="136" customFormat="1" ht="32" customHeight="1" x14ac:dyDescent="0.2">
      <c r="A632" s="140"/>
      <c r="B632" s="143"/>
      <c r="C632" s="143" t="s">
        <v>1165</v>
      </c>
      <c r="D632" s="270" t="s">
        <v>1166</v>
      </c>
      <c r="E632" s="270"/>
      <c r="F632" s="142" t="s">
        <v>8</v>
      </c>
      <c r="G632" s="74">
        <f>IF(AND(F632="YA"),5,IF(AND(F632="TIDAK"),1,0))</f>
        <v>5</v>
      </c>
    </row>
    <row r="633" spans="1:7" s="136" customFormat="1" ht="32" customHeight="1" x14ac:dyDescent="0.2">
      <c r="A633" s="140"/>
      <c r="B633" s="143"/>
      <c r="C633" s="143" t="s">
        <v>1167</v>
      </c>
      <c r="D633" s="270" t="s">
        <v>1168</v>
      </c>
      <c r="E633" s="270"/>
      <c r="F633" s="142" t="s">
        <v>8</v>
      </c>
      <c r="G633" s="74">
        <f>IF(AND(F633="YA"),5,IF(AND(F633="TIDAK"),1,0))</f>
        <v>5</v>
      </c>
    </row>
    <row r="634" spans="1:7" s="136" customFormat="1" ht="32" customHeight="1" x14ac:dyDescent="0.2">
      <c r="A634" s="140"/>
      <c r="B634" s="143" t="s">
        <v>1169</v>
      </c>
      <c r="C634" s="270" t="s">
        <v>1170</v>
      </c>
      <c r="D634" s="270"/>
      <c r="E634" s="270"/>
      <c r="F634" s="142"/>
      <c r="G634" s="74"/>
    </row>
    <row r="635" spans="1:7" s="136" customFormat="1" ht="32" customHeight="1" x14ac:dyDescent="0.2">
      <c r="A635" s="140"/>
      <c r="B635" s="143"/>
      <c r="C635" s="143" t="s">
        <v>1171</v>
      </c>
      <c r="D635" s="270" t="s">
        <v>1172</v>
      </c>
      <c r="E635" s="270"/>
      <c r="F635" s="142" t="s">
        <v>8</v>
      </c>
      <c r="G635" s="74">
        <f t="shared" ref="G635:G642" si="41">IF(AND(F635="YA"),5,IF(AND(F635="TIDAK"),1,0))</f>
        <v>5</v>
      </c>
    </row>
    <row r="636" spans="1:7" s="136" customFormat="1" ht="32" customHeight="1" x14ac:dyDescent="0.2">
      <c r="A636" s="140"/>
      <c r="B636" s="143"/>
      <c r="C636" s="143" t="s">
        <v>1173</v>
      </c>
      <c r="D636" s="270" t="s">
        <v>1174</v>
      </c>
      <c r="E636" s="270"/>
      <c r="F636" s="142" t="s">
        <v>8</v>
      </c>
      <c r="G636" s="74">
        <f t="shared" si="41"/>
        <v>5</v>
      </c>
    </row>
    <row r="637" spans="1:7" s="136" customFormat="1" ht="32" customHeight="1" x14ac:dyDescent="0.2">
      <c r="A637" s="140"/>
      <c r="B637" s="143"/>
      <c r="C637" s="143" t="s">
        <v>1175</v>
      </c>
      <c r="D637" s="270" t="s">
        <v>1176</v>
      </c>
      <c r="E637" s="270"/>
      <c r="F637" s="142" t="s">
        <v>8</v>
      </c>
      <c r="G637" s="74">
        <f t="shared" si="41"/>
        <v>5</v>
      </c>
    </row>
    <row r="638" spans="1:7" s="136" customFormat="1" ht="32" customHeight="1" x14ac:dyDescent="0.2">
      <c r="A638" s="140"/>
      <c r="B638" s="143"/>
      <c r="C638" s="143" t="s">
        <v>1177</v>
      </c>
      <c r="D638" s="270" t="s">
        <v>1178</v>
      </c>
      <c r="E638" s="270"/>
      <c r="F638" s="142" t="s">
        <v>8</v>
      </c>
      <c r="G638" s="74">
        <f t="shared" si="41"/>
        <v>5</v>
      </c>
    </row>
    <row r="639" spans="1:7" s="136" customFormat="1" ht="32" customHeight="1" x14ac:dyDescent="0.2">
      <c r="A639" s="140"/>
      <c r="B639" s="143"/>
      <c r="C639" s="143" t="s">
        <v>1179</v>
      </c>
      <c r="D639" s="270" t="s">
        <v>1180</v>
      </c>
      <c r="E639" s="270"/>
      <c r="F639" s="142" t="s">
        <v>8</v>
      </c>
      <c r="G639" s="74">
        <f t="shared" si="41"/>
        <v>5</v>
      </c>
    </row>
    <row r="640" spans="1:7" s="136" customFormat="1" ht="32" customHeight="1" x14ac:dyDescent="0.2">
      <c r="A640" s="140"/>
      <c r="B640" s="143"/>
      <c r="C640" s="143" t="s">
        <v>1181</v>
      </c>
      <c r="D640" s="270" t="s">
        <v>1182</v>
      </c>
      <c r="E640" s="270"/>
      <c r="F640" s="142" t="s">
        <v>8</v>
      </c>
      <c r="G640" s="74">
        <f t="shared" si="41"/>
        <v>5</v>
      </c>
    </row>
    <row r="641" spans="1:7" s="136" customFormat="1" ht="32" customHeight="1" x14ac:dyDescent="0.2">
      <c r="A641" s="140"/>
      <c r="B641" s="143"/>
      <c r="C641" s="143" t="s">
        <v>1183</v>
      </c>
      <c r="D641" s="270" t="s">
        <v>1184</v>
      </c>
      <c r="E641" s="270"/>
      <c r="F641" s="142" t="s">
        <v>8</v>
      </c>
      <c r="G641" s="74">
        <f t="shared" si="41"/>
        <v>5</v>
      </c>
    </row>
    <row r="642" spans="1:7" s="136" customFormat="1" ht="32" customHeight="1" x14ac:dyDescent="0.2">
      <c r="A642" s="140"/>
      <c r="B642" s="143" t="s">
        <v>1185</v>
      </c>
      <c r="C642" s="270" t="s">
        <v>1186</v>
      </c>
      <c r="D642" s="270"/>
      <c r="E642" s="270"/>
      <c r="F642" s="142" t="s">
        <v>55</v>
      </c>
      <c r="G642" s="74">
        <f t="shared" si="41"/>
        <v>1</v>
      </c>
    </row>
    <row r="643" spans="1:7" s="136" customFormat="1" ht="32" customHeight="1" x14ac:dyDescent="0.2">
      <c r="A643" s="140"/>
      <c r="B643" s="143" t="s">
        <v>1187</v>
      </c>
      <c r="C643" s="270" t="s">
        <v>1188</v>
      </c>
      <c r="D643" s="270"/>
      <c r="E643" s="270"/>
      <c r="F643" s="142"/>
      <c r="G643" s="74"/>
    </row>
    <row r="644" spans="1:7" s="136" customFormat="1" ht="32" customHeight="1" x14ac:dyDescent="0.2">
      <c r="A644" s="140"/>
      <c r="B644" s="143"/>
      <c r="C644" s="143" t="s">
        <v>1189</v>
      </c>
      <c r="D644" s="270" t="s">
        <v>1190</v>
      </c>
      <c r="E644" s="270"/>
      <c r="F644" s="142" t="s">
        <v>8</v>
      </c>
      <c r="G644" s="74">
        <f>IF(AND(F644="YA"),5,IF(AND(F644="TIDAK"),1,0))</f>
        <v>5</v>
      </c>
    </row>
    <row r="645" spans="1:7" s="136" customFormat="1" ht="32" customHeight="1" x14ac:dyDescent="0.2">
      <c r="A645" s="140"/>
      <c r="B645" s="143"/>
      <c r="C645" s="143" t="s">
        <v>1191</v>
      </c>
      <c r="D645" s="270" t="s">
        <v>1192</v>
      </c>
      <c r="E645" s="270"/>
      <c r="F645" s="142" t="s">
        <v>8</v>
      </c>
      <c r="G645" s="74">
        <f>IF(AND(F645="YA"),5,IF(AND(F645="TIDAK"),1,0))</f>
        <v>5</v>
      </c>
    </row>
    <row r="646" spans="1:7" s="136" customFormat="1" ht="32" customHeight="1" x14ac:dyDescent="0.2">
      <c r="A646" s="140"/>
      <c r="B646" s="143"/>
      <c r="C646" s="143" t="s">
        <v>1193</v>
      </c>
      <c r="D646" s="270" t="s">
        <v>1194</v>
      </c>
      <c r="E646" s="270"/>
      <c r="F646" s="142" t="s">
        <v>8</v>
      </c>
      <c r="G646" s="74">
        <f>IF(AND(F646="YA"),5,IF(AND(F646="TIDAK"),1,0))</f>
        <v>5</v>
      </c>
    </row>
    <row r="647" spans="1:7" s="136" customFormat="1" ht="32" customHeight="1" x14ac:dyDescent="0.2">
      <c r="A647" s="140"/>
      <c r="B647" s="143" t="s">
        <v>1195</v>
      </c>
      <c r="C647" s="270" t="s">
        <v>1196</v>
      </c>
      <c r="D647" s="270"/>
      <c r="E647" s="270"/>
      <c r="F647" s="142"/>
      <c r="G647" s="74"/>
    </row>
    <row r="648" spans="1:7" s="136" customFormat="1" ht="32" customHeight="1" x14ac:dyDescent="0.2">
      <c r="A648" s="140"/>
      <c r="B648" s="143"/>
      <c r="C648" s="143" t="s">
        <v>1197</v>
      </c>
      <c r="D648" s="270" t="s">
        <v>1198</v>
      </c>
      <c r="E648" s="270"/>
      <c r="F648" s="142"/>
      <c r="G648" s="74"/>
    </row>
    <row r="649" spans="1:7" s="136" customFormat="1" ht="32" customHeight="1" x14ac:dyDescent="0.2">
      <c r="A649" s="140"/>
      <c r="B649" s="143"/>
      <c r="C649" s="143"/>
      <c r="D649" s="143" t="s">
        <v>1199</v>
      </c>
      <c r="E649" s="164" t="s">
        <v>1200</v>
      </c>
      <c r="F649" s="142" t="s">
        <v>8</v>
      </c>
      <c r="G649" s="74">
        <f>IF(AND(F649="YA"),5,IF(AND(F649="TIDAK"),1,0))</f>
        <v>5</v>
      </c>
    </row>
    <row r="650" spans="1:7" s="136" customFormat="1" ht="32" customHeight="1" x14ac:dyDescent="0.2">
      <c r="A650" s="140"/>
      <c r="B650" s="143"/>
      <c r="C650" s="143"/>
      <c r="D650" s="143" t="s">
        <v>1201</v>
      </c>
      <c r="E650" s="164" t="s">
        <v>1202</v>
      </c>
      <c r="F650" s="142" t="s">
        <v>22</v>
      </c>
      <c r="G650" s="74">
        <f>IF(AND(F650="YA"),3,IF(AND(F650="TIDAK"),1,0))</f>
        <v>0</v>
      </c>
    </row>
    <row r="651" spans="1:7" s="136" customFormat="1" ht="32" customHeight="1" x14ac:dyDescent="0.2">
      <c r="A651" s="140"/>
      <c r="B651" s="143"/>
      <c r="C651" s="143"/>
      <c r="D651" s="143" t="s">
        <v>1203</v>
      </c>
      <c r="E651" s="164" t="s">
        <v>1204</v>
      </c>
      <c r="F651" s="142" t="s">
        <v>22</v>
      </c>
      <c r="G651" s="74">
        <f>IF(AND(F651="YA"),1,IF(AND(F651="TIDAK"),1,0))</f>
        <v>0</v>
      </c>
    </row>
    <row r="652" spans="1:7" s="136" customFormat="1" ht="32" customHeight="1" x14ac:dyDescent="0.2">
      <c r="A652" s="140"/>
      <c r="B652" s="143"/>
      <c r="C652" s="144" t="s">
        <v>1199</v>
      </c>
      <c r="D652" s="270" t="s">
        <v>1205</v>
      </c>
      <c r="E652" s="270"/>
      <c r="F652" s="142"/>
      <c r="G652" s="74"/>
    </row>
    <row r="653" spans="1:7" s="136" customFormat="1" ht="32" customHeight="1" x14ac:dyDescent="0.2">
      <c r="A653" s="140"/>
      <c r="B653" s="143"/>
      <c r="C653" s="143"/>
      <c r="D653" s="143" t="s">
        <v>1206</v>
      </c>
      <c r="E653" s="143" t="s">
        <v>1207</v>
      </c>
      <c r="F653" s="142" t="s">
        <v>8</v>
      </c>
      <c r="G653" s="74">
        <f>IF(AND(F653="YA"),5,IF(AND(F653="TIDAK"),0,0))</f>
        <v>5</v>
      </c>
    </row>
    <row r="654" spans="1:7" s="136" customFormat="1" ht="32" customHeight="1" x14ac:dyDescent="0.2">
      <c r="A654" s="140"/>
      <c r="B654" s="143"/>
      <c r="C654" s="143"/>
      <c r="D654" s="143" t="s">
        <v>1208</v>
      </c>
      <c r="E654" s="143" t="s">
        <v>1209</v>
      </c>
      <c r="F654" s="142" t="s">
        <v>55</v>
      </c>
      <c r="G654" s="74">
        <f>IF(AND(F654="YA"),5,IF(AND(F654="TIDAK"),0,0))</f>
        <v>0</v>
      </c>
    </row>
    <row r="655" spans="1:7" s="136" customFormat="1" ht="44" customHeight="1" x14ac:dyDescent="0.2">
      <c r="A655" s="140"/>
      <c r="B655" s="143"/>
      <c r="C655" s="143"/>
      <c r="D655" s="143" t="s">
        <v>1210</v>
      </c>
      <c r="E655" s="143" t="s">
        <v>1211</v>
      </c>
      <c r="F655" s="142" t="s">
        <v>55</v>
      </c>
      <c r="G655" s="74">
        <f>IF(AND(F655="YA"),0,IF(AND(F655="TIDAK"),0,0))</f>
        <v>0</v>
      </c>
    </row>
    <row r="656" spans="1:7" s="136" customFormat="1" ht="44" customHeight="1" x14ac:dyDescent="0.2">
      <c r="A656" s="140"/>
      <c r="B656" s="143"/>
      <c r="C656" s="144" t="s">
        <v>1201</v>
      </c>
      <c r="D656" s="270" t="s">
        <v>1212</v>
      </c>
      <c r="E656" s="270"/>
      <c r="F656" s="142"/>
      <c r="G656" s="74"/>
    </row>
    <row r="657" spans="1:7" s="136" customFormat="1" ht="44" customHeight="1" x14ac:dyDescent="0.2">
      <c r="A657" s="140"/>
      <c r="B657" s="143"/>
      <c r="C657" s="143"/>
      <c r="D657" s="143" t="s">
        <v>1213</v>
      </c>
      <c r="E657" s="143" t="s">
        <v>1214</v>
      </c>
      <c r="F657" s="142" t="s">
        <v>22</v>
      </c>
      <c r="G657" s="74">
        <f>IF(AND(F657="YA"),1,IF(AND(F657="TIDAK"),0,0))</f>
        <v>0</v>
      </c>
    </row>
    <row r="658" spans="1:7" s="136" customFormat="1" ht="44" customHeight="1" x14ac:dyDescent="0.2">
      <c r="A658" s="140"/>
      <c r="B658" s="143"/>
      <c r="C658" s="143"/>
      <c r="D658" s="143" t="s">
        <v>1215</v>
      </c>
      <c r="E658" s="143" t="s">
        <v>1216</v>
      </c>
      <c r="F658" s="142" t="s">
        <v>22</v>
      </c>
      <c r="G658" s="74">
        <f t="shared" ref="G658:G661" si="42">IF(AND(F658="YA"),1,IF(AND(F658="TIDAK"),0,0))</f>
        <v>0</v>
      </c>
    </row>
    <row r="659" spans="1:7" s="136" customFormat="1" ht="60" customHeight="1" x14ac:dyDescent="0.2">
      <c r="A659" s="140"/>
      <c r="B659" s="143"/>
      <c r="C659" s="143"/>
      <c r="D659" s="143" t="s">
        <v>1217</v>
      </c>
      <c r="E659" s="143" t="s">
        <v>1218</v>
      </c>
      <c r="F659" s="142" t="s">
        <v>22</v>
      </c>
      <c r="G659" s="74">
        <f t="shared" si="42"/>
        <v>0</v>
      </c>
    </row>
    <row r="660" spans="1:7" s="136" customFormat="1" ht="44" customHeight="1" x14ac:dyDescent="0.2">
      <c r="A660" s="140"/>
      <c r="B660" s="143"/>
      <c r="C660" s="143"/>
      <c r="D660" s="143" t="s">
        <v>1219</v>
      </c>
      <c r="E660" s="143" t="s">
        <v>1220</v>
      </c>
      <c r="F660" s="142" t="s">
        <v>22</v>
      </c>
      <c r="G660" s="74">
        <f t="shared" si="42"/>
        <v>0</v>
      </c>
    </row>
    <row r="661" spans="1:7" s="136" customFormat="1" ht="32" customHeight="1" x14ac:dyDescent="0.2">
      <c r="A661" s="140"/>
      <c r="B661" s="143"/>
      <c r="C661" s="143"/>
      <c r="D661" s="143" t="s">
        <v>1221</v>
      </c>
      <c r="E661" s="143" t="s">
        <v>1222</v>
      </c>
      <c r="F661" s="142" t="s">
        <v>22</v>
      </c>
      <c r="G661" s="74">
        <f t="shared" si="42"/>
        <v>0</v>
      </c>
    </row>
    <row r="662" spans="1:7" s="136" customFormat="1" ht="48" customHeight="1" x14ac:dyDescent="0.2">
      <c r="A662" s="140"/>
      <c r="B662" s="143"/>
      <c r="C662" s="143" t="s">
        <v>1203</v>
      </c>
      <c r="D662" s="270" t="s">
        <v>1223</v>
      </c>
      <c r="E662" s="270"/>
      <c r="F662" s="142" t="s">
        <v>8</v>
      </c>
      <c r="G662" s="74">
        <f t="shared" ref="G662:G671" si="43">IF(AND(F662="YA"),5,IF(AND(F662="TIDAK"),1,0))</f>
        <v>5</v>
      </c>
    </row>
    <row r="663" spans="1:7" s="136" customFormat="1" ht="32" customHeight="1" x14ac:dyDescent="0.2">
      <c r="A663" s="140"/>
      <c r="B663" s="143"/>
      <c r="C663" s="143"/>
      <c r="D663" s="143" t="s">
        <v>1224</v>
      </c>
      <c r="E663" s="143" t="s">
        <v>1225</v>
      </c>
      <c r="F663" s="142" t="s">
        <v>8</v>
      </c>
      <c r="G663" s="74">
        <f t="shared" si="43"/>
        <v>5</v>
      </c>
    </row>
    <row r="664" spans="1:7" s="136" customFormat="1" ht="69" customHeight="1" x14ac:dyDescent="0.2">
      <c r="A664" s="140"/>
      <c r="B664" s="143"/>
      <c r="C664" s="143"/>
      <c r="D664" s="143" t="s">
        <v>1226</v>
      </c>
      <c r="E664" s="143" t="s">
        <v>1227</v>
      </c>
      <c r="F664" s="142" t="s">
        <v>8</v>
      </c>
      <c r="G664" s="74">
        <f>IF(AND(F664="YA"),5,IF(AND(F664="TIDAK"),0,0))</f>
        <v>5</v>
      </c>
    </row>
    <row r="665" spans="1:7" s="136" customFormat="1" ht="49" customHeight="1" x14ac:dyDescent="0.2">
      <c r="A665" s="140"/>
      <c r="B665" s="143"/>
      <c r="C665" s="143"/>
      <c r="D665" s="143" t="s">
        <v>1228</v>
      </c>
      <c r="E665" s="143" t="s">
        <v>1229</v>
      </c>
      <c r="F665" s="142" t="s">
        <v>22</v>
      </c>
      <c r="G665" s="74">
        <f>IF(AND(F665="YA"),3,IF(AND(F665="TIDAK"),1,0))</f>
        <v>0</v>
      </c>
    </row>
    <row r="666" spans="1:7" s="136" customFormat="1" ht="47" customHeight="1" x14ac:dyDescent="0.2">
      <c r="A666" s="140"/>
      <c r="B666" s="143"/>
      <c r="C666" s="143"/>
      <c r="D666" s="143" t="s">
        <v>1230</v>
      </c>
      <c r="E666" s="143" t="s">
        <v>1231</v>
      </c>
      <c r="F666" s="142" t="s">
        <v>8</v>
      </c>
      <c r="G666" s="74">
        <f t="shared" si="43"/>
        <v>5</v>
      </c>
    </row>
    <row r="667" spans="1:7" s="136" customFormat="1" ht="47" customHeight="1" x14ac:dyDescent="0.2">
      <c r="A667" s="140"/>
      <c r="B667" s="143"/>
      <c r="C667" s="143"/>
      <c r="D667" s="143" t="s">
        <v>1232</v>
      </c>
      <c r="E667" s="143" t="s">
        <v>1233</v>
      </c>
      <c r="F667" s="142" t="s">
        <v>8</v>
      </c>
      <c r="G667" s="74">
        <f t="shared" si="43"/>
        <v>5</v>
      </c>
    </row>
    <row r="668" spans="1:7" s="136" customFormat="1" ht="47" customHeight="1" x14ac:dyDescent="0.2">
      <c r="A668" s="140"/>
      <c r="B668" s="143"/>
      <c r="C668" s="143"/>
      <c r="D668" s="143" t="s">
        <v>1234</v>
      </c>
      <c r="E668" s="143" t="s">
        <v>1235</v>
      </c>
      <c r="F668" s="142" t="s">
        <v>8</v>
      </c>
      <c r="G668" s="74">
        <f t="shared" si="43"/>
        <v>5</v>
      </c>
    </row>
    <row r="669" spans="1:7" s="136" customFormat="1" ht="46" customHeight="1" x14ac:dyDescent="0.2">
      <c r="A669" s="140"/>
      <c r="B669" s="143"/>
      <c r="C669" s="143"/>
      <c r="D669" s="143" t="s">
        <v>1236</v>
      </c>
      <c r="E669" s="143" t="s">
        <v>1237</v>
      </c>
      <c r="F669" s="142" t="s">
        <v>55</v>
      </c>
      <c r="G669" s="74">
        <f t="shared" si="43"/>
        <v>1</v>
      </c>
    </row>
    <row r="670" spans="1:7" s="136" customFormat="1" ht="44" customHeight="1" x14ac:dyDescent="0.2">
      <c r="A670" s="140"/>
      <c r="B670" s="143"/>
      <c r="C670" s="143" t="s">
        <v>1238</v>
      </c>
      <c r="D670" s="270" t="s">
        <v>1239</v>
      </c>
      <c r="E670" s="270"/>
      <c r="F670" s="142" t="s">
        <v>8</v>
      </c>
      <c r="G670" s="74">
        <f t="shared" si="43"/>
        <v>5</v>
      </c>
    </row>
    <row r="671" spans="1:7" s="136" customFormat="1" ht="32" customHeight="1" x14ac:dyDescent="0.2">
      <c r="A671" s="140"/>
      <c r="B671" s="143"/>
      <c r="C671" s="143"/>
      <c r="D671" s="143" t="s">
        <v>1240</v>
      </c>
      <c r="E671" s="164" t="s">
        <v>1241</v>
      </c>
      <c r="F671" s="142" t="s">
        <v>22</v>
      </c>
      <c r="G671" s="74">
        <f t="shared" si="43"/>
        <v>0</v>
      </c>
    </row>
    <row r="672" spans="1:7" s="136" customFormat="1" ht="32" customHeight="1" x14ac:dyDescent="0.2">
      <c r="A672" s="140"/>
      <c r="B672" s="143"/>
      <c r="C672" s="143"/>
      <c r="D672" s="143" t="s">
        <v>1242</v>
      </c>
      <c r="E672" s="164" t="s">
        <v>1243</v>
      </c>
      <c r="F672" s="142" t="s">
        <v>8</v>
      </c>
      <c r="G672" s="74">
        <f>IF(AND(F672="YA"),3,IF(AND(F672="TIDAK"),1,0))</f>
        <v>3</v>
      </c>
    </row>
    <row r="673" spans="1:7" s="136" customFormat="1" ht="32" customHeight="1" x14ac:dyDescent="0.2">
      <c r="A673" s="140"/>
      <c r="B673" s="143" t="s">
        <v>1244</v>
      </c>
      <c r="C673" s="270" t="s">
        <v>1245</v>
      </c>
      <c r="D673" s="270"/>
      <c r="E673" s="270"/>
      <c r="F673" s="142"/>
      <c r="G673" s="74"/>
    </row>
    <row r="674" spans="1:7" s="136" customFormat="1" ht="32" customHeight="1" x14ac:dyDescent="0.2">
      <c r="A674" s="140"/>
      <c r="B674" s="143"/>
      <c r="C674" s="143" t="s">
        <v>1246</v>
      </c>
      <c r="D674" s="270" t="s">
        <v>1247</v>
      </c>
      <c r="E674" s="270"/>
      <c r="F674" s="142" t="s">
        <v>8</v>
      </c>
      <c r="G674" s="74">
        <f>IF(AND(F674="YA"),5,IF(AND(F674="TIDAK"),1,0))</f>
        <v>5</v>
      </c>
    </row>
    <row r="675" spans="1:7" s="136" customFormat="1" ht="32" customHeight="1" x14ac:dyDescent="0.2">
      <c r="A675" s="140"/>
      <c r="B675" s="143"/>
      <c r="C675" s="143" t="s">
        <v>1248</v>
      </c>
      <c r="D675" s="270" t="s">
        <v>1249</v>
      </c>
      <c r="E675" s="270"/>
      <c r="F675" s="142" t="s">
        <v>8</v>
      </c>
      <c r="G675" s="74">
        <f>IF(AND(F675="YA"),5,IF(AND(F675="TIDAK"),1,0))</f>
        <v>5</v>
      </c>
    </row>
    <row r="676" spans="1:7" s="136" customFormat="1" ht="32" customHeight="1" x14ac:dyDescent="0.2">
      <c r="A676" s="140"/>
      <c r="B676" s="143"/>
      <c r="C676" s="143" t="s">
        <v>1250</v>
      </c>
      <c r="D676" s="270" t="s">
        <v>1251</v>
      </c>
      <c r="E676" s="270"/>
      <c r="F676" s="142" t="s">
        <v>8</v>
      </c>
      <c r="G676" s="74">
        <f>IF(AND(F676="YA"),5,IF(AND(F676="TIDAK"),1,0))</f>
        <v>5</v>
      </c>
    </row>
    <row r="677" spans="1:7" s="136" customFormat="1" ht="32" customHeight="1" x14ac:dyDescent="0.2">
      <c r="A677" s="140"/>
      <c r="B677" s="143"/>
      <c r="C677" s="143" t="s">
        <v>1252</v>
      </c>
      <c r="D677" s="270" t="s">
        <v>1253</v>
      </c>
      <c r="E677" s="270"/>
      <c r="F677" s="142" t="s">
        <v>55</v>
      </c>
      <c r="G677" s="74">
        <f>IF(AND(F677="YA"),5,IF(AND(F677="TIDAK"),1,0))</f>
        <v>1</v>
      </c>
    </row>
    <row r="678" spans="1:7" s="136" customFormat="1" ht="32" customHeight="1" x14ac:dyDescent="0.2">
      <c r="A678" s="268" t="s">
        <v>1254</v>
      </c>
      <c r="B678" s="268"/>
      <c r="C678" s="268"/>
      <c r="D678" s="268"/>
      <c r="E678" s="268"/>
      <c r="F678" s="268"/>
      <c r="G678" s="68">
        <f>G679</f>
        <v>95</v>
      </c>
    </row>
    <row r="679" spans="1:7" s="136" customFormat="1" ht="32" customHeight="1" x14ac:dyDescent="0.2">
      <c r="A679" s="140">
        <v>24</v>
      </c>
      <c r="B679" s="269" t="s">
        <v>1154</v>
      </c>
      <c r="C679" s="269"/>
      <c r="D679" s="269"/>
      <c r="E679" s="269"/>
      <c r="F679" s="142"/>
      <c r="G679" s="72">
        <f>SUM(G680:G704)</f>
        <v>95</v>
      </c>
    </row>
    <row r="680" spans="1:7" s="136" customFormat="1" ht="32" customHeight="1" x14ac:dyDescent="0.2">
      <c r="A680" s="140"/>
      <c r="B680" s="143" t="s">
        <v>1255</v>
      </c>
      <c r="C680" s="270" t="s">
        <v>1256</v>
      </c>
      <c r="D680" s="270"/>
      <c r="E680" s="270"/>
      <c r="F680" s="142" t="s">
        <v>8</v>
      </c>
      <c r="G680" s="74">
        <f>IF(AND(F680="YA"),5,IF(AND(F680="TIDAK"),1,0))</f>
        <v>5</v>
      </c>
    </row>
    <row r="681" spans="1:7" s="136" customFormat="1" ht="32" customHeight="1" x14ac:dyDescent="0.2">
      <c r="A681" s="140"/>
      <c r="B681" s="143" t="s">
        <v>1257</v>
      </c>
      <c r="C681" s="270" t="s">
        <v>1258</v>
      </c>
      <c r="D681" s="270"/>
      <c r="E681" s="270"/>
      <c r="F681" s="142"/>
      <c r="G681" s="74"/>
    </row>
    <row r="682" spans="1:7" s="136" customFormat="1" ht="32" customHeight="1" x14ac:dyDescent="0.2">
      <c r="A682" s="140"/>
      <c r="B682" s="143"/>
      <c r="C682" s="143" t="s">
        <v>1259</v>
      </c>
      <c r="D682" s="270" t="s">
        <v>1260</v>
      </c>
      <c r="E682" s="270"/>
      <c r="F682" s="142" t="s">
        <v>8</v>
      </c>
      <c r="G682" s="74">
        <f>IF(AND(F682="YA"),5,IF(AND(F682="TIDAK"),1,0))</f>
        <v>5</v>
      </c>
    </row>
    <row r="683" spans="1:7" s="136" customFormat="1" ht="32" customHeight="1" x14ac:dyDescent="0.2">
      <c r="A683" s="140"/>
      <c r="B683" s="143"/>
      <c r="C683" s="143" t="s">
        <v>1261</v>
      </c>
      <c r="D683" s="270" t="s">
        <v>1262</v>
      </c>
      <c r="E683" s="270"/>
      <c r="F683" s="142" t="s">
        <v>8</v>
      </c>
      <c r="G683" s="74">
        <f>IF(AND(F683="YA"),5,IF(AND(F683="TIDAK"),1,0))</f>
        <v>5</v>
      </c>
    </row>
    <row r="684" spans="1:7" s="136" customFormat="1" ht="32" customHeight="1" x14ac:dyDescent="0.2">
      <c r="A684" s="140"/>
      <c r="B684" s="143"/>
      <c r="C684" s="143" t="s">
        <v>1263</v>
      </c>
      <c r="D684" s="270" t="s">
        <v>1264</v>
      </c>
      <c r="E684" s="270"/>
      <c r="F684" s="142"/>
      <c r="G684" s="74"/>
    </row>
    <row r="685" spans="1:7" s="136" customFormat="1" ht="32" customHeight="1" x14ac:dyDescent="0.2">
      <c r="A685" s="140"/>
      <c r="B685" s="143"/>
      <c r="C685" s="143"/>
      <c r="D685" s="143" t="s">
        <v>1265</v>
      </c>
      <c r="E685" s="143" t="s">
        <v>1266</v>
      </c>
      <c r="F685" s="142" t="s">
        <v>8</v>
      </c>
      <c r="G685" s="74">
        <f t="shared" ref="G685:G693" si="44">IF(AND(F685="YA"),5,IF(AND(F685="TIDAK"),1,0))</f>
        <v>5</v>
      </c>
    </row>
    <row r="686" spans="1:7" s="136" customFormat="1" ht="32" customHeight="1" x14ac:dyDescent="0.2">
      <c r="A686" s="140"/>
      <c r="B686" s="143"/>
      <c r="C686" s="143"/>
      <c r="D686" s="143" t="s">
        <v>1267</v>
      </c>
      <c r="E686" s="143" t="s">
        <v>1268</v>
      </c>
      <c r="F686" s="142" t="s">
        <v>8</v>
      </c>
      <c r="G686" s="74">
        <f t="shared" si="44"/>
        <v>5</v>
      </c>
    </row>
    <row r="687" spans="1:7" s="136" customFormat="1" ht="32" customHeight="1" x14ac:dyDescent="0.2">
      <c r="A687" s="140"/>
      <c r="B687" s="143"/>
      <c r="C687" s="143"/>
      <c r="D687" s="143" t="s">
        <v>1269</v>
      </c>
      <c r="E687" s="143" t="s">
        <v>1270</v>
      </c>
      <c r="F687" s="142" t="s">
        <v>8</v>
      </c>
      <c r="G687" s="74">
        <f t="shared" si="44"/>
        <v>5</v>
      </c>
    </row>
    <row r="688" spans="1:7" s="136" customFormat="1" ht="32" customHeight="1" x14ac:dyDescent="0.2">
      <c r="A688" s="140"/>
      <c r="B688" s="143"/>
      <c r="C688" s="143"/>
      <c r="D688" s="143" t="s">
        <v>1271</v>
      </c>
      <c r="E688" s="143" t="s">
        <v>1272</v>
      </c>
      <c r="F688" s="142" t="s">
        <v>8</v>
      </c>
      <c r="G688" s="74">
        <f t="shared" si="44"/>
        <v>5</v>
      </c>
    </row>
    <row r="689" spans="1:7" s="136" customFormat="1" ht="32" customHeight="1" x14ac:dyDescent="0.2">
      <c r="A689" s="140"/>
      <c r="B689" s="143"/>
      <c r="C689" s="143"/>
      <c r="D689" s="143" t="s">
        <v>1273</v>
      </c>
      <c r="E689" s="143" t="s">
        <v>1274</v>
      </c>
      <c r="F689" s="142" t="s">
        <v>8</v>
      </c>
      <c r="G689" s="74">
        <f t="shared" si="44"/>
        <v>5</v>
      </c>
    </row>
    <row r="690" spans="1:7" s="136" customFormat="1" ht="32" customHeight="1" x14ac:dyDescent="0.2">
      <c r="A690" s="140"/>
      <c r="B690" s="143"/>
      <c r="C690" s="143"/>
      <c r="D690" s="143" t="s">
        <v>1275</v>
      </c>
      <c r="E690" s="143" t="s">
        <v>1276</v>
      </c>
      <c r="F690" s="142" t="s">
        <v>8</v>
      </c>
      <c r="G690" s="74">
        <f t="shared" si="44"/>
        <v>5</v>
      </c>
    </row>
    <row r="691" spans="1:7" s="136" customFormat="1" ht="32" customHeight="1" x14ac:dyDescent="0.2">
      <c r="A691" s="140"/>
      <c r="B691" s="143"/>
      <c r="C691" s="143"/>
      <c r="D691" s="143" t="s">
        <v>1277</v>
      </c>
      <c r="E691" s="143" t="s">
        <v>1278</v>
      </c>
      <c r="F691" s="142" t="s">
        <v>8</v>
      </c>
      <c r="G691" s="74">
        <f t="shared" si="44"/>
        <v>5</v>
      </c>
    </row>
    <row r="692" spans="1:7" s="136" customFormat="1" ht="32" customHeight="1" x14ac:dyDescent="0.2">
      <c r="A692" s="140"/>
      <c r="B692" s="143"/>
      <c r="C692" s="143" t="s">
        <v>1279</v>
      </c>
      <c r="D692" s="270" t="s">
        <v>1736</v>
      </c>
      <c r="E692" s="270"/>
      <c r="F692" s="142" t="s">
        <v>8</v>
      </c>
      <c r="G692" s="74">
        <f t="shared" si="44"/>
        <v>5</v>
      </c>
    </row>
    <row r="693" spans="1:7" s="136" customFormat="1" ht="32" customHeight="1" x14ac:dyDescent="0.2">
      <c r="A693" s="140"/>
      <c r="B693" s="143"/>
      <c r="C693" s="143" t="s">
        <v>1281</v>
      </c>
      <c r="D693" s="270" t="s">
        <v>1282</v>
      </c>
      <c r="E693" s="270"/>
      <c r="F693" s="142" t="s">
        <v>8</v>
      </c>
      <c r="G693" s="74">
        <f t="shared" si="44"/>
        <v>5</v>
      </c>
    </row>
    <row r="694" spans="1:7" s="136" customFormat="1" ht="32" customHeight="1" x14ac:dyDescent="0.2">
      <c r="A694" s="140"/>
      <c r="B694" s="143" t="s">
        <v>1283</v>
      </c>
      <c r="C694" s="270" t="s">
        <v>1284</v>
      </c>
      <c r="D694" s="270"/>
      <c r="E694" s="270"/>
      <c r="F694" s="142"/>
      <c r="G694" s="74"/>
    </row>
    <row r="695" spans="1:7" s="136" customFormat="1" ht="32" customHeight="1" x14ac:dyDescent="0.2">
      <c r="A695" s="140"/>
      <c r="B695" s="143"/>
      <c r="C695" s="143" t="s">
        <v>1285</v>
      </c>
      <c r="D695" s="270" t="s">
        <v>1286</v>
      </c>
      <c r="E695" s="270"/>
      <c r="F695" s="142" t="s">
        <v>8</v>
      </c>
      <c r="G695" s="74">
        <f>IF(AND(F695="YA"),5,IF(AND(F695="TIDAK"),1,0))</f>
        <v>5</v>
      </c>
    </row>
    <row r="696" spans="1:7" s="136" customFormat="1" ht="32" customHeight="1" x14ac:dyDescent="0.2">
      <c r="A696" s="140"/>
      <c r="B696" s="143"/>
      <c r="C696" s="143" t="s">
        <v>1287</v>
      </c>
      <c r="D696" s="270" t="s">
        <v>1288</v>
      </c>
      <c r="E696" s="270"/>
      <c r="F696" s="142" t="s">
        <v>8</v>
      </c>
      <c r="G696" s="74">
        <f>IF(AND(F696="YA"),5,IF(AND(F696="TIDAK"),1,0))</f>
        <v>5</v>
      </c>
    </row>
    <row r="697" spans="1:7" s="136" customFormat="1" ht="32" customHeight="1" x14ac:dyDescent="0.2">
      <c r="A697" s="140"/>
      <c r="B697" s="143" t="s">
        <v>1283</v>
      </c>
      <c r="C697" s="270" t="s">
        <v>1737</v>
      </c>
      <c r="D697" s="270"/>
      <c r="E697" s="270"/>
      <c r="F697" s="142" t="s">
        <v>8</v>
      </c>
      <c r="G697" s="74">
        <f>IF(AND(F697="YA"),5,IF(AND(F697="TIDAK"),1,0))</f>
        <v>5</v>
      </c>
    </row>
    <row r="698" spans="1:7" s="136" customFormat="1" ht="32" customHeight="1" x14ac:dyDescent="0.2">
      <c r="A698" s="140"/>
      <c r="B698" s="143" t="s">
        <v>1290</v>
      </c>
      <c r="C698" s="270" t="s">
        <v>1291</v>
      </c>
      <c r="D698" s="270"/>
      <c r="E698" s="270"/>
      <c r="F698" s="142" t="s">
        <v>8</v>
      </c>
      <c r="G698" s="74">
        <f>IF(AND(F698="YA"),5,IF(AND(F698="TIDAK"),1,0))</f>
        <v>5</v>
      </c>
    </row>
    <row r="699" spans="1:7" s="136" customFormat="1" ht="32" customHeight="1" x14ac:dyDescent="0.2">
      <c r="A699" s="140"/>
      <c r="B699" s="143" t="s">
        <v>1292</v>
      </c>
      <c r="C699" s="270" t="s">
        <v>1293</v>
      </c>
      <c r="D699" s="270"/>
      <c r="E699" s="270"/>
      <c r="F699" s="142"/>
      <c r="G699" s="74"/>
    </row>
    <row r="700" spans="1:7" s="136" customFormat="1" ht="32" customHeight="1" x14ac:dyDescent="0.2">
      <c r="A700" s="140"/>
      <c r="B700" s="143"/>
      <c r="C700" s="143" t="s">
        <v>1294</v>
      </c>
      <c r="D700" s="270" t="s">
        <v>78</v>
      </c>
      <c r="E700" s="270"/>
      <c r="F700" s="142" t="s">
        <v>22</v>
      </c>
      <c r="G700" s="74">
        <f>IF(AND(F700="YA"),3,IF(AND(F700="TIDAK"),1,0))</f>
        <v>0</v>
      </c>
    </row>
    <row r="701" spans="1:7" s="136" customFormat="1" ht="32" customHeight="1" x14ac:dyDescent="0.2">
      <c r="A701" s="140"/>
      <c r="B701" s="143"/>
      <c r="C701" s="143" t="s">
        <v>1295</v>
      </c>
      <c r="D701" s="270" t="s">
        <v>80</v>
      </c>
      <c r="E701" s="270"/>
      <c r="F701" s="142" t="s">
        <v>22</v>
      </c>
      <c r="G701" s="74">
        <f>IF(AND(F701="YA"),3,IF(AND(F701="TIDAK"),1,0))</f>
        <v>0</v>
      </c>
    </row>
    <row r="702" spans="1:7" s="136" customFormat="1" ht="32" customHeight="1" x14ac:dyDescent="0.2">
      <c r="A702" s="140"/>
      <c r="B702" s="143"/>
      <c r="C702" s="143" t="s">
        <v>1296</v>
      </c>
      <c r="D702" s="270" t="s">
        <v>140</v>
      </c>
      <c r="E702" s="270"/>
      <c r="F702" s="142" t="s">
        <v>8</v>
      </c>
      <c r="G702" s="74">
        <f>IF(AND(F702="YA"),5,IF(AND(F702="TIDAK"),1,0))</f>
        <v>5</v>
      </c>
    </row>
    <row r="703" spans="1:7" s="136" customFormat="1" ht="32" customHeight="1" x14ac:dyDescent="0.2">
      <c r="A703" s="140"/>
      <c r="B703" s="143" t="s">
        <v>1297</v>
      </c>
      <c r="C703" s="270" t="s">
        <v>1298</v>
      </c>
      <c r="D703" s="270"/>
      <c r="E703" s="270"/>
      <c r="F703" s="142" t="s">
        <v>8</v>
      </c>
      <c r="G703" s="74">
        <f>IF(AND(F703="YA"),5,IF(AND(F703="TIDAK"),1,0))</f>
        <v>5</v>
      </c>
    </row>
    <row r="704" spans="1:7" s="136" customFormat="1" ht="32" customHeight="1" x14ac:dyDescent="0.2">
      <c r="A704" s="140"/>
      <c r="B704" s="143" t="s">
        <v>1299</v>
      </c>
      <c r="C704" s="270" t="s">
        <v>1300</v>
      </c>
      <c r="D704" s="270"/>
      <c r="E704" s="270"/>
      <c r="F704" s="142" t="s">
        <v>8</v>
      </c>
      <c r="G704" s="74">
        <f>IF(AND(F704="YA"),5,IF(AND(F704="TIDAK"),1,0))</f>
        <v>5</v>
      </c>
    </row>
    <row r="705" spans="1:7" s="136" customFormat="1" ht="32" customHeight="1" x14ac:dyDescent="0.2">
      <c r="A705" s="268" t="s">
        <v>1301</v>
      </c>
      <c r="B705" s="268"/>
      <c r="C705" s="268"/>
      <c r="D705" s="268"/>
      <c r="E705" s="268"/>
      <c r="F705" s="268"/>
      <c r="G705" s="68">
        <f>G706</f>
        <v>130</v>
      </c>
    </row>
    <row r="706" spans="1:7" s="136" customFormat="1" ht="32" customHeight="1" x14ac:dyDescent="0.2">
      <c r="A706" s="140">
        <v>25</v>
      </c>
      <c r="B706" s="270" t="s">
        <v>1302</v>
      </c>
      <c r="C706" s="270"/>
      <c r="D706" s="270"/>
      <c r="E706" s="270"/>
      <c r="F706" s="142"/>
      <c r="G706" s="72">
        <f>SUM(G707:G750)</f>
        <v>130</v>
      </c>
    </row>
    <row r="707" spans="1:7" s="136" customFormat="1" ht="32" customHeight="1" x14ac:dyDescent="0.2">
      <c r="A707" s="140"/>
      <c r="B707" s="143" t="s">
        <v>1303</v>
      </c>
      <c r="C707" s="270" t="s">
        <v>1304</v>
      </c>
      <c r="D707" s="270"/>
      <c r="E707" s="270"/>
      <c r="F707" s="142" t="s">
        <v>8</v>
      </c>
      <c r="G707" s="74">
        <f>IF(AND(F707="YA"),5,IF(AND(F707="TIDAK"),40,0))</f>
        <v>5</v>
      </c>
    </row>
    <row r="708" spans="1:7" s="136" customFormat="1" ht="32" customHeight="1" x14ac:dyDescent="0.2">
      <c r="A708" s="140"/>
      <c r="B708" s="143"/>
      <c r="C708" s="270" t="s">
        <v>1305</v>
      </c>
      <c r="D708" s="270"/>
      <c r="E708" s="270"/>
      <c r="F708" s="142"/>
      <c r="G708" s="74"/>
    </row>
    <row r="709" spans="1:7" s="136" customFormat="1" ht="32" customHeight="1" x14ac:dyDescent="0.2">
      <c r="A709" s="140"/>
      <c r="B709" s="143"/>
      <c r="C709" s="143" t="s">
        <v>1306</v>
      </c>
      <c r="D709" s="270" t="s">
        <v>1307</v>
      </c>
      <c r="E709" s="270"/>
      <c r="F709" s="142" t="s">
        <v>8</v>
      </c>
      <c r="G709" s="74">
        <f>IF(AND(F709="YA"),5,IF(AND(F709="TIDAK"),1,0))</f>
        <v>5</v>
      </c>
    </row>
    <row r="710" spans="1:7" s="136" customFormat="1" ht="32" customHeight="1" x14ac:dyDescent="0.2">
      <c r="A710" s="140"/>
      <c r="B710" s="143"/>
      <c r="C710" s="143" t="s">
        <v>1308</v>
      </c>
      <c r="D710" s="270" t="s">
        <v>1309</v>
      </c>
      <c r="E710" s="270"/>
      <c r="F710" s="142" t="s">
        <v>8</v>
      </c>
      <c r="G710" s="74">
        <f>IF(AND(F710="YA"),5,IF(AND(F710="TIDAK"),1,0))</f>
        <v>5</v>
      </c>
    </row>
    <row r="711" spans="1:7" s="136" customFormat="1" ht="32" customHeight="1" x14ac:dyDescent="0.2">
      <c r="A711" s="140"/>
      <c r="B711" s="143"/>
      <c r="C711" s="143" t="s">
        <v>1310</v>
      </c>
      <c r="D711" s="270" t="s">
        <v>1311</v>
      </c>
      <c r="E711" s="270"/>
      <c r="F711" s="142" t="s">
        <v>8</v>
      </c>
      <c r="G711" s="74">
        <f>IF(AND(F711="YA"),5,IF(AND(F711="TIDAK"),1,0))</f>
        <v>5</v>
      </c>
    </row>
    <row r="712" spans="1:7" s="136" customFormat="1" ht="32" customHeight="1" x14ac:dyDescent="0.2">
      <c r="A712" s="140"/>
      <c r="B712" s="143"/>
      <c r="C712" s="143" t="s">
        <v>1312</v>
      </c>
      <c r="D712" s="270" t="s">
        <v>1313</v>
      </c>
      <c r="E712" s="270"/>
      <c r="F712" s="142" t="s">
        <v>8</v>
      </c>
      <c r="G712" s="74"/>
    </row>
    <row r="713" spans="1:7" s="136" customFormat="1" ht="32" customHeight="1" x14ac:dyDescent="0.2">
      <c r="A713" s="140"/>
      <c r="B713" s="143"/>
      <c r="C713" s="143"/>
      <c r="D713" s="143" t="s">
        <v>1314</v>
      </c>
      <c r="E713" s="143" t="s">
        <v>1315</v>
      </c>
      <c r="F713" s="142" t="s">
        <v>8</v>
      </c>
      <c r="G713" s="74">
        <f>IF(AND(F713="YA"),5,IF(AND(F713="TIDAK"),1,0))</f>
        <v>5</v>
      </c>
    </row>
    <row r="714" spans="1:7" s="136" customFormat="1" ht="32" customHeight="1" x14ac:dyDescent="0.2">
      <c r="A714" s="140"/>
      <c r="B714" s="143"/>
      <c r="C714" s="143"/>
      <c r="D714" s="143" t="s">
        <v>1316</v>
      </c>
      <c r="E714" s="143" t="s">
        <v>1317</v>
      </c>
      <c r="F714" s="142" t="s">
        <v>8</v>
      </c>
      <c r="G714" s="74">
        <f>IF(AND(F714="YA"),5,IF(AND(F714="TIDAK"),1,0))</f>
        <v>5</v>
      </c>
    </row>
    <row r="715" spans="1:7" s="136" customFormat="1" ht="32" customHeight="1" x14ac:dyDescent="0.2">
      <c r="A715" s="140"/>
      <c r="B715" s="143"/>
      <c r="C715" s="143"/>
      <c r="D715" s="143" t="s">
        <v>1318</v>
      </c>
      <c r="E715" s="143" t="s">
        <v>1738</v>
      </c>
      <c r="F715" s="142" t="s">
        <v>8</v>
      </c>
      <c r="G715" s="74">
        <f>IF(AND(F715="YA"),5,IF(AND(F715="TIDAK"),1,0))</f>
        <v>5</v>
      </c>
    </row>
    <row r="716" spans="1:7" s="136" customFormat="1" ht="32" customHeight="1" x14ac:dyDescent="0.2">
      <c r="A716" s="140"/>
      <c r="B716" s="143"/>
      <c r="C716" s="143" t="s">
        <v>1320</v>
      </c>
      <c r="D716" s="270" t="s">
        <v>1321</v>
      </c>
      <c r="E716" s="270"/>
      <c r="F716" s="142" t="s">
        <v>55</v>
      </c>
      <c r="G716" s="74">
        <f>IF(AND(F716="YA"),5,IF(AND(F716="TIDAK"),1,0))</f>
        <v>1</v>
      </c>
    </row>
    <row r="717" spans="1:7" s="136" customFormat="1" ht="32" customHeight="1" x14ac:dyDescent="0.2">
      <c r="A717" s="140"/>
      <c r="B717" s="143" t="s">
        <v>1322</v>
      </c>
      <c r="C717" s="270" t="s">
        <v>1323</v>
      </c>
      <c r="D717" s="270"/>
      <c r="E717" s="270"/>
      <c r="F717" s="142"/>
      <c r="G717" s="74"/>
    </row>
    <row r="718" spans="1:7" s="136" customFormat="1" ht="32" customHeight="1" x14ac:dyDescent="0.2">
      <c r="A718" s="140"/>
      <c r="B718" s="143"/>
      <c r="C718" s="143" t="s">
        <v>1324</v>
      </c>
      <c r="D718" s="270" t="s">
        <v>1325</v>
      </c>
      <c r="E718" s="270"/>
      <c r="F718" s="142" t="s">
        <v>55</v>
      </c>
      <c r="G718" s="74">
        <f>IF(AND(F718="YA"),5,IF(AND(F718="TIDAK"),25,0))</f>
        <v>25</v>
      </c>
    </row>
    <row r="719" spans="1:7" s="136" customFormat="1" ht="32" customHeight="1" x14ac:dyDescent="0.2">
      <c r="A719" s="140"/>
      <c r="B719" s="143"/>
      <c r="C719" s="143" t="s">
        <v>1326</v>
      </c>
      <c r="D719" s="270" t="s">
        <v>1327</v>
      </c>
      <c r="E719" s="270"/>
      <c r="F719" s="142" t="s">
        <v>22</v>
      </c>
      <c r="G719" s="74">
        <f>IF(AND(F719="YA"),5,IF(AND(F719="TIDAK"),1,0))</f>
        <v>0</v>
      </c>
    </row>
    <row r="720" spans="1:7" s="136" customFormat="1" ht="32" customHeight="1" x14ac:dyDescent="0.2">
      <c r="A720" s="140"/>
      <c r="B720" s="143"/>
      <c r="C720" s="143" t="s">
        <v>1328</v>
      </c>
      <c r="D720" s="270" t="s">
        <v>891</v>
      </c>
      <c r="E720" s="270"/>
      <c r="F720" s="142"/>
      <c r="G720" s="74"/>
    </row>
    <row r="721" spans="1:7" s="136" customFormat="1" ht="32" customHeight="1" x14ac:dyDescent="0.2">
      <c r="A721" s="140"/>
      <c r="B721" s="143"/>
      <c r="C721" s="143"/>
      <c r="D721" s="143" t="s">
        <v>1329</v>
      </c>
      <c r="E721" s="143" t="s">
        <v>1330</v>
      </c>
      <c r="F721" s="142" t="s">
        <v>55</v>
      </c>
      <c r="G721" s="74">
        <f>IF(AND(F721="YA"),5,IF(AND(F721="TIDAK"),1,0))</f>
        <v>1</v>
      </c>
    </row>
    <row r="722" spans="1:7" s="136" customFormat="1" ht="42" customHeight="1" x14ac:dyDescent="0.2">
      <c r="A722" s="140"/>
      <c r="B722" s="143"/>
      <c r="C722" s="143" t="s">
        <v>1331</v>
      </c>
      <c r="D722" s="270" t="s">
        <v>1332</v>
      </c>
      <c r="E722" s="270"/>
      <c r="F722" s="142" t="s">
        <v>55</v>
      </c>
      <c r="G722" s="74">
        <f>IF(AND(F722="YA"),5,IF(AND(F722="TIDAK"),1,0))</f>
        <v>1</v>
      </c>
    </row>
    <row r="723" spans="1:7" s="136" customFormat="1" ht="32" customHeight="1" x14ac:dyDescent="0.2">
      <c r="A723" s="140"/>
      <c r="B723" s="143"/>
      <c r="C723" s="143" t="s">
        <v>1333</v>
      </c>
      <c r="D723" s="270" t="s">
        <v>1334</v>
      </c>
      <c r="E723" s="270"/>
      <c r="F723" s="142"/>
      <c r="G723" s="74"/>
    </row>
    <row r="724" spans="1:7" s="136" customFormat="1" ht="32" customHeight="1" x14ac:dyDescent="0.2">
      <c r="A724" s="140"/>
      <c r="B724" s="143"/>
      <c r="C724" s="143"/>
      <c r="D724" s="143" t="s">
        <v>1335</v>
      </c>
      <c r="E724" s="143" t="s">
        <v>1336</v>
      </c>
      <c r="F724" s="142" t="s">
        <v>22</v>
      </c>
      <c r="G724" s="74">
        <f>IF(AND(F724="YA"),3,IF(AND(F724="TIDAK"),1,0))</f>
        <v>0</v>
      </c>
    </row>
    <row r="725" spans="1:7" s="136" customFormat="1" ht="32" customHeight="1" x14ac:dyDescent="0.2">
      <c r="A725" s="140"/>
      <c r="B725" s="143"/>
      <c r="C725" s="143"/>
      <c r="D725" s="143" t="s">
        <v>1337</v>
      </c>
      <c r="E725" s="143" t="s">
        <v>1338</v>
      </c>
      <c r="F725" s="142" t="s">
        <v>22</v>
      </c>
      <c r="G725" s="74">
        <f>IF(AND(F725="YA"),3,IF(AND(F725="TIDAK"),1,0))</f>
        <v>0</v>
      </c>
    </row>
    <row r="726" spans="1:7" s="136" customFormat="1" ht="32" customHeight="1" x14ac:dyDescent="0.2">
      <c r="A726" s="140"/>
      <c r="B726" s="143"/>
      <c r="C726" s="143"/>
      <c r="D726" s="143" t="s">
        <v>1339</v>
      </c>
      <c r="E726" s="143" t="s">
        <v>1340</v>
      </c>
      <c r="F726" s="142" t="s">
        <v>8</v>
      </c>
      <c r="G726" s="74">
        <f>IF(AND(F726="YA"),5,IF(AND(F726="TIDAK"),1,0))</f>
        <v>5</v>
      </c>
    </row>
    <row r="727" spans="1:7" s="136" customFormat="1" ht="32" customHeight="1" x14ac:dyDescent="0.2">
      <c r="A727" s="140"/>
      <c r="B727" s="143" t="s">
        <v>1341</v>
      </c>
      <c r="C727" s="270" t="s">
        <v>1342</v>
      </c>
      <c r="D727" s="270"/>
      <c r="E727" s="270"/>
      <c r="F727" s="142" t="s">
        <v>8</v>
      </c>
      <c r="G727" s="74">
        <f>IF(AND(F727="YA"),5,IF(AND(F727="TIDAK"),1,0))</f>
        <v>5</v>
      </c>
    </row>
    <row r="728" spans="1:7" s="136" customFormat="1" ht="32" customHeight="1" x14ac:dyDescent="0.2">
      <c r="A728" s="140"/>
      <c r="B728" s="143" t="s">
        <v>1343</v>
      </c>
      <c r="C728" s="270" t="s">
        <v>1344</v>
      </c>
      <c r="D728" s="270"/>
      <c r="E728" s="270"/>
      <c r="F728" s="142" t="s">
        <v>55</v>
      </c>
      <c r="G728" s="74">
        <f>IF(AND(F728="YA"),5,IF(AND(F728="TIDAK"),1,0))</f>
        <v>1</v>
      </c>
    </row>
    <row r="729" spans="1:7" s="136" customFormat="1" ht="32" customHeight="1" x14ac:dyDescent="0.2">
      <c r="A729" s="140"/>
      <c r="B729" s="143" t="s">
        <v>1345</v>
      </c>
      <c r="C729" s="270" t="s">
        <v>1346</v>
      </c>
      <c r="D729" s="270"/>
      <c r="E729" s="270"/>
      <c r="F729" s="142" t="s">
        <v>8</v>
      </c>
      <c r="G729" s="74">
        <f>IF(AND(F729="YA"),5,IF(AND(F729="TIDAK"),1,0))</f>
        <v>5</v>
      </c>
    </row>
    <row r="730" spans="1:7" s="136" customFormat="1" ht="32" customHeight="1" x14ac:dyDescent="0.2">
      <c r="A730" s="140"/>
      <c r="B730" s="143" t="s">
        <v>1347</v>
      </c>
      <c r="C730" s="270" t="s">
        <v>1348</v>
      </c>
      <c r="D730" s="270"/>
      <c r="E730" s="270"/>
      <c r="F730" s="142" t="s">
        <v>8</v>
      </c>
      <c r="G730" s="74">
        <f>IF(AND(F730="YA"),0,IF(AND(F730="TIDAK"),35,0))</f>
        <v>0</v>
      </c>
    </row>
    <row r="731" spans="1:7" s="136" customFormat="1" ht="32" customHeight="1" x14ac:dyDescent="0.2">
      <c r="A731" s="140"/>
      <c r="B731" s="143"/>
      <c r="C731" s="270" t="s">
        <v>1349</v>
      </c>
      <c r="D731" s="270"/>
      <c r="E731" s="270"/>
      <c r="F731" s="142"/>
      <c r="G731" s="74"/>
    </row>
    <row r="732" spans="1:7" s="136" customFormat="1" ht="32" customHeight="1" x14ac:dyDescent="0.2">
      <c r="A732" s="140"/>
      <c r="B732" s="143"/>
      <c r="C732" s="270" t="s">
        <v>1350</v>
      </c>
      <c r="D732" s="270"/>
      <c r="E732" s="270"/>
      <c r="F732" s="142"/>
      <c r="G732" s="74"/>
    </row>
    <row r="733" spans="1:7" s="136" customFormat="1" ht="32" customHeight="1" x14ac:dyDescent="0.2">
      <c r="A733" s="140"/>
      <c r="B733" s="143"/>
      <c r="C733" s="143" t="s">
        <v>1351</v>
      </c>
      <c r="D733" s="270" t="s">
        <v>1352</v>
      </c>
      <c r="E733" s="270"/>
      <c r="F733" s="142" t="s">
        <v>8</v>
      </c>
      <c r="G733" s="74">
        <f t="shared" ref="G733:G738" si="45">IF(AND(F733="YA"),5,IF(AND(F733="TIDAK"),1,0))</f>
        <v>5</v>
      </c>
    </row>
    <row r="734" spans="1:7" s="136" customFormat="1" ht="32" customHeight="1" x14ac:dyDescent="0.2">
      <c r="A734" s="140"/>
      <c r="B734" s="143"/>
      <c r="C734" s="143" t="s">
        <v>1353</v>
      </c>
      <c r="D734" s="270" t="s">
        <v>1354</v>
      </c>
      <c r="E734" s="270"/>
      <c r="F734" s="142" t="s">
        <v>8</v>
      </c>
      <c r="G734" s="74">
        <f t="shared" si="45"/>
        <v>5</v>
      </c>
    </row>
    <row r="735" spans="1:7" s="136" customFormat="1" ht="32" customHeight="1" x14ac:dyDescent="0.2">
      <c r="A735" s="140"/>
      <c r="B735" s="143"/>
      <c r="C735" s="143" t="s">
        <v>1355</v>
      </c>
      <c r="D735" s="270" t="s">
        <v>1356</v>
      </c>
      <c r="E735" s="270"/>
      <c r="F735" s="142" t="s">
        <v>55</v>
      </c>
      <c r="G735" s="74">
        <f t="shared" si="45"/>
        <v>1</v>
      </c>
    </row>
    <row r="736" spans="1:7" s="136" customFormat="1" ht="32" customHeight="1" x14ac:dyDescent="0.2">
      <c r="A736" s="140"/>
      <c r="B736" s="143"/>
      <c r="C736" s="143" t="s">
        <v>1357</v>
      </c>
      <c r="D736" s="270" t="s">
        <v>1358</v>
      </c>
      <c r="E736" s="270"/>
      <c r="F736" s="142" t="s">
        <v>8</v>
      </c>
      <c r="G736" s="74">
        <f t="shared" si="45"/>
        <v>5</v>
      </c>
    </row>
    <row r="737" spans="1:7" s="136" customFormat="1" ht="32" customHeight="1" x14ac:dyDescent="0.2">
      <c r="A737" s="140"/>
      <c r="B737" s="143"/>
      <c r="C737" s="143" t="s">
        <v>1359</v>
      </c>
      <c r="D737" s="270" t="s">
        <v>1360</v>
      </c>
      <c r="E737" s="270"/>
      <c r="F737" s="142" t="s">
        <v>8</v>
      </c>
      <c r="G737" s="74">
        <f t="shared" si="45"/>
        <v>5</v>
      </c>
    </row>
    <row r="738" spans="1:7" s="136" customFormat="1" ht="32" customHeight="1" x14ac:dyDescent="0.2">
      <c r="A738" s="140"/>
      <c r="B738" s="143"/>
      <c r="C738" s="143" t="s">
        <v>1361</v>
      </c>
      <c r="D738" s="270" t="s">
        <v>1362</v>
      </c>
      <c r="E738" s="270"/>
      <c r="F738" s="142" t="s">
        <v>8</v>
      </c>
      <c r="G738" s="74">
        <f t="shared" si="45"/>
        <v>5</v>
      </c>
    </row>
    <row r="739" spans="1:7" s="136" customFormat="1" ht="32" customHeight="1" x14ac:dyDescent="0.2">
      <c r="A739" s="140"/>
      <c r="B739" s="143" t="s">
        <v>1363</v>
      </c>
      <c r="C739" s="270" t="s">
        <v>1364</v>
      </c>
      <c r="D739" s="270"/>
      <c r="E739" s="270"/>
      <c r="F739" s="142"/>
      <c r="G739" s="74"/>
    </row>
    <row r="740" spans="1:7" s="136" customFormat="1" ht="32" customHeight="1" x14ac:dyDescent="0.2">
      <c r="A740" s="140"/>
      <c r="B740" s="143"/>
      <c r="C740" s="143" t="s">
        <v>1365</v>
      </c>
      <c r="D740" s="270" t="s">
        <v>1366</v>
      </c>
      <c r="E740" s="270"/>
      <c r="F740" s="142" t="s">
        <v>22</v>
      </c>
      <c r="G740" s="74">
        <f>IF(AND(F740="YA"),3,IF(AND(F740="TIDAK"),1,0))</f>
        <v>0</v>
      </c>
    </row>
    <row r="741" spans="1:7" s="136" customFormat="1" ht="32" customHeight="1" x14ac:dyDescent="0.2">
      <c r="A741" s="140"/>
      <c r="B741" s="143"/>
      <c r="C741" s="143" t="s">
        <v>1367</v>
      </c>
      <c r="D741" s="270" t="s">
        <v>1368</v>
      </c>
      <c r="E741" s="270"/>
      <c r="F741" s="142" t="s">
        <v>22</v>
      </c>
      <c r="G741" s="74">
        <f>IF(AND(F741="YA"),3,IF(AND(F741="TIDAK"),1,0))</f>
        <v>0</v>
      </c>
    </row>
    <row r="742" spans="1:7" s="136" customFormat="1" ht="32" customHeight="1" x14ac:dyDescent="0.2">
      <c r="A742" s="140"/>
      <c r="B742" s="143"/>
      <c r="C742" s="143" t="s">
        <v>1369</v>
      </c>
      <c r="D742" s="270" t="s">
        <v>1370</v>
      </c>
      <c r="E742" s="270"/>
      <c r="F742" s="142" t="s">
        <v>8</v>
      </c>
      <c r="G742" s="74">
        <f>IF(AND(F742="YA"),5,IF(AND(F742="TIDAK"),1,0))</f>
        <v>5</v>
      </c>
    </row>
    <row r="743" spans="1:7" s="136" customFormat="1" ht="32" customHeight="1" x14ac:dyDescent="0.2">
      <c r="A743" s="140"/>
      <c r="B743" s="143" t="s">
        <v>1371</v>
      </c>
      <c r="C743" s="270" t="s">
        <v>1372</v>
      </c>
      <c r="D743" s="270"/>
      <c r="E743" s="270"/>
      <c r="F743" s="142"/>
      <c r="G743" s="74"/>
    </row>
    <row r="744" spans="1:7" s="136" customFormat="1" ht="32" customHeight="1" x14ac:dyDescent="0.2">
      <c r="A744" s="140"/>
      <c r="B744" s="143"/>
      <c r="C744" s="143" t="s">
        <v>1373</v>
      </c>
      <c r="D744" s="270" t="s">
        <v>1374</v>
      </c>
      <c r="E744" s="270"/>
      <c r="F744" s="142" t="s">
        <v>8</v>
      </c>
      <c r="G744" s="74">
        <f>IF(AND(F744="YA"),5,IF(AND(F744="TIDAK"),1,0))</f>
        <v>5</v>
      </c>
    </row>
    <row r="745" spans="1:7" s="136" customFormat="1" ht="32" customHeight="1" x14ac:dyDescent="0.2">
      <c r="A745" s="140"/>
      <c r="B745" s="143"/>
      <c r="C745" s="143" t="s">
        <v>1375</v>
      </c>
      <c r="D745" s="270" t="s">
        <v>1376</v>
      </c>
      <c r="E745" s="270"/>
      <c r="F745" s="142" t="s">
        <v>8</v>
      </c>
      <c r="G745" s="74">
        <f>IF(AND(F745="YA"),5,IF(AND(F745="TIDAK"),1,0))</f>
        <v>5</v>
      </c>
    </row>
    <row r="746" spans="1:7" s="136" customFormat="1" ht="32" customHeight="1" x14ac:dyDescent="0.2">
      <c r="A746" s="140"/>
      <c r="B746" s="143"/>
      <c r="C746" s="143" t="s">
        <v>1377</v>
      </c>
      <c r="D746" s="270" t="s">
        <v>1378</v>
      </c>
      <c r="E746" s="270"/>
      <c r="F746" s="142" t="s">
        <v>8</v>
      </c>
      <c r="G746" s="74">
        <f>IF(AND(F746="YA"),5,IF(AND(F746="TIDAK"),1,0))</f>
        <v>5</v>
      </c>
    </row>
    <row r="747" spans="1:7" s="136" customFormat="1" ht="32" customHeight="1" x14ac:dyDescent="0.2">
      <c r="A747" s="140"/>
      <c r="B747" s="143" t="s">
        <v>1379</v>
      </c>
      <c r="C747" s="270" t="s">
        <v>1380</v>
      </c>
      <c r="D747" s="270"/>
      <c r="E747" s="270"/>
      <c r="F747" s="142" t="s">
        <v>8</v>
      </c>
      <c r="G747" s="74">
        <f>IF(AND(F747="YA"),5,IF(AND(F747="TIDAK"),1,0))</f>
        <v>5</v>
      </c>
    </row>
    <row r="748" spans="1:7" s="136" customFormat="1" ht="32" customHeight="1" x14ac:dyDescent="0.2">
      <c r="A748" s="140"/>
      <c r="B748" s="143"/>
      <c r="C748" s="143" t="s">
        <v>1381</v>
      </c>
      <c r="D748" s="270" t="s">
        <v>1382</v>
      </c>
      <c r="E748" s="270"/>
      <c r="F748" s="142"/>
      <c r="G748" s="74"/>
    </row>
    <row r="749" spans="1:7" s="136" customFormat="1" ht="32" customHeight="1" x14ac:dyDescent="0.2">
      <c r="A749" s="140"/>
      <c r="B749" s="143"/>
      <c r="C749" s="143"/>
      <c r="D749" s="143" t="s">
        <v>1383</v>
      </c>
      <c r="E749" s="143" t="s">
        <v>1384</v>
      </c>
      <c r="F749" s="142" t="s">
        <v>22</v>
      </c>
      <c r="G749" s="74">
        <f>IF(AND(F749="YA"),2,IF(AND(F749="TIDAK"),0,0))</f>
        <v>0</v>
      </c>
    </row>
    <row r="750" spans="1:7" s="136" customFormat="1" ht="32" customHeight="1" x14ac:dyDescent="0.2">
      <c r="A750" s="140"/>
      <c r="B750" s="143"/>
      <c r="C750" s="143"/>
      <c r="D750" s="143" t="s">
        <v>1385</v>
      </c>
      <c r="E750" s="143" t="s">
        <v>1386</v>
      </c>
      <c r="F750" s="142" t="s">
        <v>22</v>
      </c>
      <c r="G750" s="74">
        <f>IF(AND(F750="YA"),2,IF(AND(F750="TIDAK"),0,0))</f>
        <v>0</v>
      </c>
    </row>
    <row r="751" spans="1:7" s="136" customFormat="1" ht="32" customHeight="1" x14ac:dyDescent="0.2">
      <c r="A751" s="268" t="s">
        <v>1387</v>
      </c>
      <c r="B751" s="268"/>
      <c r="C751" s="268"/>
      <c r="D751" s="268"/>
      <c r="E751" s="268"/>
      <c r="F751" s="268"/>
      <c r="G751" s="68">
        <f>G752+G777</f>
        <v>96</v>
      </c>
    </row>
    <row r="752" spans="1:7" s="136" customFormat="1" ht="32" customHeight="1" x14ac:dyDescent="0.2">
      <c r="A752" s="140">
        <v>26</v>
      </c>
      <c r="B752" s="269" t="s">
        <v>1388</v>
      </c>
      <c r="C752" s="269"/>
      <c r="D752" s="269"/>
      <c r="E752" s="269"/>
      <c r="F752" s="142"/>
      <c r="G752" s="72">
        <f>SUM(G753:G777)</f>
        <v>91</v>
      </c>
    </row>
    <row r="753" spans="1:7" s="136" customFormat="1" ht="32" customHeight="1" x14ac:dyDescent="0.2">
      <c r="A753" s="140"/>
      <c r="B753" s="143" t="s">
        <v>1389</v>
      </c>
      <c r="C753" s="270" t="s">
        <v>1390</v>
      </c>
      <c r="D753" s="270"/>
      <c r="E753" s="270"/>
      <c r="F753" s="142" t="s">
        <v>8</v>
      </c>
      <c r="G753" s="74">
        <f>IF(AND(F753="YA"),5,IF(AND(F753="TIDAK"),1,0))</f>
        <v>5</v>
      </c>
    </row>
    <row r="754" spans="1:7" s="136" customFormat="1" ht="32" customHeight="1" x14ac:dyDescent="0.2">
      <c r="A754" s="140"/>
      <c r="B754" s="143" t="s">
        <v>1391</v>
      </c>
      <c r="C754" s="270" t="s">
        <v>1392</v>
      </c>
      <c r="D754" s="270"/>
      <c r="E754" s="270"/>
      <c r="F754" s="142" t="s">
        <v>8</v>
      </c>
      <c r="G754" s="74">
        <f>IF(AND(F754="YA"),5,IF(AND(F754="TIDAK"),1,0))</f>
        <v>5</v>
      </c>
    </row>
    <row r="755" spans="1:7" s="136" customFormat="1" ht="32" customHeight="1" x14ac:dyDescent="0.2">
      <c r="A755" s="140"/>
      <c r="B755" s="143" t="s">
        <v>1393</v>
      </c>
      <c r="C755" s="270" t="s">
        <v>1394</v>
      </c>
      <c r="D755" s="270"/>
      <c r="E755" s="270"/>
      <c r="F755" s="142"/>
      <c r="G755" s="74"/>
    </row>
    <row r="756" spans="1:7" s="136" customFormat="1" ht="32" customHeight="1" x14ac:dyDescent="0.2">
      <c r="A756" s="140"/>
      <c r="B756" s="143"/>
      <c r="C756" s="143" t="s">
        <v>1395</v>
      </c>
      <c r="D756" s="270" t="s">
        <v>1396</v>
      </c>
      <c r="E756" s="270"/>
      <c r="F756" s="142" t="s">
        <v>8</v>
      </c>
      <c r="G756" s="74">
        <f>IF(AND(F756="YA"),5,IF(AND(F756="TIDAK"),1,0))</f>
        <v>5</v>
      </c>
    </row>
    <row r="757" spans="1:7" s="136" customFormat="1" ht="32" customHeight="1" x14ac:dyDescent="0.2">
      <c r="A757" s="140"/>
      <c r="B757" s="143"/>
      <c r="C757" s="143" t="s">
        <v>1397</v>
      </c>
      <c r="D757" s="270" t="s">
        <v>1398</v>
      </c>
      <c r="E757" s="270"/>
      <c r="F757" s="142"/>
      <c r="G757" s="74"/>
    </row>
    <row r="758" spans="1:7" s="136" customFormat="1" ht="32" customHeight="1" x14ac:dyDescent="0.2">
      <c r="A758" s="140"/>
      <c r="B758" s="143"/>
      <c r="C758" s="143"/>
      <c r="D758" s="143" t="s">
        <v>1399</v>
      </c>
      <c r="E758" s="143" t="s">
        <v>1400</v>
      </c>
      <c r="F758" s="142" t="s">
        <v>8</v>
      </c>
      <c r="G758" s="74">
        <f>IF(AND(F758="YA"),5,IF(AND(F758="TIDAK"),1,0))</f>
        <v>5</v>
      </c>
    </row>
    <row r="759" spans="1:7" s="136" customFormat="1" ht="32" customHeight="1" x14ac:dyDescent="0.2">
      <c r="A759" s="140"/>
      <c r="B759" s="143"/>
      <c r="C759" s="143"/>
      <c r="D759" s="143" t="s">
        <v>1401</v>
      </c>
      <c r="E759" s="143" t="s">
        <v>1402</v>
      </c>
      <c r="F759" s="142" t="s">
        <v>8</v>
      </c>
      <c r="G759" s="74">
        <f>IF(AND(F759="YA"),5,IF(AND(F759="TIDAK"),1,0))</f>
        <v>5</v>
      </c>
    </row>
    <row r="760" spans="1:7" s="136" customFormat="1" ht="32" customHeight="1" x14ac:dyDescent="0.2">
      <c r="A760" s="140"/>
      <c r="B760" s="143"/>
      <c r="C760" s="143"/>
      <c r="D760" s="143" t="s">
        <v>1403</v>
      </c>
      <c r="E760" s="143" t="s">
        <v>1404</v>
      </c>
      <c r="F760" s="142" t="s">
        <v>8</v>
      </c>
      <c r="G760" s="74">
        <f>IF(AND(F760="YA"),5,IF(AND(F760="TIDAK"),1,0))</f>
        <v>5</v>
      </c>
    </row>
    <row r="761" spans="1:7" s="136" customFormat="1" ht="32" customHeight="1" x14ac:dyDescent="0.2">
      <c r="A761" s="140"/>
      <c r="B761" s="143"/>
      <c r="C761" s="143" t="s">
        <v>1405</v>
      </c>
      <c r="D761" s="270" t="s">
        <v>1406</v>
      </c>
      <c r="E761" s="270"/>
      <c r="F761" s="142"/>
      <c r="G761" s="74"/>
    </row>
    <row r="762" spans="1:7" s="136" customFormat="1" ht="32" customHeight="1" x14ac:dyDescent="0.2">
      <c r="A762" s="140"/>
      <c r="B762" s="143"/>
      <c r="C762" s="143"/>
      <c r="D762" s="143" t="s">
        <v>1407</v>
      </c>
      <c r="E762" s="143" t="s">
        <v>1408</v>
      </c>
      <c r="F762" s="142" t="s">
        <v>22</v>
      </c>
      <c r="G762" s="74">
        <f>IF(AND(F762="YA"),3,IF(AND(F762="TIDAK"),1,0))</f>
        <v>0</v>
      </c>
    </row>
    <row r="763" spans="1:7" s="136" customFormat="1" ht="32" customHeight="1" x14ac:dyDescent="0.2">
      <c r="A763" s="140"/>
      <c r="B763" s="143"/>
      <c r="C763" s="143"/>
      <c r="D763" s="143" t="s">
        <v>1409</v>
      </c>
      <c r="E763" s="143" t="s">
        <v>878</v>
      </c>
      <c r="F763" s="142" t="s">
        <v>22</v>
      </c>
      <c r="G763" s="74">
        <f>IF(AND(F763="YA"),3,IF(AND(F763="TIDAK"),1,0))</f>
        <v>0</v>
      </c>
    </row>
    <row r="764" spans="1:7" s="136" customFormat="1" ht="32" customHeight="1" x14ac:dyDescent="0.2">
      <c r="A764" s="140"/>
      <c r="B764" s="143"/>
      <c r="C764" s="143"/>
      <c r="D764" s="143" t="s">
        <v>1410</v>
      </c>
      <c r="E764" s="143" t="s">
        <v>1411</v>
      </c>
      <c r="F764" s="142" t="s">
        <v>8</v>
      </c>
      <c r="G764" s="74">
        <f>IF(AND(F764="YA"),5,IF(AND(F764="TIDAK"),1,0))</f>
        <v>5</v>
      </c>
    </row>
    <row r="765" spans="1:7" s="136" customFormat="1" ht="32" customHeight="1" x14ac:dyDescent="0.2">
      <c r="A765" s="140"/>
      <c r="B765" s="143" t="s">
        <v>1412</v>
      </c>
      <c r="C765" s="270" t="s">
        <v>1413</v>
      </c>
      <c r="D765" s="270"/>
      <c r="E765" s="270"/>
      <c r="F765" s="142"/>
      <c r="G765" s="74"/>
    </row>
    <row r="766" spans="1:7" s="136" customFormat="1" ht="32" customHeight="1" x14ac:dyDescent="0.2">
      <c r="A766" s="140"/>
      <c r="B766" s="143"/>
      <c r="C766" s="143" t="s">
        <v>1414</v>
      </c>
      <c r="D766" s="270" t="s">
        <v>1415</v>
      </c>
      <c r="E766" s="270"/>
      <c r="F766" s="142" t="s">
        <v>8</v>
      </c>
      <c r="G766" s="74">
        <f t="shared" ref="G766:G777" si="46">IF(AND(F766="YA"),5,IF(AND(F766="TIDAK"),1,0))</f>
        <v>5</v>
      </c>
    </row>
    <row r="767" spans="1:7" s="136" customFormat="1" ht="32" customHeight="1" x14ac:dyDescent="0.2">
      <c r="A767" s="140"/>
      <c r="B767" s="143"/>
      <c r="C767" s="143" t="s">
        <v>1416</v>
      </c>
      <c r="D767" s="270" t="s">
        <v>1417</v>
      </c>
      <c r="E767" s="270"/>
      <c r="F767" s="142" t="s">
        <v>8</v>
      </c>
      <c r="G767" s="74">
        <f t="shared" si="46"/>
        <v>5</v>
      </c>
    </row>
    <row r="768" spans="1:7" s="136" customFormat="1" ht="32" customHeight="1" x14ac:dyDescent="0.2">
      <c r="A768" s="140"/>
      <c r="B768" s="143"/>
      <c r="C768" s="143" t="s">
        <v>1418</v>
      </c>
      <c r="D768" s="270" t="s">
        <v>1419</v>
      </c>
      <c r="E768" s="270"/>
      <c r="F768" s="142" t="s">
        <v>8</v>
      </c>
      <c r="G768" s="74">
        <f t="shared" si="46"/>
        <v>5</v>
      </c>
    </row>
    <row r="769" spans="1:7" s="136" customFormat="1" ht="32" customHeight="1" x14ac:dyDescent="0.2">
      <c r="A769" s="140"/>
      <c r="B769" s="143"/>
      <c r="C769" s="143" t="s">
        <v>1420</v>
      </c>
      <c r="D769" s="270" t="s">
        <v>1421</v>
      </c>
      <c r="E769" s="270"/>
      <c r="F769" s="142" t="s">
        <v>8</v>
      </c>
      <c r="G769" s="74">
        <f t="shared" si="46"/>
        <v>5</v>
      </c>
    </row>
    <row r="770" spans="1:7" s="136" customFormat="1" ht="32" customHeight="1" x14ac:dyDescent="0.2">
      <c r="A770" s="140"/>
      <c r="B770" s="143"/>
      <c r="C770" s="143" t="s">
        <v>1422</v>
      </c>
      <c r="D770" s="270" t="s">
        <v>1423</v>
      </c>
      <c r="E770" s="270"/>
      <c r="F770" s="142" t="s">
        <v>8</v>
      </c>
      <c r="G770" s="74">
        <f t="shared" si="46"/>
        <v>5</v>
      </c>
    </row>
    <row r="771" spans="1:7" s="136" customFormat="1" ht="32" customHeight="1" x14ac:dyDescent="0.2">
      <c r="A771" s="140"/>
      <c r="B771" s="143"/>
      <c r="C771" s="143" t="s">
        <v>1424</v>
      </c>
      <c r="D771" s="270" t="s">
        <v>1425</v>
      </c>
      <c r="E771" s="270"/>
      <c r="F771" s="142" t="s">
        <v>8</v>
      </c>
      <c r="G771" s="74">
        <f t="shared" si="46"/>
        <v>5</v>
      </c>
    </row>
    <row r="772" spans="1:7" s="136" customFormat="1" ht="32" customHeight="1" x14ac:dyDescent="0.2">
      <c r="A772" s="140"/>
      <c r="B772" s="143"/>
      <c r="C772" s="143" t="s">
        <v>1426</v>
      </c>
      <c r="D772" s="270" t="s">
        <v>1427</v>
      </c>
      <c r="E772" s="270"/>
      <c r="F772" s="142" t="s">
        <v>8</v>
      </c>
      <c r="G772" s="74">
        <f t="shared" si="46"/>
        <v>5</v>
      </c>
    </row>
    <row r="773" spans="1:7" s="136" customFormat="1" ht="32" customHeight="1" x14ac:dyDescent="0.2">
      <c r="A773" s="140"/>
      <c r="B773" s="143"/>
      <c r="C773" s="143" t="s">
        <v>1428</v>
      </c>
      <c r="D773" s="270" t="s">
        <v>1429</v>
      </c>
      <c r="E773" s="270"/>
      <c r="F773" s="142" t="s">
        <v>8</v>
      </c>
      <c r="G773" s="74">
        <f t="shared" si="46"/>
        <v>5</v>
      </c>
    </row>
    <row r="774" spans="1:7" s="136" customFormat="1" ht="32" customHeight="1" x14ac:dyDescent="0.2">
      <c r="A774" s="140"/>
      <c r="B774" s="143" t="s">
        <v>1430</v>
      </c>
      <c r="C774" s="270" t="s">
        <v>1431</v>
      </c>
      <c r="D774" s="270"/>
      <c r="E774" s="270"/>
      <c r="F774" s="142" t="s">
        <v>55</v>
      </c>
      <c r="G774" s="74">
        <f t="shared" si="46"/>
        <v>1</v>
      </c>
    </row>
    <row r="775" spans="1:7" s="136" customFormat="1" ht="32" customHeight="1" x14ac:dyDescent="0.2">
      <c r="A775" s="140"/>
      <c r="B775" s="143" t="s">
        <v>1432</v>
      </c>
      <c r="C775" s="270" t="s">
        <v>1433</v>
      </c>
      <c r="D775" s="270"/>
      <c r="E775" s="270"/>
      <c r="F775" s="142" t="s">
        <v>8</v>
      </c>
      <c r="G775" s="74">
        <f t="shared" si="46"/>
        <v>5</v>
      </c>
    </row>
    <row r="776" spans="1:7" s="136" customFormat="1" ht="32" customHeight="1" x14ac:dyDescent="0.2">
      <c r="A776" s="140"/>
      <c r="B776" s="143" t="s">
        <v>1434</v>
      </c>
      <c r="C776" s="270" t="s">
        <v>1435</v>
      </c>
      <c r="D776" s="270"/>
      <c r="E776" s="270"/>
      <c r="F776" s="142" t="s">
        <v>8</v>
      </c>
      <c r="G776" s="74">
        <f t="shared" si="46"/>
        <v>5</v>
      </c>
    </row>
    <row r="777" spans="1:7" s="136" customFormat="1" ht="32" customHeight="1" x14ac:dyDescent="0.2">
      <c r="A777" s="140"/>
      <c r="B777" s="143" t="s">
        <v>1436</v>
      </c>
      <c r="C777" s="270" t="s">
        <v>1437</v>
      </c>
      <c r="D777" s="270"/>
      <c r="E777" s="270"/>
      <c r="F777" s="142" t="s">
        <v>8</v>
      </c>
      <c r="G777" s="74">
        <f t="shared" si="46"/>
        <v>5</v>
      </c>
    </row>
    <row r="778" spans="1:7" s="136" customFormat="1" ht="32" customHeight="1" x14ac:dyDescent="0.2">
      <c r="A778" s="140">
        <v>27</v>
      </c>
      <c r="B778" s="269" t="s">
        <v>1438</v>
      </c>
      <c r="C778" s="269"/>
      <c r="D778" s="269"/>
      <c r="E778" s="269"/>
      <c r="F778" s="142"/>
      <c r="G778" s="72">
        <f>SUM(G779:G808)</f>
        <v>82</v>
      </c>
    </row>
    <row r="779" spans="1:7" s="136" customFormat="1" ht="32" customHeight="1" x14ac:dyDescent="0.2">
      <c r="A779" s="140"/>
      <c r="B779" s="143" t="s">
        <v>1439</v>
      </c>
      <c r="C779" s="270" t="s">
        <v>1440</v>
      </c>
      <c r="D779" s="270"/>
      <c r="E779" s="270"/>
      <c r="F779" s="142" t="s">
        <v>8</v>
      </c>
      <c r="G779" s="74">
        <f>IF(AND(F779="YA"),5,IF(AND(F779="TIDAK"),1,0))</f>
        <v>5</v>
      </c>
    </row>
    <row r="780" spans="1:7" s="136" customFormat="1" ht="32" customHeight="1" x14ac:dyDescent="0.2">
      <c r="A780" s="140"/>
      <c r="B780" s="143" t="s">
        <v>1441</v>
      </c>
      <c r="C780" s="270" t="s">
        <v>1442</v>
      </c>
      <c r="D780" s="270"/>
      <c r="E780" s="270"/>
      <c r="F780" s="142" t="s">
        <v>8</v>
      </c>
      <c r="G780" s="74">
        <f>IF(AND(F780="YA"),5,IF(AND(F780="TIDAK"),1,0))</f>
        <v>5</v>
      </c>
    </row>
    <row r="781" spans="1:7" s="136" customFormat="1" ht="32" customHeight="1" x14ac:dyDescent="0.2">
      <c r="A781" s="140"/>
      <c r="B781" s="143" t="s">
        <v>1443</v>
      </c>
      <c r="C781" s="270" t="s">
        <v>1444</v>
      </c>
      <c r="D781" s="270"/>
      <c r="E781" s="270"/>
      <c r="F781" s="142"/>
      <c r="G781" s="74"/>
    </row>
    <row r="782" spans="1:7" s="136" customFormat="1" ht="32" customHeight="1" x14ac:dyDescent="0.2">
      <c r="A782" s="140"/>
      <c r="B782" s="143"/>
      <c r="C782" s="143" t="s">
        <v>1445</v>
      </c>
      <c r="D782" s="270" t="s">
        <v>1446</v>
      </c>
      <c r="E782" s="270"/>
      <c r="F782" s="142" t="s">
        <v>22</v>
      </c>
      <c r="G782" s="74">
        <f>IF(AND(F782="YA"),3,IF(AND(F782="TIDAK"),1,0))</f>
        <v>0</v>
      </c>
    </row>
    <row r="783" spans="1:7" s="136" customFormat="1" ht="32" customHeight="1" x14ac:dyDescent="0.2">
      <c r="A783" s="140"/>
      <c r="B783" s="143"/>
      <c r="C783" s="143" t="s">
        <v>1447</v>
      </c>
      <c r="D783" s="270" t="s">
        <v>1448</v>
      </c>
      <c r="E783" s="270"/>
      <c r="F783" s="142" t="s">
        <v>22</v>
      </c>
      <c r="G783" s="74">
        <f>IF(AND(F783="YA"),3,IF(AND(F783="TIDAK"),1,0))</f>
        <v>0</v>
      </c>
    </row>
    <row r="784" spans="1:7" s="136" customFormat="1" ht="32" customHeight="1" x14ac:dyDescent="0.2">
      <c r="A784" s="140"/>
      <c r="B784" s="143"/>
      <c r="C784" s="143" t="s">
        <v>1449</v>
      </c>
      <c r="D784" s="270" t="s">
        <v>1069</v>
      </c>
      <c r="E784" s="270"/>
      <c r="F784" s="142" t="s">
        <v>8</v>
      </c>
      <c r="G784" s="74">
        <f>IF(AND(F784="YA"),5,IF(AND(F784="TIDAK"),1,0))</f>
        <v>5</v>
      </c>
    </row>
    <row r="785" spans="1:7" s="136" customFormat="1" ht="32" customHeight="1" x14ac:dyDescent="0.2">
      <c r="A785" s="140"/>
      <c r="B785" s="143" t="s">
        <v>1450</v>
      </c>
      <c r="C785" s="270" t="s">
        <v>1451</v>
      </c>
      <c r="D785" s="270"/>
      <c r="E785" s="270"/>
      <c r="F785" s="142" t="s">
        <v>8</v>
      </c>
      <c r="G785" s="74">
        <f>IF(AND(F785="YA"),5,IF(AND(F785="TIDAK"),1,0))</f>
        <v>5</v>
      </c>
    </row>
    <row r="786" spans="1:7" s="136" customFormat="1" ht="32" customHeight="1" x14ac:dyDescent="0.2">
      <c r="A786" s="140"/>
      <c r="B786" s="143" t="s">
        <v>1452</v>
      </c>
      <c r="C786" s="270" t="s">
        <v>1739</v>
      </c>
      <c r="D786" s="270"/>
      <c r="E786" s="270"/>
      <c r="F786" s="142" t="s">
        <v>8</v>
      </c>
      <c r="G786" s="74">
        <f>IF(AND(F786="YA"),5,IF(AND(F786="TIDAK"),1,0))</f>
        <v>5</v>
      </c>
    </row>
    <row r="787" spans="1:7" s="136" customFormat="1" ht="32" customHeight="1" x14ac:dyDescent="0.2">
      <c r="A787" s="140"/>
      <c r="B787" s="143" t="s">
        <v>1454</v>
      </c>
      <c r="C787" s="270" t="s">
        <v>1455</v>
      </c>
      <c r="D787" s="270"/>
      <c r="E787" s="270"/>
      <c r="F787" s="142"/>
      <c r="G787" s="74"/>
    </row>
    <row r="788" spans="1:7" s="136" customFormat="1" ht="32" customHeight="1" x14ac:dyDescent="0.2">
      <c r="A788" s="140"/>
      <c r="B788" s="143"/>
      <c r="C788" s="165" t="s">
        <v>1456</v>
      </c>
      <c r="D788" s="270" t="s">
        <v>184</v>
      </c>
      <c r="E788" s="270"/>
      <c r="F788" s="142" t="s">
        <v>8</v>
      </c>
      <c r="G788" s="74">
        <f>IF(AND(F788="YA"),5,IF(AND(F788="TIDAK"),1,0))</f>
        <v>5</v>
      </c>
    </row>
    <row r="789" spans="1:7" s="136" customFormat="1" ht="32" customHeight="1" x14ac:dyDescent="0.2">
      <c r="A789" s="140"/>
      <c r="B789" s="143"/>
      <c r="C789" s="165" t="s">
        <v>1457</v>
      </c>
      <c r="D789" s="270" t="s">
        <v>274</v>
      </c>
      <c r="E789" s="270"/>
      <c r="F789" s="142" t="s">
        <v>8</v>
      </c>
      <c r="G789" s="74">
        <f>IF(AND(F789="YA"),5,IF(AND(F789="TIDAK"),1,0))</f>
        <v>5</v>
      </c>
    </row>
    <row r="790" spans="1:7" s="136" customFormat="1" ht="32" customHeight="1" x14ac:dyDescent="0.2">
      <c r="A790" s="140"/>
      <c r="B790" s="143"/>
      <c r="C790" s="165" t="s">
        <v>1458</v>
      </c>
      <c r="D790" s="270" t="s">
        <v>1459</v>
      </c>
      <c r="E790" s="270"/>
      <c r="F790" s="142" t="s">
        <v>55</v>
      </c>
      <c r="G790" s="74">
        <f>IF(AND(F790="YA"),5,IF(AND(F790="TIDAK"),1,0))</f>
        <v>1</v>
      </c>
    </row>
    <row r="791" spans="1:7" s="136" customFormat="1" ht="32" customHeight="1" x14ac:dyDescent="0.2">
      <c r="A791" s="140"/>
      <c r="B791" s="143"/>
      <c r="C791" s="165" t="s">
        <v>1460</v>
      </c>
      <c r="D791" s="270" t="s">
        <v>1461</v>
      </c>
      <c r="E791" s="270"/>
      <c r="F791" s="142" t="s">
        <v>8</v>
      </c>
      <c r="G791" s="74">
        <f>IF(AND(F791="YA"),5,IF(AND(F791="TIDAK"),1,0))</f>
        <v>5</v>
      </c>
    </row>
    <row r="792" spans="1:7" s="136" customFormat="1" ht="32" customHeight="1" x14ac:dyDescent="0.2">
      <c r="A792" s="140"/>
      <c r="B792" s="143" t="s">
        <v>1462</v>
      </c>
      <c r="C792" s="270" t="s">
        <v>1463</v>
      </c>
      <c r="D792" s="270"/>
      <c r="E792" s="270"/>
      <c r="F792" s="142" t="s">
        <v>8</v>
      </c>
      <c r="G792" s="74">
        <f>IF(AND(F792="YA"),5,IF(AND(F792="TIDAK"),1,0))</f>
        <v>5</v>
      </c>
    </row>
    <row r="793" spans="1:7" s="136" customFormat="1" ht="32" customHeight="1" x14ac:dyDescent="0.2">
      <c r="A793" s="140"/>
      <c r="B793" s="143" t="s">
        <v>1464</v>
      </c>
      <c r="C793" s="270" t="s">
        <v>1465</v>
      </c>
      <c r="D793" s="270"/>
      <c r="E793" s="270"/>
      <c r="F793" s="142"/>
      <c r="G793" s="74"/>
    </row>
    <row r="794" spans="1:7" s="136" customFormat="1" ht="32" customHeight="1" x14ac:dyDescent="0.2">
      <c r="A794" s="140"/>
      <c r="B794" s="143"/>
      <c r="C794" s="143" t="s">
        <v>1466</v>
      </c>
      <c r="D794" s="270" t="s">
        <v>1467</v>
      </c>
      <c r="E794" s="270"/>
      <c r="F794" s="142" t="s">
        <v>8</v>
      </c>
      <c r="G794" s="74">
        <f>IF(AND(F794="YA"),5,IF(AND(F794="TIDAK"),1,0))</f>
        <v>5</v>
      </c>
    </row>
    <row r="795" spans="1:7" s="136" customFormat="1" ht="32" customHeight="1" x14ac:dyDescent="0.2">
      <c r="A795" s="140"/>
      <c r="B795" s="143"/>
      <c r="C795" s="143" t="s">
        <v>1468</v>
      </c>
      <c r="D795" s="270" t="s">
        <v>1469</v>
      </c>
      <c r="E795" s="270"/>
      <c r="F795" s="142" t="s">
        <v>8</v>
      </c>
      <c r="G795" s="74">
        <f>IF(AND(F795="YA"),5,IF(AND(F795="TIDAK"),1,0))</f>
        <v>5</v>
      </c>
    </row>
    <row r="796" spans="1:7" s="136" customFormat="1" ht="32" customHeight="1" x14ac:dyDescent="0.2">
      <c r="A796" s="140"/>
      <c r="B796" s="143"/>
      <c r="C796" s="143" t="s">
        <v>1470</v>
      </c>
      <c r="D796" s="270" t="s">
        <v>1471</v>
      </c>
      <c r="E796" s="270"/>
      <c r="F796" s="142" t="s">
        <v>55</v>
      </c>
      <c r="G796" s="74">
        <f>IF(AND(F796="YA"),5,IF(AND(F796="TIDAK"),1,0))</f>
        <v>1</v>
      </c>
    </row>
    <row r="797" spans="1:7" s="136" customFormat="1" ht="32" customHeight="1" x14ac:dyDescent="0.2">
      <c r="A797" s="140"/>
      <c r="B797" s="147" t="s">
        <v>1472</v>
      </c>
      <c r="C797" s="270" t="s">
        <v>1740</v>
      </c>
      <c r="D797" s="270"/>
      <c r="E797" s="270"/>
      <c r="F797" s="142"/>
      <c r="G797" s="74"/>
    </row>
    <row r="798" spans="1:7" s="136" customFormat="1" ht="32" customHeight="1" x14ac:dyDescent="0.2">
      <c r="A798" s="140"/>
      <c r="B798" s="143"/>
      <c r="C798" s="143" t="s">
        <v>1474</v>
      </c>
      <c r="D798" s="270" t="s">
        <v>1475</v>
      </c>
      <c r="E798" s="270"/>
      <c r="F798" s="142" t="s">
        <v>8</v>
      </c>
      <c r="G798" s="74">
        <f>IF(AND(F798="YA"),5,IF(AND(F798="TIDAK"),1,0))</f>
        <v>5</v>
      </c>
    </row>
    <row r="799" spans="1:7" s="136" customFormat="1" ht="32" customHeight="1" x14ac:dyDescent="0.2">
      <c r="A799" s="140"/>
      <c r="B799" s="143"/>
      <c r="C799" s="143" t="s">
        <v>1476</v>
      </c>
      <c r="D799" s="270" t="s">
        <v>182</v>
      </c>
      <c r="E799" s="270"/>
      <c r="F799" s="142" t="s">
        <v>8</v>
      </c>
      <c r="G799" s="74">
        <f>IF(AND(F799="YA"),5,IF(AND(F799="TIDAK"),1,0))</f>
        <v>5</v>
      </c>
    </row>
    <row r="800" spans="1:7" s="136" customFormat="1" ht="32" customHeight="1" x14ac:dyDescent="0.2">
      <c r="A800" s="140"/>
      <c r="B800" s="143"/>
      <c r="C800" s="143" t="s">
        <v>1477</v>
      </c>
      <c r="D800" s="270" t="s">
        <v>1478</v>
      </c>
      <c r="E800" s="270"/>
      <c r="F800" s="142" t="s">
        <v>8</v>
      </c>
      <c r="G800" s="74">
        <f>IF(AND(F800="YA"),5,IF(AND(F800="TIDAK"),1,0))</f>
        <v>5</v>
      </c>
    </row>
    <row r="801" spans="1:7" s="136" customFormat="1" ht="32" customHeight="1" x14ac:dyDescent="0.2">
      <c r="A801" s="140"/>
      <c r="B801" s="143" t="s">
        <v>1479</v>
      </c>
      <c r="C801" s="270" t="s">
        <v>1480</v>
      </c>
      <c r="D801" s="270"/>
      <c r="E801" s="270"/>
      <c r="F801" s="142" t="s">
        <v>8</v>
      </c>
      <c r="G801" s="74">
        <f>IF(AND(F801="YA"),5,IF(AND(F801="TIDAK"),1,0))</f>
        <v>5</v>
      </c>
    </row>
    <row r="802" spans="1:7" s="136" customFormat="1" ht="32" customHeight="1" x14ac:dyDescent="0.2">
      <c r="A802" s="140"/>
      <c r="B802" s="143" t="s">
        <v>1481</v>
      </c>
      <c r="C802" s="270" t="s">
        <v>1482</v>
      </c>
      <c r="D802" s="270"/>
      <c r="E802" s="270"/>
      <c r="F802" s="142" t="s">
        <v>55</v>
      </c>
      <c r="G802" s="74">
        <f>IF(AND(F802="YA"),1,IF(AND(F802="TIDAK"),5,0))</f>
        <v>5</v>
      </c>
    </row>
    <row r="803" spans="1:7" s="136" customFormat="1" ht="32" customHeight="1" x14ac:dyDescent="0.2">
      <c r="A803" s="140"/>
      <c r="B803" s="143" t="s">
        <v>1483</v>
      </c>
      <c r="C803" s="270" t="s">
        <v>1484</v>
      </c>
      <c r="D803" s="270"/>
      <c r="E803" s="270"/>
      <c r="F803" s="142"/>
      <c r="G803" s="74"/>
    </row>
    <row r="804" spans="1:7" s="136" customFormat="1" ht="32" customHeight="1" x14ac:dyDescent="0.2">
      <c r="A804" s="140"/>
      <c r="B804" s="143"/>
      <c r="C804" s="143" t="s">
        <v>1485</v>
      </c>
      <c r="D804" s="270" t="s">
        <v>1486</v>
      </c>
      <c r="E804" s="270"/>
      <c r="F804" s="142" t="s">
        <v>22</v>
      </c>
      <c r="G804" s="74">
        <f>IF(AND(F804="YA"),2,IF(AND(F804="TIDAK"),1,0))</f>
        <v>0</v>
      </c>
    </row>
    <row r="805" spans="1:7" s="136" customFormat="1" ht="32" customHeight="1" x14ac:dyDescent="0.2">
      <c r="A805" s="140"/>
      <c r="B805" s="143"/>
      <c r="C805" s="143" t="s">
        <v>1487</v>
      </c>
      <c r="D805" s="270" t="s">
        <v>1488</v>
      </c>
      <c r="E805" s="270"/>
      <c r="F805" s="142"/>
      <c r="G805" s="74"/>
    </row>
    <row r="806" spans="1:7" s="136" customFormat="1" ht="32" customHeight="1" x14ac:dyDescent="0.2">
      <c r="A806" s="140"/>
      <c r="B806" s="143"/>
      <c r="C806" s="143"/>
      <c r="D806" s="143" t="s">
        <v>1489</v>
      </c>
      <c r="E806" s="143" t="s">
        <v>1490</v>
      </c>
      <c r="F806" s="142" t="s">
        <v>22</v>
      </c>
      <c r="G806" s="74">
        <f>IF(AND(F806="YA"),1,IF(AND(F806="TIDAK"),0,0))</f>
        <v>0</v>
      </c>
    </row>
    <row r="807" spans="1:7" s="136" customFormat="1" ht="32" customHeight="1" x14ac:dyDescent="0.2">
      <c r="A807" s="140"/>
      <c r="B807" s="143"/>
      <c r="C807" s="143"/>
      <c r="D807" s="143" t="s">
        <v>1491</v>
      </c>
      <c r="E807" s="143" t="s">
        <v>1448</v>
      </c>
      <c r="F807" s="142" t="s">
        <v>22</v>
      </c>
      <c r="G807" s="74">
        <f>IF(AND(F807="YA"),1,IF(AND(F807="TIDAK"),0,0))</f>
        <v>0</v>
      </c>
    </row>
    <row r="808" spans="1:7" s="136" customFormat="1" ht="32" customHeight="1" x14ac:dyDescent="0.2">
      <c r="A808" s="140"/>
      <c r="B808" s="143"/>
      <c r="C808" s="143"/>
      <c r="D808" s="143" t="s">
        <v>1492</v>
      </c>
      <c r="E808" s="143" t="s">
        <v>1069</v>
      </c>
      <c r="F808" s="142" t="s">
        <v>22</v>
      </c>
      <c r="G808" s="74">
        <f>IF(AND(F808="YA"),2,IF(AND(F808="TIDAK"),0,0))</f>
        <v>0</v>
      </c>
    </row>
    <row r="809" spans="1:7" s="136" customFormat="1" ht="32" customHeight="1" x14ac:dyDescent="0.2">
      <c r="A809" s="268" t="s">
        <v>1493</v>
      </c>
      <c r="B809" s="268"/>
      <c r="C809" s="268"/>
      <c r="D809" s="268"/>
      <c r="E809" s="268"/>
      <c r="F809" s="268"/>
      <c r="G809" s="68">
        <f>G810</f>
        <v>43</v>
      </c>
    </row>
    <row r="810" spans="1:7" s="136" customFormat="1" ht="32" customHeight="1" x14ac:dyDescent="0.2">
      <c r="A810" s="140">
        <v>28</v>
      </c>
      <c r="B810" s="269" t="s">
        <v>1494</v>
      </c>
      <c r="C810" s="269"/>
      <c r="D810" s="269"/>
      <c r="E810" s="269"/>
      <c r="F810" s="142"/>
      <c r="G810" s="72">
        <f>SUM(G811:G831)</f>
        <v>43</v>
      </c>
    </row>
    <row r="811" spans="1:7" s="136" customFormat="1" ht="32" customHeight="1" x14ac:dyDescent="0.2">
      <c r="A811" s="140"/>
      <c r="B811" s="143" t="s">
        <v>1495</v>
      </c>
      <c r="C811" s="270" t="s">
        <v>1496</v>
      </c>
      <c r="D811" s="270"/>
      <c r="E811" s="270"/>
      <c r="F811" s="142"/>
      <c r="G811" s="74"/>
    </row>
    <row r="812" spans="1:7" s="136" customFormat="1" ht="32" customHeight="1" x14ac:dyDescent="0.2">
      <c r="A812" s="140"/>
      <c r="B812" s="141"/>
      <c r="C812" s="143" t="s">
        <v>1497</v>
      </c>
      <c r="D812" s="279" t="s">
        <v>1498</v>
      </c>
      <c r="E812" s="279"/>
      <c r="F812" s="142" t="s">
        <v>55</v>
      </c>
      <c r="G812" s="74">
        <f>IF(AND(F812="YA"),0,IF(AND(F812="TIDAK"),0,0))</f>
        <v>0</v>
      </c>
    </row>
    <row r="813" spans="1:7" s="136" customFormat="1" ht="32" customHeight="1" x14ac:dyDescent="0.2">
      <c r="A813" s="140"/>
      <c r="B813" s="141"/>
      <c r="C813" s="143" t="s">
        <v>1499</v>
      </c>
      <c r="D813" s="274" t="s">
        <v>1500</v>
      </c>
      <c r="E813" s="274"/>
      <c r="F813" s="142" t="s">
        <v>55</v>
      </c>
      <c r="G813" s="74">
        <f t="shared" ref="G813:G815" si="47">IF(AND(F813="YA"),0,IF(AND(F813="TIDAK"),0,0))</f>
        <v>0</v>
      </c>
    </row>
    <row r="814" spans="1:7" s="136" customFormat="1" ht="32" customHeight="1" x14ac:dyDescent="0.2">
      <c r="A814" s="140"/>
      <c r="B814" s="141"/>
      <c r="C814" s="143" t="s">
        <v>1501</v>
      </c>
      <c r="D814" s="279" t="s">
        <v>1502</v>
      </c>
      <c r="E814" s="279"/>
      <c r="F814" s="142" t="s">
        <v>8</v>
      </c>
      <c r="G814" s="74">
        <f t="shared" si="47"/>
        <v>0</v>
      </c>
    </row>
    <row r="815" spans="1:7" s="136" customFormat="1" ht="32" customHeight="1" x14ac:dyDescent="0.2">
      <c r="A815" s="140"/>
      <c r="B815" s="141"/>
      <c r="C815" s="143" t="s">
        <v>1503</v>
      </c>
      <c r="D815" s="279" t="s">
        <v>1504</v>
      </c>
      <c r="E815" s="279"/>
      <c r="F815" s="142" t="s">
        <v>8</v>
      </c>
      <c r="G815" s="74">
        <f t="shared" si="47"/>
        <v>0</v>
      </c>
    </row>
    <row r="816" spans="1:7" s="136" customFormat="1" ht="32" customHeight="1" x14ac:dyDescent="0.2">
      <c r="A816" s="140"/>
      <c r="B816" s="143" t="s">
        <v>1505</v>
      </c>
      <c r="C816" s="270" t="s">
        <v>1506</v>
      </c>
      <c r="D816" s="270"/>
      <c r="E816" s="270"/>
      <c r="F816" s="142" t="s">
        <v>8</v>
      </c>
      <c r="G816" s="74">
        <f>IF(AND(F816="YA"),5,IF(AND(F816="TIDAK"),1,0))</f>
        <v>5</v>
      </c>
    </row>
    <row r="817" spans="1:7" s="136" customFormat="1" ht="32" customHeight="1" x14ac:dyDescent="0.2">
      <c r="A817" s="140"/>
      <c r="B817" s="143" t="s">
        <v>1507</v>
      </c>
      <c r="C817" s="270" t="s">
        <v>1508</v>
      </c>
      <c r="D817" s="270"/>
      <c r="E817" s="270"/>
      <c r="F817" s="142"/>
      <c r="G817" s="74"/>
    </row>
    <row r="818" spans="1:7" s="136" customFormat="1" ht="32" customHeight="1" x14ac:dyDescent="0.2">
      <c r="A818" s="140"/>
      <c r="B818" s="143"/>
      <c r="C818" s="143" t="s">
        <v>1509</v>
      </c>
      <c r="D818" s="270" t="s">
        <v>1510</v>
      </c>
      <c r="E818" s="270"/>
      <c r="F818" s="142" t="s">
        <v>8</v>
      </c>
      <c r="G818" s="74">
        <f>IF(AND(F818="YA"),5,IF(AND(F818="TIDAK"),1,0))</f>
        <v>5</v>
      </c>
    </row>
    <row r="819" spans="1:7" s="136" customFormat="1" ht="32" customHeight="1" x14ac:dyDescent="0.2">
      <c r="A819" s="140"/>
      <c r="B819" s="143"/>
      <c r="C819" s="143" t="s">
        <v>1511</v>
      </c>
      <c r="D819" s="270" t="s">
        <v>1512</v>
      </c>
      <c r="E819" s="270"/>
      <c r="F819" s="142" t="s">
        <v>8</v>
      </c>
      <c r="G819" s="74">
        <f>IF(AND(F819="YA"),5,IF(AND(F819="TIDAK"),1,0))</f>
        <v>5</v>
      </c>
    </row>
    <row r="820" spans="1:7" s="136" customFormat="1" ht="32" customHeight="1" x14ac:dyDescent="0.2">
      <c r="A820" s="140"/>
      <c r="B820" s="143" t="s">
        <v>1513</v>
      </c>
      <c r="C820" s="270" t="s">
        <v>1691</v>
      </c>
      <c r="D820" s="270"/>
      <c r="E820" s="270"/>
      <c r="F820" s="142"/>
      <c r="G820" s="74"/>
    </row>
    <row r="821" spans="1:7" s="136" customFormat="1" ht="32" customHeight="1" x14ac:dyDescent="0.2">
      <c r="A821" s="140"/>
      <c r="B821" s="143"/>
      <c r="C821" s="143" t="s">
        <v>1514</v>
      </c>
      <c r="D821" s="270" t="s">
        <v>1741</v>
      </c>
      <c r="E821" s="270"/>
      <c r="F821" s="142" t="s">
        <v>8</v>
      </c>
      <c r="G821" s="74">
        <f>IF(AND(F821="YA"),5,IF(AND(F821="TIDAK"),1,0))</f>
        <v>5</v>
      </c>
    </row>
    <row r="822" spans="1:7" s="136" customFormat="1" ht="32" customHeight="1" x14ac:dyDescent="0.2">
      <c r="A822" s="140"/>
      <c r="B822" s="143"/>
      <c r="C822" s="143" t="s">
        <v>1516</v>
      </c>
      <c r="D822" s="270" t="s">
        <v>1742</v>
      </c>
      <c r="E822" s="270"/>
      <c r="F822" s="142" t="s">
        <v>8</v>
      </c>
      <c r="G822" s="74">
        <f>IF(AND(F822="YA"),5,IF(AND(F822="TIDAK"),1,0))</f>
        <v>5</v>
      </c>
    </row>
    <row r="823" spans="1:7" s="136" customFormat="1" ht="32" customHeight="1" x14ac:dyDescent="0.2">
      <c r="A823" s="140"/>
      <c r="B823" s="143" t="s">
        <v>1518</v>
      </c>
      <c r="C823" s="270" t="s">
        <v>1692</v>
      </c>
      <c r="D823" s="270"/>
      <c r="E823" s="270"/>
      <c r="F823" s="142"/>
      <c r="G823" s="74"/>
    </row>
    <row r="824" spans="1:7" s="136" customFormat="1" ht="32" customHeight="1" x14ac:dyDescent="0.2">
      <c r="A824" s="140"/>
      <c r="B824" s="143"/>
      <c r="C824" s="143" t="s">
        <v>1519</v>
      </c>
      <c r="D824" s="270" t="s">
        <v>1520</v>
      </c>
      <c r="E824" s="270"/>
      <c r="F824" s="142" t="s">
        <v>8</v>
      </c>
      <c r="G824" s="74">
        <f>IF(AND(F824="YA"),5,IF(AND(F824="TIDAK"),1,0))</f>
        <v>5</v>
      </c>
    </row>
    <row r="825" spans="1:7" s="136" customFormat="1" ht="32" customHeight="1" x14ac:dyDescent="0.2">
      <c r="A825" s="140"/>
      <c r="B825" s="143"/>
      <c r="C825" s="143" t="s">
        <v>1521</v>
      </c>
      <c r="D825" s="270" t="s">
        <v>1522</v>
      </c>
      <c r="E825" s="270"/>
      <c r="F825" s="142" t="s">
        <v>22</v>
      </c>
      <c r="G825" s="74">
        <f>IF(AND(F825="YA"),5,IF(AND(F825="TIDAK"),1,0))</f>
        <v>0</v>
      </c>
    </row>
    <row r="826" spans="1:7" s="136" customFormat="1" ht="32" customHeight="1" x14ac:dyDescent="0.2">
      <c r="A826" s="140"/>
      <c r="B826" s="143" t="s">
        <v>1523</v>
      </c>
      <c r="C826" s="270" t="s">
        <v>1524</v>
      </c>
      <c r="D826" s="270"/>
      <c r="E826" s="270"/>
      <c r="F826" s="142" t="s">
        <v>8</v>
      </c>
      <c r="G826" s="74">
        <f>IF(AND(F826="YA"),5,IF(AND(F826="TIDAK"),1,0))</f>
        <v>5</v>
      </c>
    </row>
    <row r="827" spans="1:7" s="136" customFormat="1" ht="32" customHeight="1" x14ac:dyDescent="0.2">
      <c r="A827" s="140"/>
      <c r="B827" s="143" t="s">
        <v>1525</v>
      </c>
      <c r="C827" s="270" t="s">
        <v>1526</v>
      </c>
      <c r="D827" s="270"/>
      <c r="E827" s="270"/>
      <c r="F827" s="142"/>
      <c r="G827" s="74"/>
    </row>
    <row r="828" spans="1:7" s="136" customFormat="1" ht="32" customHeight="1" x14ac:dyDescent="0.2">
      <c r="A828" s="140"/>
      <c r="B828" s="143"/>
      <c r="C828" s="143" t="s">
        <v>1527</v>
      </c>
      <c r="D828" s="270" t="s">
        <v>1528</v>
      </c>
      <c r="E828" s="270"/>
      <c r="F828" s="142" t="s">
        <v>8</v>
      </c>
      <c r="G828" s="74">
        <f>IF(AND(F828="YA"),3,IF(AND(F828="TIDAK"),1,0))</f>
        <v>3</v>
      </c>
    </row>
    <row r="829" spans="1:7" s="136" customFormat="1" ht="32" customHeight="1" x14ac:dyDescent="0.2">
      <c r="A829" s="140"/>
      <c r="B829" s="143"/>
      <c r="C829" s="143" t="s">
        <v>1529</v>
      </c>
      <c r="D829" s="270" t="s">
        <v>1530</v>
      </c>
      <c r="E829" s="270"/>
      <c r="F829" s="142" t="s">
        <v>22</v>
      </c>
      <c r="G829" s="74">
        <f>IF(AND(F829="YA"),3,IF(AND(F829="TIDAK"),1,0))</f>
        <v>0</v>
      </c>
    </row>
    <row r="830" spans="1:7" s="136" customFormat="1" ht="50" customHeight="1" x14ac:dyDescent="0.2">
      <c r="A830" s="140"/>
      <c r="B830" s="143"/>
      <c r="C830" s="143" t="s">
        <v>1531</v>
      </c>
      <c r="D830" s="270" t="s">
        <v>1532</v>
      </c>
      <c r="E830" s="270"/>
      <c r="F830" s="142" t="s">
        <v>22</v>
      </c>
      <c r="G830" s="74">
        <f>IF(AND(F830="YA"),5,IF(AND(F830="TIDAK"),1,0))</f>
        <v>0</v>
      </c>
    </row>
    <row r="831" spans="1:7" s="136" customFormat="1" ht="32" customHeight="1" x14ac:dyDescent="0.2">
      <c r="A831" s="140"/>
      <c r="B831" s="143" t="s">
        <v>1533</v>
      </c>
      <c r="C831" s="270" t="s">
        <v>1693</v>
      </c>
      <c r="D831" s="270"/>
      <c r="E831" s="270"/>
      <c r="F831" s="142" t="s">
        <v>8</v>
      </c>
      <c r="G831" s="74">
        <f>IF(AND(F831="YA"),5,IF(AND(F831="TIDAK"),1,0))</f>
        <v>5</v>
      </c>
    </row>
    <row r="832" spans="1:7" s="136" customFormat="1" ht="32" customHeight="1" x14ac:dyDescent="0.2">
      <c r="A832" s="268" t="s">
        <v>1534</v>
      </c>
      <c r="B832" s="268"/>
      <c r="C832" s="268"/>
      <c r="D832" s="268"/>
      <c r="E832" s="268"/>
      <c r="F832" s="268"/>
      <c r="G832" s="68">
        <f>G833+G865</f>
        <v>185</v>
      </c>
    </row>
    <row r="833" spans="1:7" s="136" customFormat="1" ht="32" customHeight="1" x14ac:dyDescent="0.2">
      <c r="A833" s="140">
        <v>29</v>
      </c>
      <c r="B833" s="269" t="s">
        <v>1535</v>
      </c>
      <c r="C833" s="269"/>
      <c r="D833" s="269"/>
      <c r="E833" s="269"/>
      <c r="F833" s="142"/>
      <c r="G833" s="72">
        <f>SUM(G834:G864)</f>
        <v>119</v>
      </c>
    </row>
    <row r="834" spans="1:7" s="136" customFormat="1" ht="32" customHeight="1" x14ac:dyDescent="0.2">
      <c r="A834" s="140"/>
      <c r="B834" s="143" t="s">
        <v>1536</v>
      </c>
      <c r="C834" s="270" t="s">
        <v>1537</v>
      </c>
      <c r="D834" s="270"/>
      <c r="E834" s="270"/>
      <c r="F834" s="142" t="s">
        <v>8</v>
      </c>
      <c r="G834" s="74">
        <f>IF(AND(F834="YA"),5,IF(AND(F834="TIDAK"),1,0))</f>
        <v>5</v>
      </c>
    </row>
    <row r="835" spans="1:7" s="136" customFormat="1" ht="32" customHeight="1" x14ac:dyDescent="0.2">
      <c r="A835" s="140"/>
      <c r="B835" s="143" t="s">
        <v>1538</v>
      </c>
      <c r="C835" s="270" t="s">
        <v>1539</v>
      </c>
      <c r="D835" s="270"/>
      <c r="E835" s="270"/>
      <c r="F835" s="142" t="s">
        <v>8</v>
      </c>
      <c r="G835" s="74">
        <f>IF(AND(F835="YA"),5,IF(AND(F835="TIDAK"),1,0))</f>
        <v>5</v>
      </c>
    </row>
    <row r="836" spans="1:7" s="136" customFormat="1" ht="32" customHeight="1" x14ac:dyDescent="0.2">
      <c r="A836" s="140"/>
      <c r="B836" s="143" t="s">
        <v>1540</v>
      </c>
      <c r="C836" s="270" t="s">
        <v>1541</v>
      </c>
      <c r="D836" s="270"/>
      <c r="E836" s="270"/>
      <c r="F836" s="142" t="s">
        <v>8</v>
      </c>
      <c r="G836" s="74">
        <f>IF(AND(F836="YA"),5,IF(AND(F836="TIDAK"),1,0))</f>
        <v>5</v>
      </c>
    </row>
    <row r="837" spans="1:7" s="136" customFormat="1" ht="32" customHeight="1" x14ac:dyDescent="0.2">
      <c r="A837" s="140"/>
      <c r="B837" s="143" t="s">
        <v>1542</v>
      </c>
      <c r="C837" s="270" t="s">
        <v>1543</v>
      </c>
      <c r="D837" s="270"/>
      <c r="E837" s="270"/>
      <c r="F837" s="142"/>
      <c r="G837" s="74"/>
    </row>
    <row r="838" spans="1:7" s="136" customFormat="1" ht="32" customHeight="1" x14ac:dyDescent="0.2">
      <c r="A838" s="140"/>
      <c r="B838" s="143"/>
      <c r="C838" s="143" t="s">
        <v>1544</v>
      </c>
      <c r="D838" s="270" t="s">
        <v>1545</v>
      </c>
      <c r="E838" s="270"/>
      <c r="F838" s="142" t="s">
        <v>8</v>
      </c>
      <c r="G838" s="74">
        <f>IF(AND(F838="YA"),5,IF(AND(F838="TIDAK"),1,0))</f>
        <v>5</v>
      </c>
    </row>
    <row r="839" spans="1:7" s="136" customFormat="1" ht="32" customHeight="1" x14ac:dyDescent="0.2">
      <c r="A839" s="140"/>
      <c r="B839" s="143"/>
      <c r="C839" s="143" t="s">
        <v>1546</v>
      </c>
      <c r="D839" s="275" t="s">
        <v>1547</v>
      </c>
      <c r="E839" s="275"/>
      <c r="F839" s="142" t="s">
        <v>8</v>
      </c>
      <c r="G839" s="74">
        <f>IF(AND(F839="YA"),5,IF(AND(F839="TIDAK"),1,0))</f>
        <v>5</v>
      </c>
    </row>
    <row r="840" spans="1:7" s="136" customFormat="1" ht="32" customHeight="1" x14ac:dyDescent="0.2">
      <c r="A840" s="140"/>
      <c r="B840" s="143"/>
      <c r="C840" s="143" t="s">
        <v>1548</v>
      </c>
      <c r="D840" s="275" t="s">
        <v>1549</v>
      </c>
      <c r="E840" s="275"/>
      <c r="F840" s="142" t="s">
        <v>8</v>
      </c>
      <c r="G840" s="74">
        <f>IF(AND(F840="YA"),5,IF(AND(F840="TIDAK"),1,0))</f>
        <v>5</v>
      </c>
    </row>
    <row r="841" spans="1:7" s="136" customFormat="1" ht="32" customHeight="1" x14ac:dyDescent="0.2">
      <c r="A841" s="140"/>
      <c r="B841" s="143"/>
      <c r="C841" s="143" t="s">
        <v>1550</v>
      </c>
      <c r="D841" s="275" t="s">
        <v>1551</v>
      </c>
      <c r="E841" s="275"/>
      <c r="F841" s="142" t="s">
        <v>55</v>
      </c>
      <c r="G841" s="74">
        <f>IF(AND(F841="YA"),5,IF(AND(F841="TIDAK"),1,0))</f>
        <v>1</v>
      </c>
    </row>
    <row r="842" spans="1:7" s="136" customFormat="1" ht="32" customHeight="1" x14ac:dyDescent="0.2">
      <c r="A842" s="140"/>
      <c r="B842" s="143" t="s">
        <v>1552</v>
      </c>
      <c r="C842" s="270" t="s">
        <v>1553</v>
      </c>
      <c r="D842" s="270"/>
      <c r="E842" s="270"/>
      <c r="F842" s="142"/>
      <c r="G842" s="74"/>
    </row>
    <row r="843" spans="1:7" s="136" customFormat="1" ht="32" customHeight="1" x14ac:dyDescent="0.2">
      <c r="A843" s="140"/>
      <c r="B843" s="143"/>
      <c r="C843" s="143" t="s">
        <v>1554</v>
      </c>
      <c r="D843" s="271" t="s">
        <v>1743</v>
      </c>
      <c r="E843" s="271"/>
      <c r="F843" s="142" t="s">
        <v>8</v>
      </c>
      <c r="G843" s="74">
        <f t="shared" ref="G843:G850" si="48">IF(AND(F843="YA"),5,IF(AND(F843="TIDAK"),1,0))</f>
        <v>5</v>
      </c>
    </row>
    <row r="844" spans="1:7" s="136" customFormat="1" ht="32" customHeight="1" x14ac:dyDescent="0.2">
      <c r="A844" s="140"/>
      <c r="B844" s="143"/>
      <c r="C844" s="143" t="s">
        <v>1556</v>
      </c>
      <c r="D844" s="271" t="s">
        <v>1744</v>
      </c>
      <c r="E844" s="271"/>
      <c r="F844" s="142" t="s">
        <v>8</v>
      </c>
      <c r="G844" s="74">
        <f t="shared" si="48"/>
        <v>5</v>
      </c>
    </row>
    <row r="845" spans="1:7" s="136" customFormat="1" ht="32" customHeight="1" x14ac:dyDescent="0.2">
      <c r="A845" s="140"/>
      <c r="B845" s="143"/>
      <c r="C845" s="143" t="s">
        <v>1558</v>
      </c>
      <c r="D845" s="271" t="s">
        <v>1745</v>
      </c>
      <c r="E845" s="271"/>
      <c r="F845" s="142" t="s">
        <v>8</v>
      </c>
      <c r="G845" s="74">
        <f t="shared" si="48"/>
        <v>5</v>
      </c>
    </row>
    <row r="846" spans="1:7" s="136" customFormat="1" ht="32" customHeight="1" x14ac:dyDescent="0.2">
      <c r="A846" s="140"/>
      <c r="B846" s="143"/>
      <c r="C846" s="143" t="s">
        <v>1560</v>
      </c>
      <c r="D846" s="275" t="s">
        <v>1561</v>
      </c>
      <c r="E846" s="275"/>
      <c r="F846" s="142" t="s">
        <v>8</v>
      </c>
      <c r="G846" s="74">
        <f t="shared" si="48"/>
        <v>5</v>
      </c>
    </row>
    <row r="847" spans="1:7" s="136" customFormat="1" ht="32" customHeight="1" x14ac:dyDescent="0.2">
      <c r="A847" s="140"/>
      <c r="B847" s="143"/>
      <c r="C847" s="143" t="s">
        <v>1562</v>
      </c>
      <c r="D847" s="270" t="s">
        <v>1563</v>
      </c>
      <c r="E847" s="270"/>
      <c r="F847" s="142" t="s">
        <v>8</v>
      </c>
      <c r="G847" s="74">
        <f t="shared" si="48"/>
        <v>5</v>
      </c>
    </row>
    <row r="848" spans="1:7" s="136" customFormat="1" ht="32" customHeight="1" x14ac:dyDescent="0.2">
      <c r="A848" s="140"/>
      <c r="B848" s="143"/>
      <c r="C848" s="143" t="s">
        <v>1564</v>
      </c>
      <c r="D848" s="270" t="s">
        <v>1565</v>
      </c>
      <c r="E848" s="270"/>
      <c r="F848" s="142" t="s">
        <v>8</v>
      </c>
      <c r="G848" s="74">
        <f t="shared" si="48"/>
        <v>5</v>
      </c>
    </row>
    <row r="849" spans="1:7" s="136" customFormat="1" ht="32" customHeight="1" x14ac:dyDescent="0.2">
      <c r="A849" s="140"/>
      <c r="B849" s="143"/>
      <c r="C849" s="143" t="s">
        <v>1566</v>
      </c>
      <c r="D849" s="270" t="s">
        <v>1567</v>
      </c>
      <c r="E849" s="270"/>
      <c r="F849" s="142" t="s">
        <v>8</v>
      </c>
      <c r="G849" s="74">
        <f t="shared" si="48"/>
        <v>5</v>
      </c>
    </row>
    <row r="850" spans="1:7" s="136" customFormat="1" ht="32" customHeight="1" x14ac:dyDescent="0.2">
      <c r="A850" s="140"/>
      <c r="B850" s="143"/>
      <c r="C850" s="143" t="s">
        <v>1568</v>
      </c>
      <c r="D850" s="270" t="s">
        <v>1569</v>
      </c>
      <c r="E850" s="270"/>
      <c r="F850" s="142" t="s">
        <v>55</v>
      </c>
      <c r="G850" s="74">
        <f t="shared" si="48"/>
        <v>1</v>
      </c>
    </row>
    <row r="851" spans="1:7" s="136" customFormat="1" ht="32" customHeight="1" x14ac:dyDescent="0.2">
      <c r="A851" s="140"/>
      <c r="B851" s="143" t="s">
        <v>1570</v>
      </c>
      <c r="C851" s="270" t="s">
        <v>1571</v>
      </c>
      <c r="D851" s="270"/>
      <c r="E851" s="270"/>
      <c r="F851" s="142"/>
      <c r="G851" s="74"/>
    </row>
    <row r="852" spans="1:7" s="136" customFormat="1" ht="32" customHeight="1" x14ac:dyDescent="0.2">
      <c r="A852" s="140"/>
      <c r="B852" s="143"/>
      <c r="C852" s="143" t="s">
        <v>1572</v>
      </c>
      <c r="D852" s="270" t="s">
        <v>1573</v>
      </c>
      <c r="E852" s="270"/>
      <c r="F852" s="142" t="s">
        <v>8</v>
      </c>
      <c r="G852" s="74">
        <f t="shared" ref="G852:G857" si="49">IF(AND(F852="YA"),5,IF(AND(F852="TIDAK"),1,0))</f>
        <v>5</v>
      </c>
    </row>
    <row r="853" spans="1:7" s="136" customFormat="1" ht="32" customHeight="1" x14ac:dyDescent="0.2">
      <c r="A853" s="140"/>
      <c r="B853" s="143"/>
      <c r="C853" s="143" t="s">
        <v>1574</v>
      </c>
      <c r="D853" s="270" t="s">
        <v>1575</v>
      </c>
      <c r="E853" s="270"/>
      <c r="F853" s="142" t="s">
        <v>8</v>
      </c>
      <c r="G853" s="74">
        <f t="shared" si="49"/>
        <v>5</v>
      </c>
    </row>
    <row r="854" spans="1:7" s="136" customFormat="1" ht="32" customHeight="1" x14ac:dyDescent="0.2">
      <c r="A854" s="140"/>
      <c r="B854" s="143"/>
      <c r="C854" s="143" t="s">
        <v>1576</v>
      </c>
      <c r="D854" s="270" t="s">
        <v>1746</v>
      </c>
      <c r="E854" s="270"/>
      <c r="F854" s="142" t="s">
        <v>55</v>
      </c>
      <c r="G854" s="74">
        <f t="shared" si="49"/>
        <v>1</v>
      </c>
    </row>
    <row r="855" spans="1:7" s="136" customFormat="1" ht="32" customHeight="1" x14ac:dyDescent="0.2">
      <c r="A855" s="140"/>
      <c r="B855" s="143"/>
      <c r="C855" s="143" t="s">
        <v>1578</v>
      </c>
      <c r="D855" s="270" t="s">
        <v>1579</v>
      </c>
      <c r="E855" s="270"/>
      <c r="F855" s="142" t="s">
        <v>8</v>
      </c>
      <c r="G855" s="74">
        <f t="shared" si="49"/>
        <v>5</v>
      </c>
    </row>
    <row r="856" spans="1:7" s="136" customFormat="1" ht="32" customHeight="1" x14ac:dyDescent="0.2">
      <c r="A856" s="140"/>
      <c r="B856" s="143"/>
      <c r="C856" s="143" t="s">
        <v>1580</v>
      </c>
      <c r="D856" s="270" t="s">
        <v>1581</v>
      </c>
      <c r="E856" s="270"/>
      <c r="F856" s="142" t="s">
        <v>8</v>
      </c>
      <c r="G856" s="74">
        <f t="shared" si="49"/>
        <v>5</v>
      </c>
    </row>
    <row r="857" spans="1:7" s="136" customFormat="1" ht="32" customHeight="1" x14ac:dyDescent="0.2">
      <c r="A857" s="140"/>
      <c r="B857" s="143"/>
      <c r="C857" s="143" t="s">
        <v>1582</v>
      </c>
      <c r="D857" s="270" t="s">
        <v>1583</v>
      </c>
      <c r="E857" s="270"/>
      <c r="F857" s="142" t="s">
        <v>55</v>
      </c>
      <c r="G857" s="74">
        <f t="shared" si="49"/>
        <v>1</v>
      </c>
    </row>
    <row r="858" spans="1:7" s="136" customFormat="1" ht="32" customHeight="1" x14ac:dyDescent="0.2">
      <c r="A858" s="140"/>
      <c r="B858" s="143" t="s">
        <v>1584</v>
      </c>
      <c r="C858" s="270" t="s">
        <v>1585</v>
      </c>
      <c r="D858" s="270"/>
      <c r="E858" s="270"/>
      <c r="F858" s="142"/>
      <c r="G858" s="74"/>
    </row>
    <row r="859" spans="1:7" s="136" customFormat="1" ht="32" customHeight="1" x14ac:dyDescent="0.2">
      <c r="A859" s="140"/>
      <c r="B859" s="143"/>
      <c r="C859" s="143" t="s">
        <v>1586</v>
      </c>
      <c r="D859" s="270" t="s">
        <v>1587</v>
      </c>
      <c r="E859" s="270"/>
      <c r="F859" s="142" t="s">
        <v>8</v>
      </c>
      <c r="G859" s="74">
        <f t="shared" ref="G859:G864" si="50">IF(AND(F859="YA"),5,IF(AND(F859="TIDAK"),1,0))</f>
        <v>5</v>
      </c>
    </row>
    <row r="860" spans="1:7" s="136" customFormat="1" ht="32" customHeight="1" x14ac:dyDescent="0.2">
      <c r="A860" s="140"/>
      <c r="B860" s="143"/>
      <c r="C860" s="143" t="s">
        <v>1588</v>
      </c>
      <c r="D860" s="270" t="s">
        <v>1589</v>
      </c>
      <c r="E860" s="270"/>
      <c r="F860" s="142" t="s">
        <v>8</v>
      </c>
      <c r="G860" s="74">
        <f t="shared" si="50"/>
        <v>5</v>
      </c>
    </row>
    <row r="861" spans="1:7" s="136" customFormat="1" ht="32" customHeight="1" x14ac:dyDescent="0.2">
      <c r="A861" s="140"/>
      <c r="B861" s="143"/>
      <c r="C861" s="143" t="s">
        <v>1590</v>
      </c>
      <c r="D861" s="270" t="s">
        <v>1591</v>
      </c>
      <c r="E861" s="270"/>
      <c r="F861" s="142" t="s">
        <v>8</v>
      </c>
      <c r="G861" s="74">
        <f t="shared" si="50"/>
        <v>5</v>
      </c>
    </row>
    <row r="862" spans="1:7" s="136" customFormat="1" ht="32" customHeight="1" x14ac:dyDescent="0.2">
      <c r="A862" s="140"/>
      <c r="B862" s="143"/>
      <c r="C862" s="143" t="s">
        <v>1592</v>
      </c>
      <c r="D862" s="270" t="s">
        <v>1593</v>
      </c>
      <c r="E862" s="270"/>
      <c r="F862" s="142" t="s">
        <v>8</v>
      </c>
      <c r="G862" s="74">
        <f t="shared" si="50"/>
        <v>5</v>
      </c>
    </row>
    <row r="863" spans="1:7" s="136" customFormat="1" ht="32" customHeight="1" x14ac:dyDescent="0.2">
      <c r="A863" s="140"/>
      <c r="B863" s="143"/>
      <c r="C863" s="143" t="s">
        <v>1594</v>
      </c>
      <c r="D863" s="270" t="s">
        <v>1595</v>
      </c>
      <c r="E863" s="270"/>
      <c r="F863" s="142" t="s">
        <v>8</v>
      </c>
      <c r="G863" s="74">
        <f t="shared" si="50"/>
        <v>5</v>
      </c>
    </row>
    <row r="864" spans="1:7" s="136" customFormat="1" ht="32" customHeight="1" x14ac:dyDescent="0.2">
      <c r="A864" s="140"/>
      <c r="B864" s="143"/>
      <c r="C864" s="143" t="s">
        <v>1596</v>
      </c>
      <c r="D864" s="270" t="s">
        <v>1597</v>
      </c>
      <c r="E864" s="270"/>
      <c r="F864" s="142" t="s">
        <v>8</v>
      </c>
      <c r="G864" s="74">
        <f t="shared" si="50"/>
        <v>5</v>
      </c>
    </row>
    <row r="865" spans="1:7" s="136" customFormat="1" ht="32" customHeight="1" x14ac:dyDescent="0.2">
      <c r="A865" s="140">
        <v>30</v>
      </c>
      <c r="B865" s="269" t="s">
        <v>1598</v>
      </c>
      <c r="C865" s="269"/>
      <c r="D865" s="269"/>
      <c r="E865" s="269"/>
      <c r="F865" s="142"/>
      <c r="G865" s="72">
        <f>SUM(G866:G885)</f>
        <v>66</v>
      </c>
    </row>
    <row r="866" spans="1:7" s="136" customFormat="1" ht="32" customHeight="1" x14ac:dyDescent="0.2">
      <c r="A866" s="140"/>
      <c r="B866" s="143" t="s">
        <v>1599</v>
      </c>
      <c r="C866" s="270" t="s">
        <v>1600</v>
      </c>
      <c r="D866" s="270"/>
      <c r="E866" s="270"/>
      <c r="F866" s="142" t="s">
        <v>8</v>
      </c>
      <c r="G866" s="74">
        <f>IF(AND(F866="YA"),5,IF(AND(F866="TIDAK"),1,0))</f>
        <v>5</v>
      </c>
    </row>
    <row r="867" spans="1:7" s="136" customFormat="1" ht="32" customHeight="1" x14ac:dyDescent="0.2">
      <c r="A867" s="140"/>
      <c r="B867" s="143" t="s">
        <v>1601</v>
      </c>
      <c r="C867" s="270" t="s">
        <v>1602</v>
      </c>
      <c r="D867" s="270"/>
      <c r="E867" s="270"/>
      <c r="F867" s="142"/>
      <c r="G867" s="74"/>
    </row>
    <row r="868" spans="1:7" s="136" customFormat="1" ht="32" customHeight="1" x14ac:dyDescent="0.2">
      <c r="A868" s="140"/>
      <c r="B868" s="143"/>
      <c r="C868" s="143" t="s">
        <v>1603</v>
      </c>
      <c r="D868" s="270" t="s">
        <v>1747</v>
      </c>
      <c r="E868" s="270"/>
      <c r="F868" s="142" t="s">
        <v>8</v>
      </c>
      <c r="G868" s="74">
        <f>IF(AND(F868="YA"),5,IF(AND(F868="TIDAK"),1,0))</f>
        <v>5</v>
      </c>
    </row>
    <row r="869" spans="1:7" s="136" customFormat="1" ht="32" customHeight="1" x14ac:dyDescent="0.2">
      <c r="A869" s="140"/>
      <c r="B869" s="143"/>
      <c r="C869" s="143" t="s">
        <v>1605</v>
      </c>
      <c r="D869" s="270" t="s">
        <v>1606</v>
      </c>
      <c r="E869" s="270"/>
      <c r="F869" s="142" t="s">
        <v>8</v>
      </c>
      <c r="G869" s="74">
        <f>IF(AND(F869="YA"),5,IF(AND(F869="TIDAK"),1,0))</f>
        <v>5</v>
      </c>
    </row>
    <row r="870" spans="1:7" s="136" customFormat="1" ht="32" customHeight="1" x14ac:dyDescent="0.2">
      <c r="A870" s="140"/>
      <c r="B870" s="143" t="s">
        <v>1607</v>
      </c>
      <c r="C870" s="270" t="s">
        <v>1608</v>
      </c>
      <c r="D870" s="270"/>
      <c r="E870" s="270"/>
      <c r="F870" s="142"/>
      <c r="G870" s="74"/>
    </row>
    <row r="871" spans="1:7" s="136" customFormat="1" ht="32" customHeight="1" x14ac:dyDescent="0.2">
      <c r="A871" s="140"/>
      <c r="B871" s="143"/>
      <c r="C871" s="143" t="s">
        <v>1609</v>
      </c>
      <c r="D871" s="270" t="s">
        <v>1610</v>
      </c>
      <c r="E871" s="270"/>
      <c r="F871" s="142" t="s">
        <v>8</v>
      </c>
      <c r="G871" s="74">
        <f t="shared" ref="G871:G876" si="51">IF(AND(F871="YA"),5,IF(AND(F871="TIDAK"),1,0))</f>
        <v>5</v>
      </c>
    </row>
    <row r="872" spans="1:7" s="136" customFormat="1" ht="32" customHeight="1" x14ac:dyDescent="0.2">
      <c r="A872" s="140"/>
      <c r="B872" s="143"/>
      <c r="C872" s="143" t="s">
        <v>1611</v>
      </c>
      <c r="D872" s="270" t="s">
        <v>1612</v>
      </c>
      <c r="E872" s="270"/>
      <c r="F872" s="142" t="s">
        <v>8</v>
      </c>
      <c r="G872" s="74">
        <f t="shared" si="51"/>
        <v>5</v>
      </c>
    </row>
    <row r="873" spans="1:7" s="136" customFormat="1" ht="32" customHeight="1" x14ac:dyDescent="0.2">
      <c r="A873" s="140"/>
      <c r="B873" s="143"/>
      <c r="C873" s="143" t="s">
        <v>1613</v>
      </c>
      <c r="D873" s="270" t="s">
        <v>1614</v>
      </c>
      <c r="E873" s="270"/>
      <c r="F873" s="142" t="s">
        <v>8</v>
      </c>
      <c r="G873" s="74">
        <f t="shared" si="51"/>
        <v>5</v>
      </c>
    </row>
    <row r="874" spans="1:7" s="136" customFormat="1" ht="32" customHeight="1" x14ac:dyDescent="0.2">
      <c r="A874" s="140"/>
      <c r="B874" s="143"/>
      <c r="C874" s="143" t="s">
        <v>1615</v>
      </c>
      <c r="D874" s="270" t="s">
        <v>1616</v>
      </c>
      <c r="E874" s="270"/>
      <c r="F874" s="142" t="s">
        <v>55</v>
      </c>
      <c r="G874" s="74">
        <f t="shared" si="51"/>
        <v>1</v>
      </c>
    </row>
    <row r="875" spans="1:7" s="136" customFormat="1" ht="32" customHeight="1" x14ac:dyDescent="0.2">
      <c r="A875" s="140"/>
      <c r="B875" s="143"/>
      <c r="C875" s="143" t="s">
        <v>1617</v>
      </c>
      <c r="D875" s="270" t="s">
        <v>1618</v>
      </c>
      <c r="E875" s="270"/>
      <c r="F875" s="142" t="s">
        <v>8</v>
      </c>
      <c r="G875" s="74">
        <f t="shared" si="51"/>
        <v>5</v>
      </c>
    </row>
    <row r="876" spans="1:7" s="136" customFormat="1" ht="32" customHeight="1" x14ac:dyDescent="0.2">
      <c r="A876" s="140"/>
      <c r="B876" s="143"/>
      <c r="C876" s="143" t="s">
        <v>1619</v>
      </c>
      <c r="D876" s="270" t="s">
        <v>1620</v>
      </c>
      <c r="E876" s="270"/>
      <c r="F876" s="142" t="s">
        <v>8</v>
      </c>
      <c r="G876" s="74">
        <f t="shared" si="51"/>
        <v>5</v>
      </c>
    </row>
    <row r="877" spans="1:7" s="136" customFormat="1" ht="32" customHeight="1" x14ac:dyDescent="0.2">
      <c r="A877" s="140"/>
      <c r="B877" s="143" t="s">
        <v>1621</v>
      </c>
      <c r="C877" s="270" t="s">
        <v>1622</v>
      </c>
      <c r="D877" s="270"/>
      <c r="E877" s="270"/>
      <c r="F877" s="142"/>
      <c r="G877" s="74"/>
    </row>
    <row r="878" spans="1:7" s="136" customFormat="1" ht="32" customHeight="1" x14ac:dyDescent="0.2">
      <c r="A878" s="140"/>
      <c r="B878" s="143"/>
      <c r="C878" s="143" t="s">
        <v>1623</v>
      </c>
      <c r="D878" s="270" t="s">
        <v>1624</v>
      </c>
      <c r="E878" s="270"/>
      <c r="F878" s="142" t="s">
        <v>22</v>
      </c>
      <c r="G878" s="74">
        <f>IF(AND(F878="YA"),3,IF(AND(F878="TIDAK"),1,0))</f>
        <v>0</v>
      </c>
    </row>
    <row r="879" spans="1:7" s="136" customFormat="1" ht="32" customHeight="1" x14ac:dyDescent="0.2">
      <c r="A879" s="140"/>
      <c r="B879" s="143"/>
      <c r="C879" s="143" t="s">
        <v>1625</v>
      </c>
      <c r="D879" s="270" t="s">
        <v>1626</v>
      </c>
      <c r="E879" s="270"/>
      <c r="F879" s="142" t="s">
        <v>22</v>
      </c>
      <c r="G879" s="74">
        <f>IF(AND(F879="YA"),3,IF(AND(F879="TIDAK"),1,0))</f>
        <v>0</v>
      </c>
    </row>
    <row r="880" spans="1:7" s="136" customFormat="1" ht="32" customHeight="1" x14ac:dyDescent="0.2">
      <c r="A880" s="140"/>
      <c r="B880" s="143"/>
      <c r="C880" s="143" t="s">
        <v>1627</v>
      </c>
      <c r="D880" s="270" t="s">
        <v>1628</v>
      </c>
      <c r="E880" s="270"/>
      <c r="F880" s="142" t="s">
        <v>8</v>
      </c>
      <c r="G880" s="74">
        <f>IF(AND(F880="YA"),5,IF(AND(F880="TIDAK"),1,0))</f>
        <v>5</v>
      </c>
    </row>
    <row r="881" spans="1:7" s="136" customFormat="1" ht="32" customHeight="1" x14ac:dyDescent="0.2">
      <c r="A881" s="140"/>
      <c r="B881" s="143" t="s">
        <v>1629</v>
      </c>
      <c r="C881" s="270" t="s">
        <v>1630</v>
      </c>
      <c r="D881" s="270"/>
      <c r="E881" s="270"/>
      <c r="F881" s="142" t="s">
        <v>8</v>
      </c>
      <c r="G881" s="74">
        <f>IF(AND(F881="YA"),5,IF(AND(F881="TIDAK"),1,0))</f>
        <v>5</v>
      </c>
    </row>
    <row r="882" spans="1:7" s="136" customFormat="1" ht="32" customHeight="1" x14ac:dyDescent="0.2">
      <c r="A882" s="140"/>
      <c r="B882" s="143" t="s">
        <v>1631</v>
      </c>
      <c r="C882" s="270" t="s">
        <v>1632</v>
      </c>
      <c r="D882" s="270"/>
      <c r="E882" s="270"/>
      <c r="F882" s="142"/>
      <c r="G882" s="74"/>
    </row>
    <row r="883" spans="1:7" s="136" customFormat="1" ht="32" customHeight="1" x14ac:dyDescent="0.2">
      <c r="A883" s="140"/>
      <c r="B883" s="143"/>
      <c r="C883" s="143" t="s">
        <v>1633</v>
      </c>
      <c r="D883" s="270" t="s">
        <v>1634</v>
      </c>
      <c r="E883" s="270"/>
      <c r="F883" s="142" t="s">
        <v>8</v>
      </c>
      <c r="G883" s="74">
        <f>IF(AND(F883="YA"),5,IF(AND(F883="TIDAK"),1,0))</f>
        <v>5</v>
      </c>
    </row>
    <row r="884" spans="1:7" s="136" customFormat="1" ht="32" customHeight="1" x14ac:dyDescent="0.2">
      <c r="A884" s="140"/>
      <c r="B884" s="143"/>
      <c r="C884" s="143" t="s">
        <v>1635</v>
      </c>
      <c r="D884" s="270" t="s">
        <v>1636</v>
      </c>
      <c r="E884" s="270"/>
      <c r="F884" s="142" t="s">
        <v>8</v>
      </c>
      <c r="G884" s="74">
        <f>IF(AND(F884="YA"),5,IF(AND(F884="TIDAK"),1,0))</f>
        <v>5</v>
      </c>
    </row>
    <row r="885" spans="1:7" s="136" customFormat="1" ht="32" customHeight="1" x14ac:dyDescent="0.2">
      <c r="A885" s="140"/>
      <c r="B885" s="143"/>
      <c r="C885" s="143" t="s">
        <v>1637</v>
      </c>
      <c r="D885" s="270" t="s">
        <v>1638</v>
      </c>
      <c r="E885" s="270"/>
      <c r="F885" s="142" t="s">
        <v>8</v>
      </c>
      <c r="G885" s="74">
        <f>IF(AND(F885="YA"),5,IF(AND(F885="TIDAK"),1,0))</f>
        <v>5</v>
      </c>
    </row>
    <row r="886" spans="1:7" s="136" customFormat="1" ht="32" customHeight="1" x14ac:dyDescent="0.2">
      <c r="A886" s="280" t="s">
        <v>1648</v>
      </c>
      <c r="B886" s="280"/>
      <c r="C886" s="280"/>
      <c r="D886" s="280"/>
      <c r="E886" s="280"/>
      <c r="F886" s="280"/>
      <c r="G886" s="97">
        <f>G4+G163+G244+G281+G326+G365+G400+G430+G443+G477+G617+G678+G705+G751+G809+G832</f>
        <v>2382</v>
      </c>
    </row>
    <row r="887" spans="1:7" s="136" customFormat="1" ht="32" customHeight="1" x14ac:dyDescent="0.2">
      <c r="A887" s="280" t="s">
        <v>1649</v>
      </c>
      <c r="B887" s="280"/>
      <c r="C887" s="280"/>
      <c r="D887" s="280"/>
      <c r="E887" s="280"/>
      <c r="F887" s="280"/>
      <c r="G887" s="98" t="str">
        <f>IF(AND(G886&gt;=2384),"SANGAT BAIK",IF(AND(G886&gt;=2013),"BAIK",IF(AND(G886&gt;=1616),"CUKUP","KURANG")))</f>
        <v>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164:F243 F245:F280 F282:F325 F327:F364 F366:F399 F401:F429 F431:F442 F444:F476 F478:F616 F618:F677 F679:F704 F706:F750 F752:F808 F810:F831 F833:F885" xr:uid="{B4252ED9-6301-8049-8CE6-90895BDC1B19}">
      <formula1>"YA,TIDAK,N/A"</formula1>
      <formula2>0</formula2>
    </dataValidation>
  </dataValidations>
  <pageMargins left="0.7" right="0.7" top="0.75" bottom="0.75" header="0.51180555555555496" footer="0.51180555555555496"/>
  <pageSetup paperSize="9" firstPageNumber="0" orientation="portrait" horizontalDpi="300" verticalDpi="300"/>
  <colBreaks count="1" manualBreakCount="1">
    <brk id="2"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25C04-E35A-0B43-909A-4BE9B77955B3}">
  <dimension ref="A1:G887"/>
  <sheetViews>
    <sheetView view="pageBreakPreview" topLeftCell="B884" zoomScale="90" zoomScaleNormal="70" zoomScaleSheetLayoutView="90"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5" customWidth="1"/>
    <col min="7" max="7" width="25.33203125" style="36" customWidth="1"/>
    <col min="8" max="16384" width="10.83203125" style="53"/>
  </cols>
  <sheetData>
    <row r="1" spans="1:7" ht="32" customHeight="1" x14ac:dyDescent="0.2">
      <c r="A1" s="53" t="s">
        <v>1793</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392</v>
      </c>
    </row>
    <row r="5" spans="1:7" ht="32" customHeight="1" x14ac:dyDescent="0.2">
      <c r="A5" s="2">
        <v>1</v>
      </c>
      <c r="B5" s="180" t="s">
        <v>5</v>
      </c>
      <c r="C5" s="180"/>
      <c r="D5" s="180"/>
      <c r="E5" s="180"/>
      <c r="F5" s="57"/>
      <c r="G5" s="50">
        <f>SUM(G6:G17)</f>
        <v>26</v>
      </c>
    </row>
    <row r="6" spans="1:7" ht="32" customHeight="1" x14ac:dyDescent="0.2">
      <c r="A6" s="2"/>
      <c r="B6" s="4" t="s">
        <v>6</v>
      </c>
      <c r="C6" s="176" t="s">
        <v>7</v>
      </c>
      <c r="D6" s="176"/>
      <c r="E6" s="176"/>
      <c r="F6" s="57"/>
      <c r="G6" s="15"/>
    </row>
    <row r="7" spans="1:7" ht="32" customHeight="1" x14ac:dyDescent="0.2">
      <c r="A7" s="2"/>
      <c r="B7" s="3"/>
      <c r="C7" s="6" t="s">
        <v>9</v>
      </c>
      <c r="D7" s="176" t="s">
        <v>10</v>
      </c>
      <c r="E7" s="176"/>
      <c r="F7" s="57" t="s">
        <v>8</v>
      </c>
      <c r="G7" s="15">
        <f>IF(AND(F7="YA"),5,IF(AND(F7="TIDAK"),1,0))</f>
        <v>5</v>
      </c>
    </row>
    <row r="8" spans="1:7" ht="32" customHeight="1" x14ac:dyDescent="0.2">
      <c r="A8" s="2"/>
      <c r="B8" s="3"/>
      <c r="C8" s="4" t="s">
        <v>11</v>
      </c>
      <c r="D8" s="176" t="s">
        <v>12</v>
      </c>
      <c r="E8" s="176"/>
      <c r="F8" s="57" t="s">
        <v>8</v>
      </c>
      <c r="G8" s="15">
        <f t="shared" ref="G8:G21" si="0">IF(AND(F8="YA"),5,IF(AND(F8="TIDAK"),1,0))</f>
        <v>5</v>
      </c>
    </row>
    <row r="9" spans="1:7" ht="32" customHeight="1" x14ac:dyDescent="0.2">
      <c r="A9" s="2"/>
      <c r="B9" s="4" t="s">
        <v>13</v>
      </c>
      <c r="C9" s="176" t="s">
        <v>14</v>
      </c>
      <c r="D9" s="176"/>
      <c r="E9" s="176"/>
      <c r="F9" s="57" t="s">
        <v>55</v>
      </c>
      <c r="G9" s="15">
        <f t="shared" si="0"/>
        <v>1</v>
      </c>
    </row>
    <row r="10" spans="1:7" ht="32" customHeight="1" x14ac:dyDescent="0.2">
      <c r="A10" s="2"/>
      <c r="B10" s="4" t="s">
        <v>15</v>
      </c>
      <c r="C10" s="176" t="s">
        <v>16</v>
      </c>
      <c r="D10" s="176"/>
      <c r="E10" s="176"/>
      <c r="F10" s="57" t="s">
        <v>8</v>
      </c>
      <c r="G10" s="15">
        <f t="shared" si="0"/>
        <v>5</v>
      </c>
    </row>
    <row r="11" spans="1:7" ht="32" customHeight="1" x14ac:dyDescent="0.2">
      <c r="A11" s="2"/>
      <c r="B11" s="4" t="s">
        <v>17</v>
      </c>
      <c r="C11" s="176" t="s">
        <v>18</v>
      </c>
      <c r="D11" s="176"/>
      <c r="E11" s="176"/>
      <c r="F11" s="57" t="s">
        <v>8</v>
      </c>
      <c r="G11" s="15">
        <f t="shared" si="0"/>
        <v>5</v>
      </c>
    </row>
    <row r="12" spans="1:7" ht="32" customHeight="1" x14ac:dyDescent="0.2">
      <c r="A12" s="2"/>
      <c r="B12" s="5"/>
      <c r="C12" s="176" t="s">
        <v>19</v>
      </c>
      <c r="D12" s="176"/>
      <c r="E12" s="176"/>
      <c r="F12" s="57"/>
      <c r="G12" s="15"/>
    </row>
    <row r="13" spans="1:7" ht="32" customHeight="1" x14ac:dyDescent="0.2">
      <c r="A13" s="2"/>
      <c r="B13" s="3"/>
      <c r="C13" s="4" t="s">
        <v>20</v>
      </c>
      <c r="D13" s="176" t="s">
        <v>21</v>
      </c>
      <c r="E13" s="176"/>
      <c r="F13" s="57" t="s">
        <v>8</v>
      </c>
      <c r="G13" s="15">
        <f t="shared" si="0"/>
        <v>5</v>
      </c>
    </row>
    <row r="14" spans="1:7" ht="32" customHeight="1" x14ac:dyDescent="0.2">
      <c r="A14" s="2"/>
      <c r="B14" s="3"/>
      <c r="C14" s="4" t="s">
        <v>23</v>
      </c>
      <c r="D14" s="176" t="s">
        <v>24</v>
      </c>
      <c r="E14" s="176"/>
      <c r="F14" s="57" t="s">
        <v>22</v>
      </c>
      <c r="G14" s="15">
        <f t="shared" si="0"/>
        <v>0</v>
      </c>
    </row>
    <row r="15" spans="1:7" ht="32" customHeight="1" x14ac:dyDescent="0.2">
      <c r="A15" s="2"/>
      <c r="B15" s="3"/>
      <c r="C15" s="4" t="s">
        <v>25</v>
      </c>
      <c r="D15" s="176" t="s">
        <v>26</v>
      </c>
      <c r="E15" s="176"/>
      <c r="F15" s="57" t="s">
        <v>22</v>
      </c>
      <c r="G15" s="15">
        <f t="shared" si="0"/>
        <v>0</v>
      </c>
    </row>
    <row r="16" spans="1:7" ht="32" customHeight="1" x14ac:dyDescent="0.2">
      <c r="A16" s="2"/>
      <c r="B16" s="3"/>
      <c r="C16" s="4" t="s">
        <v>27</v>
      </c>
      <c r="D16" s="176" t="s">
        <v>28</v>
      </c>
      <c r="E16" s="176"/>
      <c r="F16" s="57" t="s">
        <v>22</v>
      </c>
      <c r="G16" s="15">
        <f t="shared" si="0"/>
        <v>0</v>
      </c>
    </row>
    <row r="17" spans="1:7" ht="32" customHeight="1" x14ac:dyDescent="0.2">
      <c r="A17" s="2"/>
      <c r="B17" s="3"/>
      <c r="C17" s="4" t="s">
        <v>29</v>
      </c>
      <c r="D17" s="176" t="s">
        <v>30</v>
      </c>
      <c r="E17" s="176"/>
      <c r="F17" s="57" t="s">
        <v>22</v>
      </c>
      <c r="G17" s="15">
        <f t="shared" si="0"/>
        <v>0</v>
      </c>
    </row>
    <row r="18" spans="1:7" ht="32" customHeight="1" x14ac:dyDescent="0.2">
      <c r="A18" s="2">
        <v>2</v>
      </c>
      <c r="B18" s="180" t="s">
        <v>31</v>
      </c>
      <c r="C18" s="180"/>
      <c r="D18" s="180"/>
      <c r="E18" s="180"/>
      <c r="F18" s="57"/>
      <c r="G18" s="50">
        <f>SUM(G19:G28)</f>
        <v>35</v>
      </c>
    </row>
    <row r="19" spans="1:7" ht="32" customHeight="1" x14ac:dyDescent="0.2">
      <c r="A19" s="2"/>
      <c r="B19" s="5" t="s">
        <v>32</v>
      </c>
      <c r="C19" s="176" t="s">
        <v>33</v>
      </c>
      <c r="D19" s="176"/>
      <c r="E19" s="176"/>
      <c r="F19" s="57" t="s">
        <v>8</v>
      </c>
      <c r="G19" s="15">
        <f t="shared" si="0"/>
        <v>5</v>
      </c>
    </row>
    <row r="20" spans="1:7" ht="32" customHeight="1" x14ac:dyDescent="0.2">
      <c r="A20" s="2"/>
      <c r="B20" s="5" t="s">
        <v>34</v>
      </c>
      <c r="C20" s="176" t="s">
        <v>35</v>
      </c>
      <c r="D20" s="176"/>
      <c r="E20" s="176"/>
      <c r="F20" s="57" t="s">
        <v>8</v>
      </c>
      <c r="G20" s="15">
        <f t="shared" si="0"/>
        <v>5</v>
      </c>
    </row>
    <row r="21" spans="1:7" ht="32" customHeight="1" x14ac:dyDescent="0.2">
      <c r="A21" s="2"/>
      <c r="B21" s="5" t="s">
        <v>36</v>
      </c>
      <c r="C21" s="176" t="s">
        <v>37</v>
      </c>
      <c r="D21" s="176"/>
      <c r="E21" s="176"/>
      <c r="F21" s="57" t="s">
        <v>8</v>
      </c>
      <c r="G21" s="15">
        <f t="shared" si="0"/>
        <v>5</v>
      </c>
    </row>
    <row r="22" spans="1:7" ht="32" customHeight="1" x14ac:dyDescent="0.2">
      <c r="A22" s="2"/>
      <c r="B22" s="5" t="s">
        <v>38</v>
      </c>
      <c r="C22" s="176" t="s">
        <v>39</v>
      </c>
      <c r="D22" s="176"/>
      <c r="E22" s="176"/>
      <c r="F22" s="57"/>
      <c r="G22" s="15"/>
    </row>
    <row r="23" spans="1:7" ht="32" customHeight="1" x14ac:dyDescent="0.2">
      <c r="A23" s="2"/>
      <c r="B23" s="5"/>
      <c r="C23" s="5" t="s">
        <v>40</v>
      </c>
      <c r="D23" s="176" t="s">
        <v>41</v>
      </c>
      <c r="E23" s="176"/>
      <c r="F23" s="57" t="s">
        <v>22</v>
      </c>
      <c r="G23" s="15">
        <f>IF(AND(F23="YA"),2,IF(AND(F23="TIDAK"),1,0))</f>
        <v>0</v>
      </c>
    </row>
    <row r="24" spans="1:7" ht="32" customHeight="1" x14ac:dyDescent="0.2">
      <c r="A24" s="2"/>
      <c r="B24" s="5"/>
      <c r="C24" s="5" t="s">
        <v>42</v>
      </c>
      <c r="D24" s="176" t="s">
        <v>43</v>
      </c>
      <c r="E24" s="176"/>
      <c r="F24" s="57" t="s">
        <v>22</v>
      </c>
      <c r="G24" s="15">
        <f>IF(AND(F24="YA"),3,IF(AND(F24="TIDAK"),1,0))</f>
        <v>0</v>
      </c>
    </row>
    <row r="25" spans="1:7" ht="32" customHeight="1" x14ac:dyDescent="0.2">
      <c r="A25" s="2"/>
      <c r="B25" s="5"/>
      <c r="C25" s="5" t="s">
        <v>44</v>
      </c>
      <c r="D25" s="176" t="s">
        <v>45</v>
      </c>
      <c r="E25" s="176"/>
      <c r="F25" s="57" t="s">
        <v>8</v>
      </c>
      <c r="G25" s="15">
        <f>IF(AND(F25="YA"),5,IF(AND(F25="TIDAK"),1,0))</f>
        <v>5</v>
      </c>
    </row>
    <row r="26" spans="1:7" ht="32" customHeight="1" x14ac:dyDescent="0.2">
      <c r="A26" s="2"/>
      <c r="B26" s="5" t="s">
        <v>46</v>
      </c>
      <c r="C26" s="176" t="s">
        <v>47</v>
      </c>
      <c r="D26" s="176"/>
      <c r="E26" s="176"/>
      <c r="F26" s="57" t="s">
        <v>8</v>
      </c>
      <c r="G26" s="15">
        <f t="shared" ref="G26:G28" si="1">IF(AND(F26="YA"),5,IF(AND(F26="TIDAK"),1,0))</f>
        <v>5</v>
      </c>
    </row>
    <row r="27" spans="1:7" ht="32" customHeight="1" x14ac:dyDescent="0.2">
      <c r="A27" s="2"/>
      <c r="B27" s="5" t="s">
        <v>48</v>
      </c>
      <c r="C27" s="176" t="s">
        <v>49</v>
      </c>
      <c r="D27" s="176"/>
      <c r="E27" s="176"/>
      <c r="F27" s="57" t="s">
        <v>8</v>
      </c>
      <c r="G27" s="15">
        <f t="shared" si="1"/>
        <v>5</v>
      </c>
    </row>
    <row r="28" spans="1:7" ht="32" customHeight="1" x14ac:dyDescent="0.2">
      <c r="A28" s="2"/>
      <c r="B28" s="5" t="s">
        <v>50</v>
      </c>
      <c r="C28" s="176" t="s">
        <v>51</v>
      </c>
      <c r="D28" s="176"/>
      <c r="E28" s="176"/>
      <c r="F28" s="57" t="s">
        <v>8</v>
      </c>
      <c r="G28" s="15">
        <f t="shared" si="1"/>
        <v>5</v>
      </c>
    </row>
    <row r="29" spans="1:7" ht="32" customHeight="1" x14ac:dyDescent="0.2">
      <c r="A29" s="2">
        <v>3</v>
      </c>
      <c r="B29" s="189" t="s">
        <v>52</v>
      </c>
      <c r="C29" s="190"/>
      <c r="D29" s="190"/>
      <c r="E29" s="191"/>
      <c r="F29" s="57"/>
      <c r="G29" s="50">
        <f>SUM(G30:G31)</f>
        <v>10</v>
      </c>
    </row>
    <row r="30" spans="1:7" ht="32" customHeight="1" x14ac:dyDescent="0.2">
      <c r="A30" s="2"/>
      <c r="B30" s="5" t="s">
        <v>53</v>
      </c>
      <c r="C30" s="176" t="s">
        <v>54</v>
      </c>
      <c r="D30" s="176"/>
      <c r="E30" s="176"/>
      <c r="F30" s="57" t="s">
        <v>8</v>
      </c>
      <c r="G30" s="15">
        <f t="shared" ref="G30:G31" si="2">IF(AND(F30="YA"),5,IF(AND(F30="TIDAK"),1,0))</f>
        <v>5</v>
      </c>
    </row>
    <row r="31" spans="1:7" ht="32" customHeight="1" x14ac:dyDescent="0.2">
      <c r="A31" s="2"/>
      <c r="B31" s="7" t="s">
        <v>56</v>
      </c>
      <c r="C31" s="176" t="s">
        <v>57</v>
      </c>
      <c r="D31" s="176"/>
      <c r="E31" s="176"/>
      <c r="F31" s="57" t="s">
        <v>8</v>
      </c>
      <c r="G31" s="15">
        <f t="shared" si="2"/>
        <v>5</v>
      </c>
    </row>
    <row r="32" spans="1:7" ht="32" customHeight="1" x14ac:dyDescent="0.2">
      <c r="A32" s="2">
        <v>4</v>
      </c>
      <c r="B32" s="180" t="s">
        <v>58</v>
      </c>
      <c r="C32" s="180"/>
      <c r="D32" s="180"/>
      <c r="E32" s="180"/>
      <c r="F32" s="57"/>
      <c r="G32" s="50">
        <f>SUM(G33:G59)</f>
        <v>91</v>
      </c>
    </row>
    <row r="33" spans="1:7" ht="32" customHeight="1" x14ac:dyDescent="0.2">
      <c r="A33" s="2"/>
      <c r="B33" s="5" t="s">
        <v>59</v>
      </c>
      <c r="C33" s="176" t="s">
        <v>60</v>
      </c>
      <c r="D33" s="176"/>
      <c r="E33" s="176"/>
      <c r="F33" s="57" t="s">
        <v>8</v>
      </c>
      <c r="G33" s="15">
        <f t="shared" ref="G33" si="3">IF(AND(F33="YA"),5,IF(AND(F33="TIDAK"),1,0))</f>
        <v>5</v>
      </c>
    </row>
    <row r="34" spans="1:7" ht="32" customHeight="1" x14ac:dyDescent="0.2">
      <c r="A34" s="2"/>
      <c r="B34" s="5" t="s">
        <v>61</v>
      </c>
      <c r="C34" s="176" t="s">
        <v>62</v>
      </c>
      <c r="D34" s="176"/>
      <c r="E34" s="176"/>
      <c r="F34" s="57"/>
      <c r="G34" s="15"/>
    </row>
    <row r="35" spans="1:7" ht="32" customHeight="1" x14ac:dyDescent="0.2">
      <c r="A35" s="2"/>
      <c r="B35" s="5"/>
      <c r="C35" s="5" t="s">
        <v>63</v>
      </c>
      <c r="D35" s="176" t="s">
        <v>64</v>
      </c>
      <c r="E35" s="176"/>
      <c r="F35" s="57" t="s">
        <v>8</v>
      </c>
      <c r="G35" s="15">
        <f t="shared" ref="G35:G36" si="4">IF(AND(F35="YA"),5,IF(AND(F35="TIDAK"),1,0))</f>
        <v>5</v>
      </c>
    </row>
    <row r="36" spans="1:7" ht="32" customHeight="1" x14ac:dyDescent="0.2">
      <c r="A36" s="2"/>
      <c r="B36" s="5"/>
      <c r="C36" s="5" t="s">
        <v>65</v>
      </c>
      <c r="D36" s="176" t="s">
        <v>66</v>
      </c>
      <c r="E36" s="176"/>
      <c r="F36" s="57" t="s">
        <v>8</v>
      </c>
      <c r="G36" s="15">
        <f t="shared" si="4"/>
        <v>5</v>
      </c>
    </row>
    <row r="37" spans="1:7" ht="32" customHeight="1" x14ac:dyDescent="0.2">
      <c r="A37" s="2"/>
      <c r="B37" s="5"/>
      <c r="C37" s="5" t="s">
        <v>67</v>
      </c>
      <c r="D37" s="176" t="s">
        <v>68</v>
      </c>
      <c r="E37" s="176"/>
      <c r="F37" s="57"/>
      <c r="G37" s="15"/>
    </row>
    <row r="38" spans="1:7" ht="32" customHeight="1" x14ac:dyDescent="0.2">
      <c r="A38" s="2"/>
      <c r="B38" s="5"/>
      <c r="C38" s="5"/>
      <c r="D38" s="5" t="s">
        <v>69</v>
      </c>
      <c r="E38" s="5" t="s">
        <v>70</v>
      </c>
      <c r="F38" s="57" t="s">
        <v>8</v>
      </c>
      <c r="G38" s="15">
        <f t="shared" ref="G38:G40" si="5">IF(AND(F38="YA"),5,IF(AND(F38="TIDAK"),1,0))</f>
        <v>5</v>
      </c>
    </row>
    <row r="39" spans="1:7" ht="32" customHeight="1" x14ac:dyDescent="0.2">
      <c r="A39" s="2"/>
      <c r="B39" s="5"/>
      <c r="C39" s="5"/>
      <c r="D39" s="5" t="s">
        <v>71</v>
      </c>
      <c r="E39" s="5" t="s">
        <v>72</v>
      </c>
      <c r="F39" s="57" t="s">
        <v>8</v>
      </c>
      <c r="G39" s="15">
        <f t="shared" si="5"/>
        <v>5</v>
      </c>
    </row>
    <row r="40" spans="1:7" ht="32" customHeight="1" x14ac:dyDescent="0.2">
      <c r="A40" s="2"/>
      <c r="B40" s="5"/>
      <c r="C40" s="5"/>
      <c r="D40" s="5" t="s">
        <v>73</v>
      </c>
      <c r="E40" s="5" t="s">
        <v>74</v>
      </c>
      <c r="F40" s="57" t="s">
        <v>8</v>
      </c>
      <c r="G40" s="15">
        <f t="shared" si="5"/>
        <v>5</v>
      </c>
    </row>
    <row r="41" spans="1:7" ht="32" customHeight="1" x14ac:dyDescent="0.2">
      <c r="A41" s="2"/>
      <c r="B41" s="5"/>
      <c r="C41" s="5" t="s">
        <v>75</v>
      </c>
      <c r="D41" s="176" t="s">
        <v>76</v>
      </c>
      <c r="E41" s="176"/>
      <c r="F41" s="57"/>
      <c r="G41" s="15"/>
    </row>
    <row r="42" spans="1:7" ht="32" customHeight="1" x14ac:dyDescent="0.2">
      <c r="A42" s="2"/>
      <c r="B42" s="5"/>
      <c r="C42" s="5"/>
      <c r="D42" s="5" t="s">
        <v>77</v>
      </c>
      <c r="E42" s="5" t="s">
        <v>78</v>
      </c>
      <c r="F42" s="57" t="s">
        <v>22</v>
      </c>
      <c r="G42" s="15">
        <f>IF(AND(F42="YA"),2,IF(AND(F42="TIDAK"),1,0))</f>
        <v>0</v>
      </c>
    </row>
    <row r="43" spans="1:7" ht="32" customHeight="1" x14ac:dyDescent="0.2">
      <c r="A43" s="2"/>
      <c r="B43" s="5"/>
      <c r="C43" s="5"/>
      <c r="D43" s="5" t="s">
        <v>79</v>
      </c>
      <c r="E43" s="5" t="s">
        <v>80</v>
      </c>
      <c r="F43" s="57" t="s">
        <v>22</v>
      </c>
      <c r="G43" s="15">
        <f>IF(AND(F43="YA"),3,IF(AND(F43="TIDAK"),1,0))</f>
        <v>0</v>
      </c>
    </row>
    <row r="44" spans="1:7" ht="32" customHeight="1" x14ac:dyDescent="0.2">
      <c r="A44" s="2"/>
      <c r="B44" s="5"/>
      <c r="C44" s="5"/>
      <c r="D44" s="5" t="s">
        <v>81</v>
      </c>
      <c r="E44" s="5" t="s">
        <v>82</v>
      </c>
      <c r="F44" s="57" t="s">
        <v>8</v>
      </c>
      <c r="G44" s="15">
        <f>IF(AND(F44="YA"),5,IF(AND(F44="TIDAK"),1,0))</f>
        <v>5</v>
      </c>
    </row>
    <row r="45" spans="1:7" ht="32" customHeight="1" x14ac:dyDescent="0.2">
      <c r="A45" s="2"/>
      <c r="B45" s="7" t="s">
        <v>83</v>
      </c>
      <c r="C45" s="176" t="s">
        <v>84</v>
      </c>
      <c r="D45" s="176"/>
      <c r="E45" s="176"/>
      <c r="F45" s="57"/>
      <c r="G45" s="15"/>
    </row>
    <row r="46" spans="1:7" ht="32" customHeight="1" x14ac:dyDescent="0.2">
      <c r="A46" s="2"/>
      <c r="B46" s="5"/>
      <c r="C46" s="4" t="s">
        <v>85</v>
      </c>
      <c r="D46" s="176" t="s">
        <v>86</v>
      </c>
      <c r="E46" s="176"/>
      <c r="F46" s="57" t="s">
        <v>8</v>
      </c>
      <c r="G46" s="15">
        <f t="shared" ref="G46:G49" si="6">IF(AND(F46="YA"),5,IF(AND(F46="TIDAK"),1,0))</f>
        <v>5</v>
      </c>
    </row>
    <row r="47" spans="1:7" ht="32" customHeight="1" x14ac:dyDescent="0.2">
      <c r="A47" s="2"/>
      <c r="B47" s="5"/>
      <c r="C47" s="4" t="s">
        <v>87</v>
      </c>
      <c r="D47" s="176" t="s">
        <v>66</v>
      </c>
      <c r="E47" s="176"/>
      <c r="F47" s="57" t="s">
        <v>8</v>
      </c>
      <c r="G47" s="15">
        <f t="shared" si="6"/>
        <v>5</v>
      </c>
    </row>
    <row r="48" spans="1:7" ht="32" customHeight="1" x14ac:dyDescent="0.2">
      <c r="A48" s="2"/>
      <c r="B48" s="5"/>
      <c r="C48" s="4" t="s">
        <v>88</v>
      </c>
      <c r="D48" s="176" t="s">
        <v>89</v>
      </c>
      <c r="E48" s="176"/>
      <c r="F48" s="57" t="s">
        <v>8</v>
      </c>
      <c r="G48" s="15">
        <f t="shared" si="6"/>
        <v>5</v>
      </c>
    </row>
    <row r="49" spans="1:7" ht="32" customHeight="1" x14ac:dyDescent="0.2">
      <c r="A49" s="2"/>
      <c r="B49" s="5"/>
      <c r="C49" s="4" t="s">
        <v>90</v>
      </c>
      <c r="D49" s="176" t="s">
        <v>91</v>
      </c>
      <c r="E49" s="176"/>
      <c r="F49" s="57" t="s">
        <v>8</v>
      </c>
      <c r="G49" s="15">
        <f t="shared" si="6"/>
        <v>5</v>
      </c>
    </row>
    <row r="50" spans="1:7" ht="32" customHeight="1" x14ac:dyDescent="0.2">
      <c r="A50" s="2"/>
      <c r="B50" s="5"/>
      <c r="C50" s="4" t="s">
        <v>92</v>
      </c>
      <c r="D50" s="176" t="s">
        <v>93</v>
      </c>
      <c r="E50" s="176"/>
      <c r="F50" s="57"/>
      <c r="G50" s="15"/>
    </row>
    <row r="51" spans="1:7" ht="32" customHeight="1" x14ac:dyDescent="0.2">
      <c r="A51" s="2"/>
      <c r="B51" s="5"/>
      <c r="C51" s="5"/>
      <c r="D51" s="4" t="s">
        <v>94</v>
      </c>
      <c r="E51" s="5" t="s">
        <v>95</v>
      </c>
      <c r="F51" s="57" t="s">
        <v>8</v>
      </c>
      <c r="G51" s="15">
        <f t="shared" ref="G51:G59" si="7">IF(AND(F51="YA"),5,IF(AND(F51="TIDAK"),1,0))</f>
        <v>5</v>
      </c>
    </row>
    <row r="52" spans="1:7" ht="32" customHeight="1" x14ac:dyDescent="0.2">
      <c r="A52" s="2"/>
      <c r="B52" s="5"/>
      <c r="C52" s="5"/>
      <c r="D52" s="4" t="s">
        <v>96</v>
      </c>
      <c r="E52" s="5" t="s">
        <v>97</v>
      </c>
      <c r="F52" s="57" t="s">
        <v>8</v>
      </c>
      <c r="G52" s="15">
        <f t="shared" si="7"/>
        <v>5</v>
      </c>
    </row>
    <row r="53" spans="1:7" ht="32" customHeight="1" x14ac:dyDescent="0.2">
      <c r="A53" s="2"/>
      <c r="B53" s="5"/>
      <c r="C53" s="5"/>
      <c r="D53" s="4" t="s">
        <v>98</v>
      </c>
      <c r="E53" s="5" t="s">
        <v>99</v>
      </c>
      <c r="F53" s="57" t="s">
        <v>8</v>
      </c>
      <c r="G53" s="15">
        <f t="shared" si="7"/>
        <v>5</v>
      </c>
    </row>
    <row r="54" spans="1:7" ht="32" customHeight="1" x14ac:dyDescent="0.2">
      <c r="A54" s="2"/>
      <c r="B54" s="5"/>
      <c r="C54" s="5"/>
      <c r="D54" s="4" t="s">
        <v>100</v>
      </c>
      <c r="E54" s="5" t="s">
        <v>101</v>
      </c>
      <c r="F54" s="57" t="s">
        <v>8</v>
      </c>
      <c r="G54" s="15">
        <f t="shared" si="7"/>
        <v>5</v>
      </c>
    </row>
    <row r="55" spans="1:7" ht="32" customHeight="1" x14ac:dyDescent="0.2">
      <c r="A55" s="2"/>
      <c r="B55" s="5"/>
      <c r="C55" s="5"/>
      <c r="D55" s="4" t="s">
        <v>102</v>
      </c>
      <c r="E55" s="5" t="s">
        <v>103</v>
      </c>
      <c r="F55" s="57" t="s">
        <v>8</v>
      </c>
      <c r="G55" s="15">
        <f t="shared" si="7"/>
        <v>5</v>
      </c>
    </row>
    <row r="56" spans="1:7" ht="32" customHeight="1" x14ac:dyDescent="0.2">
      <c r="A56" s="2"/>
      <c r="B56" s="5"/>
      <c r="C56" s="5"/>
      <c r="D56" s="4" t="s">
        <v>104</v>
      </c>
      <c r="E56" s="5" t="s">
        <v>105</v>
      </c>
      <c r="F56" s="57" t="s">
        <v>8</v>
      </c>
      <c r="G56" s="15">
        <f t="shared" si="7"/>
        <v>5</v>
      </c>
    </row>
    <row r="57" spans="1:7" ht="32" customHeight="1" x14ac:dyDescent="0.2">
      <c r="A57" s="2"/>
      <c r="B57" s="5"/>
      <c r="C57" s="5"/>
      <c r="D57" s="4" t="s">
        <v>106</v>
      </c>
      <c r="E57" s="5" t="s">
        <v>107</v>
      </c>
      <c r="F57" s="57" t="s">
        <v>8</v>
      </c>
      <c r="G57" s="15">
        <f t="shared" si="7"/>
        <v>5</v>
      </c>
    </row>
    <row r="58" spans="1:7" ht="32" customHeight="1" x14ac:dyDescent="0.2">
      <c r="A58" s="2"/>
      <c r="B58" s="5"/>
      <c r="C58" s="5"/>
      <c r="D58" s="4" t="s">
        <v>108</v>
      </c>
      <c r="E58" s="5" t="s">
        <v>109</v>
      </c>
      <c r="F58" s="57" t="s">
        <v>55</v>
      </c>
      <c r="G58" s="15">
        <f t="shared" si="7"/>
        <v>1</v>
      </c>
    </row>
    <row r="59" spans="1:7" ht="32" customHeight="1" x14ac:dyDescent="0.2">
      <c r="A59" s="2"/>
      <c r="B59" s="5"/>
      <c r="C59" s="5"/>
      <c r="D59" s="4" t="s">
        <v>110</v>
      </c>
      <c r="E59" s="5" t="s">
        <v>111</v>
      </c>
      <c r="F59" s="57" t="s">
        <v>22</v>
      </c>
      <c r="G59" s="15">
        <f t="shared" si="7"/>
        <v>0</v>
      </c>
    </row>
    <row r="60" spans="1:7" ht="32" customHeight="1" x14ac:dyDescent="0.2">
      <c r="A60" s="2">
        <v>5</v>
      </c>
      <c r="B60" s="180" t="s">
        <v>112</v>
      </c>
      <c r="C60" s="180"/>
      <c r="D60" s="180"/>
      <c r="E60" s="180"/>
      <c r="F60" s="57"/>
      <c r="G60" s="50">
        <f>SUM(G61:G82)</f>
        <v>51</v>
      </c>
    </row>
    <row r="61" spans="1:7" ht="32" customHeight="1" x14ac:dyDescent="0.2">
      <c r="A61" s="2"/>
      <c r="B61" s="4" t="s">
        <v>113</v>
      </c>
      <c r="C61" s="176" t="s">
        <v>114</v>
      </c>
      <c r="D61" s="176"/>
      <c r="E61" s="176"/>
      <c r="F61" s="57" t="s">
        <v>8</v>
      </c>
      <c r="G61" s="15">
        <f t="shared" ref="G61" si="8">IF(AND(F61="YA"),5,IF(AND(F61="TIDAK"),1,0))</f>
        <v>5</v>
      </c>
    </row>
    <row r="62" spans="1:7" ht="32" customHeight="1" x14ac:dyDescent="0.2">
      <c r="A62" s="2"/>
      <c r="B62" s="4" t="s">
        <v>115</v>
      </c>
      <c r="C62" s="176" t="s">
        <v>116</v>
      </c>
      <c r="D62" s="176"/>
      <c r="E62" s="176"/>
      <c r="F62" s="57"/>
      <c r="G62" s="15"/>
    </row>
    <row r="63" spans="1:7" ht="32" customHeight="1" x14ac:dyDescent="0.2">
      <c r="A63" s="2"/>
      <c r="B63" s="5"/>
      <c r="C63" s="4" t="s">
        <v>117</v>
      </c>
      <c r="D63" s="176" t="s">
        <v>118</v>
      </c>
      <c r="E63" s="176"/>
      <c r="F63" s="57" t="s">
        <v>55</v>
      </c>
      <c r="G63" s="15">
        <f t="shared" ref="G63:G70" si="9">IF(AND(F63="YA"),5,IF(AND(F63="TIDAK"),1,0))</f>
        <v>1</v>
      </c>
    </row>
    <row r="64" spans="1:7" ht="32" customHeight="1" x14ac:dyDescent="0.2">
      <c r="A64" s="2"/>
      <c r="B64" s="5"/>
      <c r="C64" s="4" t="s">
        <v>119</v>
      </c>
      <c r="D64" s="176" t="s">
        <v>120</v>
      </c>
      <c r="E64" s="176"/>
      <c r="F64" s="57" t="s">
        <v>55</v>
      </c>
      <c r="G64" s="15">
        <f t="shared" si="9"/>
        <v>1</v>
      </c>
    </row>
    <row r="65" spans="1:7" ht="32" customHeight="1" x14ac:dyDescent="0.2">
      <c r="A65" s="2"/>
      <c r="B65" s="5"/>
      <c r="C65" s="4" t="s">
        <v>121</v>
      </c>
      <c r="D65" s="176" t="s">
        <v>122</v>
      </c>
      <c r="E65" s="176"/>
      <c r="F65" s="57" t="s">
        <v>55</v>
      </c>
      <c r="G65" s="15">
        <f t="shared" si="9"/>
        <v>1</v>
      </c>
    </row>
    <row r="66" spans="1:7" ht="32" customHeight="1" x14ac:dyDescent="0.2">
      <c r="A66" s="2"/>
      <c r="B66" s="5"/>
      <c r="C66" s="4" t="s">
        <v>123</v>
      </c>
      <c r="D66" s="176" t="s">
        <v>124</v>
      </c>
      <c r="E66" s="176"/>
      <c r="F66" s="57" t="s">
        <v>55</v>
      </c>
      <c r="G66" s="15">
        <f t="shared" si="9"/>
        <v>1</v>
      </c>
    </row>
    <row r="67" spans="1:7" ht="32" customHeight="1" x14ac:dyDescent="0.2">
      <c r="A67" s="2"/>
      <c r="B67" s="5"/>
      <c r="C67" s="4" t="s">
        <v>125</v>
      </c>
      <c r="D67" s="176" t="s">
        <v>126</v>
      </c>
      <c r="E67" s="176"/>
      <c r="F67" s="57" t="s">
        <v>55</v>
      </c>
      <c r="G67" s="15">
        <f t="shared" si="9"/>
        <v>1</v>
      </c>
    </row>
    <row r="68" spans="1:7" ht="32" customHeight="1" x14ac:dyDescent="0.2">
      <c r="A68" s="2"/>
      <c r="B68" s="5"/>
      <c r="C68" s="4" t="s">
        <v>127</v>
      </c>
      <c r="D68" s="176" t="s">
        <v>128</v>
      </c>
      <c r="E68" s="176"/>
      <c r="F68" s="57" t="s">
        <v>55</v>
      </c>
      <c r="G68" s="15">
        <f t="shared" si="9"/>
        <v>1</v>
      </c>
    </row>
    <row r="69" spans="1:7" ht="32" customHeight="1" x14ac:dyDescent="0.2">
      <c r="A69" s="2"/>
      <c r="B69" s="5"/>
      <c r="C69" s="4" t="s">
        <v>129</v>
      </c>
      <c r="D69" s="176" t="s">
        <v>130</v>
      </c>
      <c r="E69" s="176"/>
      <c r="F69" s="57" t="s">
        <v>55</v>
      </c>
      <c r="G69" s="15">
        <f t="shared" si="9"/>
        <v>1</v>
      </c>
    </row>
    <row r="70" spans="1:7" ht="32" customHeight="1" x14ac:dyDescent="0.2">
      <c r="A70" s="2"/>
      <c r="B70" s="5"/>
      <c r="C70" s="4" t="s">
        <v>131</v>
      </c>
      <c r="D70" s="176" t="s">
        <v>132</v>
      </c>
      <c r="E70" s="176"/>
      <c r="F70" s="57" t="s">
        <v>8</v>
      </c>
      <c r="G70" s="15">
        <f t="shared" si="9"/>
        <v>5</v>
      </c>
    </row>
    <row r="71" spans="1:7" ht="32" customHeight="1" x14ac:dyDescent="0.2">
      <c r="A71" s="2"/>
      <c r="B71" s="4" t="s">
        <v>133</v>
      </c>
      <c r="C71" s="176" t="s">
        <v>134</v>
      </c>
      <c r="D71" s="176"/>
      <c r="E71" s="176"/>
      <c r="F71" s="57"/>
      <c r="G71" s="15"/>
    </row>
    <row r="72" spans="1:7" ht="32" customHeight="1" x14ac:dyDescent="0.2">
      <c r="A72" s="2"/>
      <c r="B72" s="5"/>
      <c r="C72" s="4" t="s">
        <v>135</v>
      </c>
      <c r="D72" s="176" t="s">
        <v>136</v>
      </c>
      <c r="E72" s="176"/>
      <c r="F72" s="57"/>
      <c r="G72" s="15"/>
    </row>
    <row r="73" spans="1:7" ht="32" customHeight="1" x14ac:dyDescent="0.2">
      <c r="A73" s="2"/>
      <c r="B73" s="5"/>
      <c r="C73" s="5"/>
      <c r="D73" s="4" t="s">
        <v>137</v>
      </c>
      <c r="E73" s="5" t="s">
        <v>78</v>
      </c>
      <c r="F73" s="57" t="s">
        <v>22</v>
      </c>
      <c r="G73" s="15">
        <f>IF(AND(F73="YA"),2,IF(AND(F73="TIDAK"),1,0))</f>
        <v>0</v>
      </c>
    </row>
    <row r="74" spans="1:7" ht="32" customHeight="1" x14ac:dyDescent="0.2">
      <c r="A74" s="2"/>
      <c r="B74" s="5"/>
      <c r="C74" s="5"/>
      <c r="D74" s="4" t="s">
        <v>138</v>
      </c>
      <c r="E74" s="5" t="s">
        <v>80</v>
      </c>
      <c r="F74" s="57" t="s">
        <v>8</v>
      </c>
      <c r="G74" s="15">
        <f>IF(AND(F74="YA"),3,IF(AND(F74="TIDAK"),1,0))</f>
        <v>3</v>
      </c>
    </row>
    <row r="75" spans="1:7" ht="32" customHeight="1" x14ac:dyDescent="0.2">
      <c r="A75" s="2"/>
      <c r="B75" s="5"/>
      <c r="C75" s="5"/>
      <c r="D75" s="4" t="s">
        <v>139</v>
      </c>
      <c r="E75" s="5" t="s">
        <v>140</v>
      </c>
      <c r="F75" s="57" t="s">
        <v>22</v>
      </c>
      <c r="G75" s="15">
        <f>IF(AND(F75="YA"),5,IF(AND(F75="TIDAK"),1,0))</f>
        <v>0</v>
      </c>
    </row>
    <row r="76" spans="1:7" ht="32" customHeight="1" x14ac:dyDescent="0.2">
      <c r="A76" s="2"/>
      <c r="B76" s="5"/>
      <c r="C76" s="4" t="s">
        <v>141</v>
      </c>
      <c r="D76" s="176" t="s">
        <v>142</v>
      </c>
      <c r="E76" s="176"/>
      <c r="F76" s="57" t="s">
        <v>8</v>
      </c>
      <c r="G76" s="15">
        <f t="shared" ref="G76:G82" si="10">IF(AND(F76="YA"),5,IF(AND(F76="TIDAK"),1,0))</f>
        <v>5</v>
      </c>
    </row>
    <row r="77" spans="1:7" ht="32" customHeight="1" x14ac:dyDescent="0.2">
      <c r="A77" s="2"/>
      <c r="B77" s="4" t="s">
        <v>143</v>
      </c>
      <c r="C77" s="176" t="s">
        <v>144</v>
      </c>
      <c r="D77" s="176"/>
      <c r="E77" s="176"/>
      <c r="F77" s="57" t="s">
        <v>8</v>
      </c>
      <c r="G77" s="15">
        <f t="shared" si="10"/>
        <v>5</v>
      </c>
    </row>
    <row r="78" spans="1:7" ht="32" customHeight="1" x14ac:dyDescent="0.2">
      <c r="A78" s="2"/>
      <c r="B78" s="4" t="s">
        <v>145</v>
      </c>
      <c r="C78" s="176" t="s">
        <v>146</v>
      </c>
      <c r="D78" s="176"/>
      <c r="E78" s="176"/>
      <c r="F78" s="57" t="s">
        <v>8</v>
      </c>
      <c r="G78" s="15">
        <f t="shared" si="10"/>
        <v>5</v>
      </c>
    </row>
    <row r="79" spans="1:7" ht="32" customHeight="1" x14ac:dyDescent="0.2">
      <c r="A79" s="2"/>
      <c r="B79" s="4" t="s">
        <v>147</v>
      </c>
      <c r="C79" s="176" t="s">
        <v>148</v>
      </c>
      <c r="D79" s="176"/>
      <c r="E79" s="176"/>
      <c r="F79" s="57" t="s">
        <v>8</v>
      </c>
      <c r="G79" s="15">
        <f t="shared" si="10"/>
        <v>5</v>
      </c>
    </row>
    <row r="80" spans="1:7" ht="32" customHeight="1" x14ac:dyDescent="0.2">
      <c r="A80" s="2"/>
      <c r="B80" s="4" t="s">
        <v>149</v>
      </c>
      <c r="C80" s="176" t="s">
        <v>150</v>
      </c>
      <c r="D80" s="176"/>
      <c r="E80" s="176"/>
      <c r="F80" s="57" t="s">
        <v>8</v>
      </c>
      <c r="G80" s="15">
        <f t="shared" si="10"/>
        <v>5</v>
      </c>
    </row>
    <row r="81" spans="1:7" ht="32" customHeight="1" x14ac:dyDescent="0.2">
      <c r="A81" s="2"/>
      <c r="B81" s="4" t="s">
        <v>151</v>
      </c>
      <c r="C81" s="176" t="s">
        <v>152</v>
      </c>
      <c r="D81" s="176"/>
      <c r="E81" s="176"/>
      <c r="F81" s="57" t="s">
        <v>8</v>
      </c>
      <c r="G81" s="15">
        <f t="shared" si="10"/>
        <v>5</v>
      </c>
    </row>
    <row r="82" spans="1:7" ht="32" customHeight="1" x14ac:dyDescent="0.2">
      <c r="A82" s="2"/>
      <c r="B82" s="4" t="s">
        <v>153</v>
      </c>
      <c r="C82" s="176" t="s">
        <v>154</v>
      </c>
      <c r="D82" s="176"/>
      <c r="E82" s="176"/>
      <c r="F82" s="57" t="s">
        <v>55</v>
      </c>
      <c r="G82" s="15">
        <f t="shared" si="10"/>
        <v>1</v>
      </c>
    </row>
    <row r="83" spans="1:7" ht="32" customHeight="1" x14ac:dyDescent="0.2">
      <c r="A83" s="2">
        <v>6</v>
      </c>
      <c r="B83" s="180" t="s">
        <v>155</v>
      </c>
      <c r="C83" s="180"/>
      <c r="D83" s="180"/>
      <c r="E83" s="180"/>
      <c r="F83" s="57"/>
      <c r="G83" s="50">
        <f>SUM(G84:G96)</f>
        <v>25</v>
      </c>
    </row>
    <row r="84" spans="1:7" ht="32" customHeight="1" x14ac:dyDescent="0.2">
      <c r="A84" s="2"/>
      <c r="B84" s="4" t="s">
        <v>156</v>
      </c>
      <c r="C84" s="176" t="s">
        <v>157</v>
      </c>
      <c r="D84" s="176"/>
      <c r="E84" s="176"/>
      <c r="F84" s="57" t="s">
        <v>8</v>
      </c>
      <c r="G84" s="15">
        <f t="shared" ref="G84" si="11">IF(AND(F84="YA"),5,IF(AND(F84="TIDAK"),1,0))</f>
        <v>5</v>
      </c>
    </row>
    <row r="85" spans="1:7" ht="32" customHeight="1" x14ac:dyDescent="0.2">
      <c r="A85" s="2"/>
      <c r="B85" s="4" t="s">
        <v>158</v>
      </c>
      <c r="C85" s="176" t="s">
        <v>159</v>
      </c>
      <c r="D85" s="176"/>
      <c r="E85" s="176"/>
      <c r="F85" s="57"/>
      <c r="G85" s="15"/>
    </row>
    <row r="86" spans="1:7" ht="32" customHeight="1" x14ac:dyDescent="0.2">
      <c r="A86" s="2"/>
      <c r="B86" s="5"/>
      <c r="C86" s="4" t="s">
        <v>160</v>
      </c>
      <c r="D86" s="176" t="s">
        <v>161</v>
      </c>
      <c r="E86" s="176"/>
      <c r="F86" s="57" t="s">
        <v>22</v>
      </c>
      <c r="G86" s="15">
        <f>IF(AND(F86="YA"),3,IF(AND(F86="TIDAK"),1,0))</f>
        <v>0</v>
      </c>
    </row>
    <row r="87" spans="1:7" ht="32" customHeight="1" x14ac:dyDescent="0.2">
      <c r="A87" s="2"/>
      <c r="B87" s="5"/>
      <c r="C87" s="4" t="s">
        <v>162</v>
      </c>
      <c r="D87" s="176" t="s">
        <v>163</v>
      </c>
      <c r="E87" s="176"/>
      <c r="F87" s="57" t="s">
        <v>8</v>
      </c>
      <c r="G87" s="15">
        <f>IF(AND(F87="YA"),5,IF(AND(F87="TIDAK"),1,0))</f>
        <v>5</v>
      </c>
    </row>
    <row r="88" spans="1:7" ht="32" customHeight="1" x14ac:dyDescent="0.2">
      <c r="A88" s="2"/>
      <c r="B88" s="4" t="s">
        <v>164</v>
      </c>
      <c r="C88" s="176" t="s">
        <v>165</v>
      </c>
      <c r="D88" s="176"/>
      <c r="E88" s="176"/>
      <c r="F88" s="57"/>
      <c r="G88" s="15"/>
    </row>
    <row r="89" spans="1:7" ht="32" customHeight="1" x14ac:dyDescent="0.2">
      <c r="A89" s="2"/>
      <c r="B89" s="5"/>
      <c r="C89" s="4" t="s">
        <v>166</v>
      </c>
      <c r="D89" s="176" t="s">
        <v>167</v>
      </c>
      <c r="E89" s="176"/>
      <c r="F89" s="57" t="s">
        <v>8</v>
      </c>
      <c r="G89" s="15">
        <f>IF(AND(F89="YA"),3,IF(AND(F89="TIDAK"),1,0))</f>
        <v>3</v>
      </c>
    </row>
    <row r="90" spans="1:7" ht="32" customHeight="1" x14ac:dyDescent="0.2">
      <c r="A90" s="2"/>
      <c r="B90" s="5"/>
      <c r="C90" s="4" t="s">
        <v>168</v>
      </c>
      <c r="D90" s="176" t="s">
        <v>169</v>
      </c>
      <c r="E90" s="176"/>
      <c r="F90" s="57" t="s">
        <v>22</v>
      </c>
      <c r="G90" s="15">
        <f>IF(AND(F90="YA"),5,IF(AND(F90="TIDAK"),1,0))</f>
        <v>0</v>
      </c>
    </row>
    <row r="91" spans="1:7" ht="32" customHeight="1" x14ac:dyDescent="0.2">
      <c r="A91" s="2"/>
      <c r="B91" s="4" t="s">
        <v>170</v>
      </c>
      <c r="C91" s="176" t="s">
        <v>171</v>
      </c>
      <c r="D91" s="176"/>
      <c r="E91" s="176"/>
      <c r="F91" s="57"/>
      <c r="G91" s="15"/>
    </row>
    <row r="92" spans="1:7" ht="32" customHeight="1" x14ac:dyDescent="0.2">
      <c r="A92" s="2"/>
      <c r="B92" s="5"/>
      <c r="C92" s="4" t="s">
        <v>172</v>
      </c>
      <c r="D92" s="176" t="s">
        <v>173</v>
      </c>
      <c r="E92" s="176"/>
      <c r="F92" s="57" t="s">
        <v>8</v>
      </c>
      <c r="G92" s="15">
        <f>IF(AND(F92="YA"),2,IF(AND(F92="TIDAK"),1,0))</f>
        <v>2</v>
      </c>
    </row>
    <row r="93" spans="1:7" ht="32" customHeight="1" x14ac:dyDescent="0.2">
      <c r="A93" s="2"/>
      <c r="B93" s="5"/>
      <c r="C93" s="4" t="s">
        <v>174</v>
      </c>
      <c r="D93" s="176" t="s">
        <v>175</v>
      </c>
      <c r="E93" s="176"/>
      <c r="F93" s="57" t="s">
        <v>22</v>
      </c>
      <c r="G93" s="15">
        <f>IF(AND(F93="YA"),3,IF(AND(F93="TIDAK"),1,0))</f>
        <v>0</v>
      </c>
    </row>
    <row r="94" spans="1:7" ht="32" customHeight="1" x14ac:dyDescent="0.2">
      <c r="A94" s="2"/>
      <c r="B94" s="5"/>
      <c r="C94" s="4" t="s">
        <v>176</v>
      </c>
      <c r="D94" s="176" t="s">
        <v>177</v>
      </c>
      <c r="E94" s="176"/>
      <c r="F94" s="57" t="s">
        <v>22</v>
      </c>
      <c r="G94" s="15">
        <f>IF(AND(F94="YA"),5,IF(AND(F94="TIDAK"),1,0))</f>
        <v>0</v>
      </c>
    </row>
    <row r="95" spans="1:7" ht="32" customHeight="1" x14ac:dyDescent="0.2">
      <c r="A95" s="2"/>
      <c r="B95" s="4" t="s">
        <v>178</v>
      </c>
      <c r="C95" s="176" t="s">
        <v>179</v>
      </c>
      <c r="D95" s="176"/>
      <c r="E95" s="176"/>
      <c r="F95" s="57" t="s">
        <v>8</v>
      </c>
      <c r="G95" s="15">
        <f t="shared" ref="G95:G96" si="12">IF(AND(F95="YA"),5,IF(AND(F95="TIDAK"),1,0))</f>
        <v>5</v>
      </c>
    </row>
    <row r="96" spans="1:7" ht="32" customHeight="1" x14ac:dyDescent="0.2">
      <c r="A96" s="2"/>
      <c r="B96" s="4" t="s">
        <v>180</v>
      </c>
      <c r="C96" s="176" t="s">
        <v>181</v>
      </c>
      <c r="D96" s="176"/>
      <c r="E96" s="176"/>
      <c r="F96" s="57" t="s">
        <v>8</v>
      </c>
      <c r="G96" s="15">
        <f t="shared" si="12"/>
        <v>5</v>
      </c>
    </row>
    <row r="97" spans="1:7" ht="32" customHeight="1" x14ac:dyDescent="0.2">
      <c r="A97" s="2">
        <v>7</v>
      </c>
      <c r="B97" s="180" t="s">
        <v>182</v>
      </c>
      <c r="C97" s="180"/>
      <c r="D97" s="180"/>
      <c r="E97" s="180"/>
      <c r="F97" s="57"/>
      <c r="G97" s="50">
        <f>SUM(G98:G121)</f>
        <v>74</v>
      </c>
    </row>
    <row r="98" spans="1:7" ht="32" customHeight="1" x14ac:dyDescent="0.2">
      <c r="A98" s="2"/>
      <c r="B98" s="5" t="s">
        <v>183</v>
      </c>
      <c r="C98" s="176" t="s">
        <v>184</v>
      </c>
      <c r="D98" s="176"/>
      <c r="E98" s="176"/>
      <c r="F98" s="57" t="s">
        <v>8</v>
      </c>
      <c r="G98" s="15">
        <f t="shared" ref="G98:G99" si="13">IF(AND(F98="YA"),5,IF(AND(F98="TIDAK"),1,0))</f>
        <v>5</v>
      </c>
    </row>
    <row r="99" spans="1:7" ht="32" customHeight="1" x14ac:dyDescent="0.2">
      <c r="A99" s="2"/>
      <c r="B99" s="5" t="s">
        <v>185</v>
      </c>
      <c r="C99" s="176" t="s">
        <v>186</v>
      </c>
      <c r="D99" s="176"/>
      <c r="E99" s="176"/>
      <c r="F99" s="57" t="s">
        <v>8</v>
      </c>
      <c r="G99" s="15">
        <f t="shared" si="13"/>
        <v>5</v>
      </c>
    </row>
    <row r="100" spans="1:7" ht="32" customHeight="1" x14ac:dyDescent="0.2">
      <c r="A100" s="2"/>
      <c r="B100" s="5" t="s">
        <v>187</v>
      </c>
      <c r="C100" s="176" t="s">
        <v>188</v>
      </c>
      <c r="D100" s="176"/>
      <c r="E100" s="176"/>
      <c r="F100" s="57"/>
      <c r="G100" s="15"/>
    </row>
    <row r="101" spans="1:7" ht="32" customHeight="1" x14ac:dyDescent="0.2">
      <c r="A101" s="2"/>
      <c r="B101" s="5"/>
      <c r="C101" s="5" t="s">
        <v>189</v>
      </c>
      <c r="D101" s="176" t="s">
        <v>190</v>
      </c>
      <c r="E101" s="176"/>
      <c r="F101" s="57" t="s">
        <v>8</v>
      </c>
      <c r="G101" s="15">
        <f t="shared" ref="G101:G110" si="14">IF(AND(F101="YA"),5,IF(AND(F101="TIDAK"),1,0))</f>
        <v>5</v>
      </c>
    </row>
    <row r="102" spans="1:7" ht="32" customHeight="1" x14ac:dyDescent="0.2">
      <c r="A102" s="2"/>
      <c r="B102" s="5"/>
      <c r="C102" s="5" t="s">
        <v>191</v>
      </c>
      <c r="D102" s="176" t="s">
        <v>192</v>
      </c>
      <c r="E102" s="176"/>
      <c r="F102" s="57" t="s">
        <v>8</v>
      </c>
      <c r="G102" s="15">
        <f t="shared" si="14"/>
        <v>5</v>
      </c>
    </row>
    <row r="103" spans="1:7" ht="32" customHeight="1" x14ac:dyDescent="0.2">
      <c r="A103" s="2"/>
      <c r="B103" s="5"/>
      <c r="C103" s="5" t="s">
        <v>193</v>
      </c>
      <c r="D103" s="176" t="s">
        <v>194</v>
      </c>
      <c r="E103" s="176"/>
      <c r="F103" s="57" t="s">
        <v>8</v>
      </c>
      <c r="G103" s="15">
        <f t="shared" si="14"/>
        <v>5</v>
      </c>
    </row>
    <row r="104" spans="1:7" ht="32" customHeight="1" x14ac:dyDescent="0.2">
      <c r="A104" s="2"/>
      <c r="B104" s="5"/>
      <c r="C104" s="5" t="s">
        <v>195</v>
      </c>
      <c r="D104" s="176" t="s">
        <v>196</v>
      </c>
      <c r="E104" s="176"/>
      <c r="F104" s="57" t="s">
        <v>8</v>
      </c>
      <c r="G104" s="15">
        <f t="shared" si="14"/>
        <v>5</v>
      </c>
    </row>
    <row r="105" spans="1:7" ht="32" customHeight="1" x14ac:dyDescent="0.2">
      <c r="A105" s="2"/>
      <c r="B105" s="5"/>
      <c r="C105" s="5" t="s">
        <v>197</v>
      </c>
      <c r="D105" s="176" t="s">
        <v>198</v>
      </c>
      <c r="E105" s="176"/>
      <c r="F105" s="57" t="s">
        <v>8</v>
      </c>
      <c r="G105" s="15">
        <f t="shared" si="14"/>
        <v>5</v>
      </c>
    </row>
    <row r="106" spans="1:7" ht="32" customHeight="1" x14ac:dyDescent="0.2">
      <c r="A106" s="2"/>
      <c r="B106" s="5"/>
      <c r="C106" s="5" t="s">
        <v>199</v>
      </c>
      <c r="D106" s="176" t="s">
        <v>200</v>
      </c>
      <c r="E106" s="176"/>
      <c r="F106" s="57" t="s">
        <v>8</v>
      </c>
      <c r="G106" s="15">
        <f t="shared" si="14"/>
        <v>5</v>
      </c>
    </row>
    <row r="107" spans="1:7" ht="32" customHeight="1" x14ac:dyDescent="0.2">
      <c r="A107" s="2"/>
      <c r="B107" s="5" t="s">
        <v>201</v>
      </c>
      <c r="C107" s="176" t="s">
        <v>202</v>
      </c>
      <c r="D107" s="176"/>
      <c r="E107" s="176"/>
      <c r="F107" s="57" t="s">
        <v>8</v>
      </c>
      <c r="G107" s="15">
        <f t="shared" si="14"/>
        <v>5</v>
      </c>
    </row>
    <row r="108" spans="1:7" ht="32" customHeight="1" x14ac:dyDescent="0.2">
      <c r="A108" s="2"/>
      <c r="B108" s="5" t="s">
        <v>203</v>
      </c>
      <c r="C108" s="176" t="s">
        <v>204</v>
      </c>
      <c r="D108" s="176"/>
      <c r="E108" s="176"/>
      <c r="F108" s="57" t="s">
        <v>8</v>
      </c>
      <c r="G108" s="15">
        <f t="shared" si="14"/>
        <v>5</v>
      </c>
    </row>
    <row r="109" spans="1:7" ht="32" customHeight="1" x14ac:dyDescent="0.2">
      <c r="A109" s="2"/>
      <c r="B109" s="5" t="s">
        <v>205</v>
      </c>
      <c r="C109" s="176" t="s">
        <v>206</v>
      </c>
      <c r="D109" s="176"/>
      <c r="E109" s="176"/>
      <c r="F109" s="57" t="s">
        <v>8</v>
      </c>
      <c r="G109" s="15">
        <f t="shared" si="14"/>
        <v>5</v>
      </c>
    </row>
    <row r="110" spans="1:7" ht="32" customHeight="1" x14ac:dyDescent="0.2">
      <c r="A110" s="2"/>
      <c r="B110" s="5" t="s">
        <v>207</v>
      </c>
      <c r="C110" s="176" t="s">
        <v>208</v>
      </c>
      <c r="D110" s="176"/>
      <c r="E110" s="176"/>
      <c r="F110" s="57" t="s">
        <v>8</v>
      </c>
      <c r="G110" s="15">
        <f t="shared" si="14"/>
        <v>5</v>
      </c>
    </row>
    <row r="111" spans="1:7" ht="32" customHeight="1" x14ac:dyDescent="0.2">
      <c r="A111" s="2"/>
      <c r="B111" s="5" t="s">
        <v>209</v>
      </c>
      <c r="C111" s="176" t="s">
        <v>210</v>
      </c>
      <c r="D111" s="176"/>
      <c r="E111" s="176"/>
      <c r="F111" s="57"/>
      <c r="G111" s="15"/>
    </row>
    <row r="112" spans="1:7" ht="32" customHeight="1" x14ac:dyDescent="0.2">
      <c r="A112" s="8"/>
      <c r="B112" s="5"/>
      <c r="C112" s="5" t="s">
        <v>211</v>
      </c>
      <c r="D112" s="176" t="s">
        <v>212</v>
      </c>
      <c r="E112" s="176"/>
      <c r="F112" s="57" t="s">
        <v>8</v>
      </c>
      <c r="G112" s="15">
        <f>IF(AND(F112="YA"),3,IF(AND(F112="TIDAK"),1,0))</f>
        <v>3</v>
      </c>
    </row>
    <row r="113" spans="1:7" ht="32" customHeight="1" x14ac:dyDescent="0.2">
      <c r="A113" s="8"/>
      <c r="B113" s="5"/>
      <c r="C113" s="5" t="s">
        <v>213</v>
      </c>
      <c r="D113" s="176" t="s">
        <v>214</v>
      </c>
      <c r="E113" s="176"/>
      <c r="F113" s="57" t="s">
        <v>22</v>
      </c>
      <c r="G113" s="15">
        <f>IF(AND(F113="YA"),5,IF(AND(F113="TIDAK"),1,0))</f>
        <v>0</v>
      </c>
    </row>
    <row r="114" spans="1:7" ht="32" customHeight="1" x14ac:dyDescent="0.2">
      <c r="A114" s="2"/>
      <c r="B114" s="5" t="s">
        <v>215</v>
      </c>
      <c r="C114" s="176" t="s">
        <v>216</v>
      </c>
      <c r="D114" s="176"/>
      <c r="E114" s="176"/>
      <c r="F114" s="57"/>
      <c r="G114" s="15"/>
    </row>
    <row r="115" spans="1:7" ht="32" customHeight="1" x14ac:dyDescent="0.2">
      <c r="A115" s="8"/>
      <c r="B115" s="5"/>
      <c r="C115" s="5" t="s">
        <v>217</v>
      </c>
      <c r="D115" s="176" t="s">
        <v>218</v>
      </c>
      <c r="E115" s="176"/>
      <c r="F115" s="57" t="s">
        <v>8</v>
      </c>
      <c r="G115" s="15">
        <f>IF(AND(F115="YA"),3,IF(AND(F115="TIDAK"),1,0))</f>
        <v>3</v>
      </c>
    </row>
    <row r="116" spans="1:7" ht="32" customHeight="1" x14ac:dyDescent="0.2">
      <c r="A116" s="8"/>
      <c r="B116" s="5"/>
      <c r="C116" s="5" t="s">
        <v>219</v>
      </c>
      <c r="D116" s="176" t="s">
        <v>220</v>
      </c>
      <c r="E116" s="176"/>
      <c r="F116" s="57" t="s">
        <v>22</v>
      </c>
      <c r="G116" s="15">
        <f>IF(AND(F116="YA"),5,IF(AND(F116="TIDAK"),1,0))</f>
        <v>0</v>
      </c>
    </row>
    <row r="117" spans="1:7" ht="32" customHeight="1" x14ac:dyDescent="0.2">
      <c r="A117" s="2"/>
      <c r="B117" s="9" t="s">
        <v>221</v>
      </c>
      <c r="C117" s="176" t="s">
        <v>222</v>
      </c>
      <c r="D117" s="176"/>
      <c r="E117" s="176"/>
      <c r="F117" s="57" t="s">
        <v>8</v>
      </c>
      <c r="G117" s="15">
        <f t="shared" ref="G117" si="15">IF(AND(F117="YA"),5,IF(AND(F117="TIDAK"),1,0))</f>
        <v>5</v>
      </c>
    </row>
    <row r="118" spans="1:7" ht="32" customHeight="1" x14ac:dyDescent="0.2">
      <c r="A118" s="2"/>
      <c r="B118" s="5" t="s">
        <v>223</v>
      </c>
      <c r="C118" s="176" t="s">
        <v>224</v>
      </c>
      <c r="D118" s="176"/>
      <c r="E118" s="176"/>
      <c r="F118" s="57"/>
      <c r="G118" s="15"/>
    </row>
    <row r="119" spans="1:7" ht="32" customHeight="1" x14ac:dyDescent="0.2">
      <c r="A119" s="2"/>
      <c r="B119" s="5"/>
      <c r="C119" s="5" t="s">
        <v>225</v>
      </c>
      <c r="D119" s="176" t="s">
        <v>78</v>
      </c>
      <c r="E119" s="176"/>
      <c r="F119" s="57" t="s">
        <v>22</v>
      </c>
      <c r="G119" s="15">
        <f>IF(AND(F119="YA"),2,IF(AND(F119="TIDAK"),1,0))</f>
        <v>0</v>
      </c>
    </row>
    <row r="120" spans="1:7" ht="32" customHeight="1" x14ac:dyDescent="0.2">
      <c r="A120" s="2"/>
      <c r="B120" s="5"/>
      <c r="C120" s="5" t="s">
        <v>226</v>
      </c>
      <c r="D120" s="176" t="s">
        <v>80</v>
      </c>
      <c r="E120" s="176"/>
      <c r="F120" s="57" t="s">
        <v>8</v>
      </c>
      <c r="G120" s="15">
        <f>IF(AND(F120="YA"),3,IF(AND(F120="TIDAK"),1,0))</f>
        <v>3</v>
      </c>
    </row>
    <row r="121" spans="1:7" ht="32" customHeight="1" x14ac:dyDescent="0.2">
      <c r="A121" s="2"/>
      <c r="B121" s="5"/>
      <c r="C121" s="5" t="s">
        <v>227</v>
      </c>
      <c r="D121" s="176" t="s">
        <v>140</v>
      </c>
      <c r="E121" s="176"/>
      <c r="F121" s="57" t="s">
        <v>22</v>
      </c>
      <c r="G121" s="15">
        <f>IF(AND(F121="YA"),5,IF(AND(F121="TIDAK"),1,0))</f>
        <v>0</v>
      </c>
    </row>
    <row r="122" spans="1:7" ht="32" customHeight="1" x14ac:dyDescent="0.2">
      <c r="A122" s="2">
        <v>8</v>
      </c>
      <c r="B122" s="180" t="s">
        <v>228</v>
      </c>
      <c r="C122" s="180"/>
      <c r="D122" s="180"/>
      <c r="E122" s="180"/>
      <c r="F122" s="57"/>
      <c r="G122" s="50">
        <f>SUM(G123:G142)</f>
        <v>37</v>
      </c>
    </row>
    <row r="123" spans="1:7" ht="32" customHeight="1" x14ac:dyDescent="0.2">
      <c r="A123" s="2"/>
      <c r="B123" s="4" t="s">
        <v>229</v>
      </c>
      <c r="C123" s="176" t="s">
        <v>230</v>
      </c>
      <c r="D123" s="176"/>
      <c r="E123" s="176"/>
      <c r="F123" s="57" t="s">
        <v>8</v>
      </c>
      <c r="G123" s="15">
        <f t="shared" ref="G123" si="16">IF(AND(F123="YA"),5,IF(AND(F123="TIDAK"),1,0))</f>
        <v>5</v>
      </c>
    </row>
    <row r="124" spans="1:7" ht="32" customHeight="1" x14ac:dyDescent="0.2">
      <c r="A124" s="2"/>
      <c r="B124" s="4" t="s">
        <v>231</v>
      </c>
      <c r="C124" s="176" t="s">
        <v>232</v>
      </c>
      <c r="D124" s="176"/>
      <c r="E124" s="176"/>
      <c r="F124" s="57"/>
      <c r="G124" s="15"/>
    </row>
    <row r="125" spans="1:7" ht="32" customHeight="1" x14ac:dyDescent="0.2">
      <c r="A125" s="2"/>
      <c r="B125" s="5"/>
      <c r="C125" s="4" t="s">
        <v>233</v>
      </c>
      <c r="D125" s="176" t="s">
        <v>234</v>
      </c>
      <c r="E125" s="176"/>
      <c r="F125" s="57" t="s">
        <v>22</v>
      </c>
      <c r="G125" s="15">
        <f>IF(AND(F125="YA"),2,IF(AND(F125="TIDAK"),1,0))</f>
        <v>0</v>
      </c>
    </row>
    <row r="126" spans="1:7" ht="32" customHeight="1" x14ac:dyDescent="0.2">
      <c r="A126" s="2"/>
      <c r="B126" s="5"/>
      <c r="C126" s="4" t="s">
        <v>235</v>
      </c>
      <c r="D126" s="176" t="s">
        <v>236</v>
      </c>
      <c r="E126" s="176"/>
      <c r="F126" s="57" t="s">
        <v>8</v>
      </c>
      <c r="G126" s="15">
        <f>IF(AND(F126="YA"),3,IF(AND(F126="TIDAK"),1,0))</f>
        <v>3</v>
      </c>
    </row>
    <row r="127" spans="1:7" ht="32" customHeight="1" x14ac:dyDescent="0.2">
      <c r="A127" s="2"/>
      <c r="B127" s="5"/>
      <c r="C127" s="4" t="s">
        <v>237</v>
      </c>
      <c r="D127" s="176" t="s">
        <v>238</v>
      </c>
      <c r="E127" s="176"/>
      <c r="F127" s="57" t="s">
        <v>22</v>
      </c>
      <c r="G127" s="15">
        <f>IF(AND(F127="YA"),5,IF(AND(F127="TIDAK"),1,0))</f>
        <v>0</v>
      </c>
    </row>
    <row r="128" spans="1:7" ht="32" customHeight="1" x14ac:dyDescent="0.2">
      <c r="A128" s="2"/>
      <c r="B128" s="4" t="s">
        <v>239</v>
      </c>
      <c r="C128" s="176" t="s">
        <v>240</v>
      </c>
      <c r="D128" s="176"/>
      <c r="E128" s="176"/>
      <c r="F128" s="57" t="s">
        <v>8</v>
      </c>
      <c r="G128" s="15">
        <f t="shared" ref="G128" si="17">IF(AND(F128="YA"),5,IF(AND(F128="TIDAK"),1,0))</f>
        <v>5</v>
      </c>
    </row>
    <row r="129" spans="1:7" ht="32" customHeight="1" x14ac:dyDescent="0.2">
      <c r="A129" s="2"/>
      <c r="B129" s="4" t="s">
        <v>241</v>
      </c>
      <c r="C129" s="176" t="s">
        <v>242</v>
      </c>
      <c r="D129" s="176"/>
      <c r="E129" s="176"/>
      <c r="F129" s="57"/>
      <c r="G129" s="15"/>
    </row>
    <row r="130" spans="1:7" ht="32" customHeight="1" x14ac:dyDescent="0.2">
      <c r="A130" s="2"/>
      <c r="B130" s="5"/>
      <c r="C130" s="4" t="s">
        <v>243</v>
      </c>
      <c r="D130" s="214" t="s">
        <v>244</v>
      </c>
      <c r="E130" s="214"/>
      <c r="F130" s="57" t="s">
        <v>8</v>
      </c>
      <c r="G130" s="15">
        <f>IF(AND(F130="YA"),3,IF(AND(F130="TIDAK"),1,0))</f>
        <v>3</v>
      </c>
    </row>
    <row r="131" spans="1:7" ht="32" customHeight="1" x14ac:dyDescent="0.2">
      <c r="A131" s="2"/>
      <c r="B131" s="5"/>
      <c r="C131" s="4" t="s">
        <v>245</v>
      </c>
      <c r="D131" s="214" t="s">
        <v>246</v>
      </c>
      <c r="E131" s="214"/>
      <c r="F131" s="57" t="s">
        <v>22</v>
      </c>
      <c r="G131" s="15">
        <f>IF(AND(F131="YA"),5,IF(AND(F131="TIDAK"),1,0))</f>
        <v>0</v>
      </c>
    </row>
    <row r="132" spans="1:7" ht="32" customHeight="1" x14ac:dyDescent="0.2">
      <c r="A132" s="2"/>
      <c r="B132" s="4" t="s">
        <v>247</v>
      </c>
      <c r="C132" s="176" t="s">
        <v>248</v>
      </c>
      <c r="D132" s="176"/>
      <c r="E132" s="176"/>
      <c r="F132" s="57"/>
      <c r="G132" s="15"/>
    </row>
    <row r="133" spans="1:7" ht="32" customHeight="1" x14ac:dyDescent="0.2">
      <c r="A133" s="2"/>
      <c r="B133" s="5"/>
      <c r="C133" s="4" t="s">
        <v>249</v>
      </c>
      <c r="D133" s="176" t="s">
        <v>250</v>
      </c>
      <c r="E133" s="176"/>
      <c r="F133" s="57" t="s">
        <v>8</v>
      </c>
      <c r="G133" s="15">
        <f>IF(AND(F133="YA"),3,IF(AND(F133="TIDAK"),1,0))</f>
        <v>3</v>
      </c>
    </row>
    <row r="134" spans="1:7" ht="32" customHeight="1" x14ac:dyDescent="0.2">
      <c r="A134" s="2"/>
      <c r="B134" s="5"/>
      <c r="C134" s="4" t="s">
        <v>251</v>
      </c>
      <c r="D134" s="176" t="s">
        <v>252</v>
      </c>
      <c r="E134" s="176"/>
      <c r="F134" s="57" t="s">
        <v>22</v>
      </c>
      <c r="G134" s="15">
        <f>IF(AND(F134="YA"),3,IF(AND(F134="TIDAK"),1,0))</f>
        <v>0</v>
      </c>
    </row>
    <row r="135" spans="1:7" ht="32" customHeight="1" x14ac:dyDescent="0.2">
      <c r="A135" s="2"/>
      <c r="B135" s="5"/>
      <c r="C135" s="4" t="s">
        <v>253</v>
      </c>
      <c r="D135" s="176" t="s">
        <v>254</v>
      </c>
      <c r="E135" s="176"/>
      <c r="F135" s="57" t="s">
        <v>22</v>
      </c>
      <c r="G135" s="15">
        <f>IF(AND(F135="YA"),5,IF(AND(F135="TIDAK"),1,0))</f>
        <v>0</v>
      </c>
    </row>
    <row r="136" spans="1:7" ht="32" customHeight="1" x14ac:dyDescent="0.2">
      <c r="A136" s="2"/>
      <c r="B136" s="4" t="s">
        <v>255</v>
      </c>
      <c r="C136" s="176" t="s">
        <v>256</v>
      </c>
      <c r="D136" s="176"/>
      <c r="E136" s="176"/>
      <c r="F136" s="57" t="s">
        <v>8</v>
      </c>
      <c r="G136" s="15">
        <f t="shared" ref="G136" si="18">IF(AND(F136="YA"),5,IF(AND(F136="TIDAK"),1,0))</f>
        <v>5</v>
      </c>
    </row>
    <row r="137" spans="1:7" ht="32" customHeight="1" x14ac:dyDescent="0.2">
      <c r="A137" s="2"/>
      <c r="B137" s="4" t="s">
        <v>257</v>
      </c>
      <c r="C137" s="176" t="s">
        <v>258</v>
      </c>
      <c r="D137" s="176"/>
      <c r="E137" s="176"/>
      <c r="F137" s="57"/>
      <c r="G137" s="15"/>
    </row>
    <row r="138" spans="1:7" ht="32" customHeight="1" x14ac:dyDescent="0.2">
      <c r="A138" s="2"/>
      <c r="B138" s="5"/>
      <c r="C138" s="4" t="s">
        <v>259</v>
      </c>
      <c r="D138" s="176" t="s">
        <v>260</v>
      </c>
      <c r="E138" s="176"/>
      <c r="F138" s="57" t="s">
        <v>8</v>
      </c>
      <c r="G138" s="15">
        <f t="shared" ref="G138:G142" si="19">IF(AND(F138="YA"),5,IF(AND(F138="TIDAK"),1,0))</f>
        <v>5</v>
      </c>
    </row>
    <row r="139" spans="1:7" ht="32" customHeight="1" x14ac:dyDescent="0.2">
      <c r="A139" s="2"/>
      <c r="B139" s="5"/>
      <c r="C139" s="4" t="s">
        <v>261</v>
      </c>
      <c r="D139" s="176" t="s">
        <v>262</v>
      </c>
      <c r="E139" s="176"/>
      <c r="F139" s="57" t="s">
        <v>55</v>
      </c>
      <c r="G139" s="15">
        <f t="shared" si="19"/>
        <v>1</v>
      </c>
    </row>
    <row r="140" spans="1:7" ht="32" customHeight="1" x14ac:dyDescent="0.2">
      <c r="A140" s="2"/>
      <c r="B140" s="5"/>
      <c r="C140" s="4" t="s">
        <v>263</v>
      </c>
      <c r="D140" s="176" t="s">
        <v>264</v>
      </c>
      <c r="E140" s="176"/>
      <c r="F140" s="57" t="s">
        <v>55</v>
      </c>
      <c r="G140" s="15">
        <f t="shared" si="19"/>
        <v>1</v>
      </c>
    </row>
    <row r="141" spans="1:7" ht="32" customHeight="1" x14ac:dyDescent="0.2">
      <c r="A141" s="2"/>
      <c r="B141" s="4" t="s">
        <v>265</v>
      </c>
      <c r="C141" s="176" t="s">
        <v>266</v>
      </c>
      <c r="D141" s="176"/>
      <c r="E141" s="176"/>
      <c r="F141" s="57" t="s">
        <v>55</v>
      </c>
      <c r="G141" s="15">
        <f t="shared" si="19"/>
        <v>1</v>
      </c>
    </row>
    <row r="142" spans="1:7" ht="32" customHeight="1" x14ac:dyDescent="0.2">
      <c r="A142" s="2"/>
      <c r="B142" s="4" t="s">
        <v>267</v>
      </c>
      <c r="C142" s="176" t="s">
        <v>268</v>
      </c>
      <c r="D142" s="176"/>
      <c r="E142" s="176"/>
      <c r="F142" s="57" t="s">
        <v>8</v>
      </c>
      <c r="G142" s="15">
        <f t="shared" si="19"/>
        <v>5</v>
      </c>
    </row>
    <row r="143" spans="1:7" ht="32" customHeight="1" x14ac:dyDescent="0.2">
      <c r="A143" s="2">
        <v>9</v>
      </c>
      <c r="B143" s="180" t="s">
        <v>269</v>
      </c>
      <c r="C143" s="180"/>
      <c r="D143" s="180"/>
      <c r="E143" s="180"/>
      <c r="F143" s="57"/>
      <c r="G143" s="50">
        <f>SUM(G144:G162)</f>
        <v>43</v>
      </c>
    </row>
    <row r="144" spans="1:7" ht="32" customHeight="1" x14ac:dyDescent="0.2">
      <c r="A144" s="2"/>
      <c r="B144" s="4" t="s">
        <v>270</v>
      </c>
      <c r="C144" s="176" t="s">
        <v>271</v>
      </c>
      <c r="D144" s="176"/>
      <c r="E144" s="176"/>
      <c r="F144" s="57" t="s">
        <v>8</v>
      </c>
      <c r="G144" s="15">
        <f t="shared" ref="G144:G146" si="20">IF(AND(F144="YA"),5,IF(AND(F144="TIDAK"),1,0))</f>
        <v>5</v>
      </c>
    </row>
    <row r="145" spans="1:7" ht="32" customHeight="1" x14ac:dyDescent="0.2">
      <c r="A145" s="2"/>
      <c r="B145" s="5"/>
      <c r="C145" s="176" t="s">
        <v>272</v>
      </c>
      <c r="D145" s="176"/>
      <c r="E145" s="176"/>
      <c r="F145" s="57" t="s">
        <v>8</v>
      </c>
      <c r="G145" s="15">
        <f t="shared" si="20"/>
        <v>5</v>
      </c>
    </row>
    <row r="146" spans="1:7" ht="32" customHeight="1" x14ac:dyDescent="0.2">
      <c r="A146" s="2"/>
      <c r="B146" s="4" t="s">
        <v>273</v>
      </c>
      <c r="C146" s="176" t="s">
        <v>274</v>
      </c>
      <c r="D146" s="176"/>
      <c r="E146" s="176"/>
      <c r="F146" s="57" t="s">
        <v>8</v>
      </c>
      <c r="G146" s="15">
        <f t="shared" si="20"/>
        <v>5</v>
      </c>
    </row>
    <row r="147" spans="1:7" ht="32" customHeight="1" x14ac:dyDescent="0.2">
      <c r="A147" s="2"/>
      <c r="B147" s="4" t="s">
        <v>275</v>
      </c>
      <c r="C147" s="176" t="s">
        <v>276</v>
      </c>
      <c r="D147" s="176"/>
      <c r="E147" s="176"/>
      <c r="F147" s="57"/>
      <c r="G147" s="15"/>
    </row>
    <row r="148" spans="1:7" ht="32" customHeight="1" x14ac:dyDescent="0.2">
      <c r="A148" s="2"/>
      <c r="B148" s="5"/>
      <c r="C148" s="4" t="s">
        <v>277</v>
      </c>
      <c r="D148" s="176" t="s">
        <v>173</v>
      </c>
      <c r="E148" s="176"/>
      <c r="F148" s="57" t="s">
        <v>22</v>
      </c>
      <c r="G148" s="15">
        <f>IF(AND(F148="YA"),3,IF(AND(F148="TIDAK"),1,0))</f>
        <v>0</v>
      </c>
    </row>
    <row r="149" spans="1:7" ht="32" customHeight="1" x14ac:dyDescent="0.2">
      <c r="A149" s="2"/>
      <c r="B149" s="5"/>
      <c r="C149" s="4" t="s">
        <v>278</v>
      </c>
      <c r="D149" s="176" t="s">
        <v>279</v>
      </c>
      <c r="E149" s="176"/>
      <c r="F149" s="57" t="s">
        <v>8</v>
      </c>
      <c r="G149" s="15">
        <f>IF(AND(F149="YA"),3,IF(AND(F149="TIDAK"),1,0))</f>
        <v>3</v>
      </c>
    </row>
    <row r="150" spans="1:7" ht="32" customHeight="1" x14ac:dyDescent="0.2">
      <c r="A150" s="2"/>
      <c r="B150" s="5"/>
      <c r="C150" s="4" t="s">
        <v>280</v>
      </c>
      <c r="D150" s="176" t="s">
        <v>281</v>
      </c>
      <c r="E150" s="176"/>
      <c r="F150" s="57" t="s">
        <v>22</v>
      </c>
      <c r="G150" s="15">
        <f>IF(AND(F150="YA"),4,IF(AND(F150="TIDAK"),1,0))</f>
        <v>0</v>
      </c>
    </row>
    <row r="151" spans="1:7" ht="32" customHeight="1" x14ac:dyDescent="0.2">
      <c r="A151" s="2"/>
      <c r="B151" s="5"/>
      <c r="C151" s="4" t="s">
        <v>282</v>
      </c>
      <c r="D151" s="176" t="s">
        <v>283</v>
      </c>
      <c r="E151" s="176"/>
      <c r="F151" s="57" t="s">
        <v>22</v>
      </c>
      <c r="G151" s="15">
        <f>IF(AND(F151="YA"),5,IF(AND(F151="TIDAK"),1,0))</f>
        <v>0</v>
      </c>
    </row>
    <row r="152" spans="1:7" ht="32" customHeight="1" x14ac:dyDescent="0.2">
      <c r="A152" s="2"/>
      <c r="B152" s="4" t="s">
        <v>284</v>
      </c>
      <c r="C152" s="176" t="s">
        <v>285</v>
      </c>
      <c r="D152" s="176"/>
      <c r="E152" s="176"/>
      <c r="F152" s="57" t="s">
        <v>8</v>
      </c>
      <c r="G152" s="15">
        <f t="shared" ref="G152" si="21">IF(AND(F152="YA"),5,IF(AND(F152="TIDAK"),1,0))</f>
        <v>5</v>
      </c>
    </row>
    <row r="153" spans="1:7" ht="32" customHeight="1" x14ac:dyDescent="0.2">
      <c r="A153" s="2"/>
      <c r="B153" s="4" t="s">
        <v>286</v>
      </c>
      <c r="C153" s="176" t="s">
        <v>287</v>
      </c>
      <c r="D153" s="176"/>
      <c r="E153" s="176"/>
      <c r="F153" s="57"/>
      <c r="G153" s="15"/>
    </row>
    <row r="154" spans="1:7" ht="32" customHeight="1" x14ac:dyDescent="0.2">
      <c r="A154" s="2"/>
      <c r="B154" s="5"/>
      <c r="C154" s="4" t="s">
        <v>288</v>
      </c>
      <c r="D154" s="176" t="s">
        <v>289</v>
      </c>
      <c r="E154" s="176"/>
      <c r="F154" s="57" t="s">
        <v>22</v>
      </c>
      <c r="G154" s="15">
        <f>IF(AND(F154="YA"),2,IF(AND(F154="TIDAK"),1,0))</f>
        <v>0</v>
      </c>
    </row>
    <row r="155" spans="1:7" ht="32" customHeight="1" x14ac:dyDescent="0.2">
      <c r="A155" s="2"/>
      <c r="B155" s="5"/>
      <c r="C155" s="4" t="s">
        <v>290</v>
      </c>
      <c r="D155" s="176" t="s">
        <v>291</v>
      </c>
      <c r="E155" s="176"/>
      <c r="F155" s="57" t="s">
        <v>22</v>
      </c>
      <c r="G155" s="15">
        <f>IF(AND(F155="YA"),3,IF(AND(F155="TIDAK"),1,0))</f>
        <v>0</v>
      </c>
    </row>
    <row r="156" spans="1:7" ht="32" customHeight="1" x14ac:dyDescent="0.2">
      <c r="A156" s="2"/>
      <c r="B156" s="5"/>
      <c r="C156" s="4" t="s">
        <v>292</v>
      </c>
      <c r="D156" s="176" t="s">
        <v>293</v>
      </c>
      <c r="E156" s="176"/>
      <c r="F156" s="57" t="s">
        <v>8</v>
      </c>
      <c r="G156" s="15">
        <f>IF(AND(F156="YA"),5,IF(AND(F156="TIDAK"),1,0))</f>
        <v>5</v>
      </c>
    </row>
    <row r="157" spans="1:7" ht="32" customHeight="1" x14ac:dyDescent="0.2">
      <c r="A157" s="2"/>
      <c r="B157" s="4" t="s">
        <v>294</v>
      </c>
      <c r="C157" s="176" t="s">
        <v>295</v>
      </c>
      <c r="D157" s="176"/>
      <c r="E157" s="176"/>
      <c r="F157" s="57" t="s">
        <v>8</v>
      </c>
      <c r="G157" s="15">
        <f t="shared" ref="G157" si="22">IF(AND(F157="YA"),5,IF(AND(F157="TIDAK"),1,0))</f>
        <v>5</v>
      </c>
    </row>
    <row r="158" spans="1:7" ht="32" customHeight="1" x14ac:dyDescent="0.2">
      <c r="A158" s="2"/>
      <c r="B158" s="4" t="s">
        <v>296</v>
      </c>
      <c r="C158" s="176" t="s">
        <v>297</v>
      </c>
      <c r="D158" s="176"/>
      <c r="E158" s="176"/>
      <c r="F158" s="57"/>
      <c r="G158" s="15"/>
    </row>
    <row r="159" spans="1:7" ht="32" customHeight="1" x14ac:dyDescent="0.2">
      <c r="A159" s="2"/>
      <c r="B159" s="5"/>
      <c r="C159" s="4" t="s">
        <v>298</v>
      </c>
      <c r="D159" s="176" t="s">
        <v>299</v>
      </c>
      <c r="E159" s="176"/>
      <c r="F159" s="57" t="s">
        <v>22</v>
      </c>
      <c r="G159" s="15">
        <f>IF(AND(F159="YA"),2,IF(AND(F159="TIDAK"),1,0))</f>
        <v>0</v>
      </c>
    </row>
    <row r="160" spans="1:7" ht="32" customHeight="1" x14ac:dyDescent="0.2">
      <c r="A160" s="2"/>
      <c r="B160" s="5"/>
      <c r="C160" s="4" t="s">
        <v>300</v>
      </c>
      <c r="D160" s="176" t="s">
        <v>301</v>
      </c>
      <c r="E160" s="176"/>
      <c r="F160" s="57" t="s">
        <v>22</v>
      </c>
      <c r="G160" s="15">
        <f>IF(AND(F160="YA"),3,IF(AND(F160="TIDAK"),1,0))</f>
        <v>0</v>
      </c>
    </row>
    <row r="161" spans="1:7" ht="32" customHeight="1" x14ac:dyDescent="0.2">
      <c r="A161" s="2"/>
      <c r="B161" s="5"/>
      <c r="C161" s="4" t="s">
        <v>302</v>
      </c>
      <c r="D161" s="176" t="s">
        <v>303</v>
      </c>
      <c r="E161" s="176"/>
      <c r="F161" s="57" t="s">
        <v>8</v>
      </c>
      <c r="G161" s="15">
        <f>IF(AND(F161="YA"),5,IF(AND(F161="TIDAK"),1,0))</f>
        <v>5</v>
      </c>
    </row>
    <row r="162" spans="1:7" ht="32" customHeight="1" x14ac:dyDescent="0.2">
      <c r="A162" s="2"/>
      <c r="B162" s="4" t="s">
        <v>304</v>
      </c>
      <c r="C162" s="176" t="s">
        <v>305</v>
      </c>
      <c r="D162" s="176"/>
      <c r="E162" s="176"/>
      <c r="F162" s="57" t="s">
        <v>8</v>
      </c>
      <c r="G162" s="15">
        <f t="shared" ref="G162" si="23">IF(AND(F162="YA"),5,IF(AND(F162="TIDAK"),1,0))</f>
        <v>5</v>
      </c>
    </row>
    <row r="163" spans="1:7" ht="32" customHeight="1" x14ac:dyDescent="0.2">
      <c r="A163" s="204" t="s">
        <v>306</v>
      </c>
      <c r="B163" s="205"/>
      <c r="C163" s="205"/>
      <c r="D163" s="205"/>
      <c r="E163" s="205"/>
      <c r="F163" s="205"/>
      <c r="G163" s="48">
        <f>G164</f>
        <v>97</v>
      </c>
    </row>
    <row r="164" spans="1:7" ht="32" customHeight="1" x14ac:dyDescent="0.2">
      <c r="A164" s="2">
        <v>10</v>
      </c>
      <c r="B164" s="180" t="s">
        <v>307</v>
      </c>
      <c r="C164" s="180"/>
      <c r="D164" s="180"/>
      <c r="E164" s="180"/>
      <c r="F164" s="57"/>
      <c r="G164" s="50">
        <f>SUM(G165:G243)</f>
        <v>97</v>
      </c>
    </row>
    <row r="165" spans="1:7" ht="32" customHeight="1" x14ac:dyDescent="0.2">
      <c r="A165" s="2"/>
      <c r="B165" s="4" t="s">
        <v>308</v>
      </c>
      <c r="C165" s="176" t="s">
        <v>309</v>
      </c>
      <c r="D165" s="176"/>
      <c r="E165" s="176"/>
      <c r="F165" s="57" t="s">
        <v>8</v>
      </c>
      <c r="G165" s="15">
        <f t="shared" ref="G165" si="24">IF(AND(F165="YA"),5,IF(AND(F165="TIDAK"),1,0))</f>
        <v>5</v>
      </c>
    </row>
    <row r="166" spans="1:7" ht="46" customHeight="1" x14ac:dyDescent="0.2">
      <c r="A166" s="2"/>
      <c r="B166" s="4" t="s">
        <v>310</v>
      </c>
      <c r="C166" s="176" t="s">
        <v>311</v>
      </c>
      <c r="D166" s="176"/>
      <c r="E166" s="176"/>
      <c r="F166" s="57"/>
      <c r="G166" s="15"/>
    </row>
    <row r="167" spans="1:7" ht="32" customHeight="1" x14ac:dyDescent="0.2">
      <c r="A167" s="2"/>
      <c r="B167" s="5"/>
      <c r="C167" s="4" t="s">
        <v>312</v>
      </c>
      <c r="D167" s="176" t="s">
        <v>313</v>
      </c>
      <c r="E167" s="176"/>
      <c r="F167" s="57" t="s">
        <v>22</v>
      </c>
      <c r="G167" s="15">
        <f>IF(AND(F167="YA"),2,IF(AND(F167="TIDAK"),1,0))</f>
        <v>0</v>
      </c>
    </row>
    <row r="168" spans="1:7" ht="32" customHeight="1" x14ac:dyDescent="0.2">
      <c r="A168" s="2"/>
      <c r="B168" s="5"/>
      <c r="C168" s="4" t="s">
        <v>314</v>
      </c>
      <c r="D168" s="176" t="s">
        <v>315</v>
      </c>
      <c r="E168" s="176"/>
      <c r="F168" s="57"/>
      <c r="G168" s="15"/>
    </row>
    <row r="169" spans="1:7" ht="32" customHeight="1" x14ac:dyDescent="0.2">
      <c r="A169" s="2"/>
      <c r="B169" s="5"/>
      <c r="C169" s="5"/>
      <c r="D169" s="4" t="s">
        <v>316</v>
      </c>
      <c r="E169" s="5" t="s">
        <v>317</v>
      </c>
      <c r="F169" s="57" t="s">
        <v>22</v>
      </c>
      <c r="G169" s="15">
        <f>IF(AND(F169="YA"),3,IF(AND(F169="TIDAK"),0.01,0))</f>
        <v>0</v>
      </c>
    </row>
    <row r="170" spans="1:7" ht="32" customHeight="1" x14ac:dyDescent="0.2">
      <c r="A170" s="2"/>
      <c r="B170" s="5"/>
      <c r="C170" s="5"/>
      <c r="D170" s="4" t="s">
        <v>318</v>
      </c>
      <c r="E170" s="5" t="s">
        <v>319</v>
      </c>
      <c r="F170" s="57" t="s">
        <v>22</v>
      </c>
      <c r="G170" s="15">
        <f>IF(AND(F170="YA"),3,IF(AND(F170="TIDAK"),0.01,0))</f>
        <v>0</v>
      </c>
    </row>
    <row r="171" spans="1:7" ht="32" customHeight="1" x14ac:dyDescent="0.2">
      <c r="A171" s="2"/>
      <c r="B171" s="5"/>
      <c r="C171" s="5"/>
      <c r="D171" s="4" t="s">
        <v>320</v>
      </c>
      <c r="E171" s="5" t="s">
        <v>321</v>
      </c>
      <c r="F171" s="57" t="s">
        <v>22</v>
      </c>
      <c r="G171" s="15">
        <f>IF(AND(F171="YA"),3,IF(AND(F171="TIDAK"),0.01,0))</f>
        <v>0</v>
      </c>
    </row>
    <row r="172" spans="1:7" ht="32" customHeight="1" x14ac:dyDescent="0.2">
      <c r="A172" s="2"/>
      <c r="B172" s="5"/>
      <c r="C172" s="5"/>
      <c r="D172" s="4" t="s">
        <v>322</v>
      </c>
      <c r="E172" s="5" t="s">
        <v>323</v>
      </c>
      <c r="F172" s="57" t="s">
        <v>22</v>
      </c>
      <c r="G172" s="15">
        <f>IF(AND(F172="YA"),3,IF(AND(F172="TIDAK"),0.01,0))</f>
        <v>0</v>
      </c>
    </row>
    <row r="173" spans="1:7" ht="32" customHeight="1" x14ac:dyDescent="0.2">
      <c r="A173" s="2"/>
      <c r="B173" s="5"/>
      <c r="C173" s="5"/>
      <c r="D173" s="4" t="s">
        <v>324</v>
      </c>
      <c r="E173" s="5" t="s">
        <v>325</v>
      </c>
      <c r="F173" s="57" t="s">
        <v>22</v>
      </c>
      <c r="G173" s="15">
        <f>IF(AND(F173="YA"),3,IF(AND(F173="TIDAK"),0.01,0))</f>
        <v>0</v>
      </c>
    </row>
    <row r="174" spans="1:7" ht="32" customHeight="1" x14ac:dyDescent="0.2">
      <c r="A174" s="2"/>
      <c r="B174" s="5"/>
      <c r="C174" s="4" t="s">
        <v>326</v>
      </c>
      <c r="D174" s="176" t="s">
        <v>327</v>
      </c>
      <c r="E174" s="176"/>
      <c r="F174" s="57"/>
      <c r="G174" s="15"/>
    </row>
    <row r="175" spans="1:7" ht="32" customHeight="1" x14ac:dyDescent="0.2">
      <c r="A175" s="2"/>
      <c r="B175" s="5"/>
      <c r="C175" s="5"/>
      <c r="D175" s="4" t="s">
        <v>328</v>
      </c>
      <c r="E175" s="5" t="s">
        <v>329</v>
      </c>
      <c r="F175" s="57" t="s">
        <v>22</v>
      </c>
      <c r="G175" s="15">
        <f>IF(AND(F175="YA"),5,IF(AND(F175="TIDAK"),1,0))</f>
        <v>0</v>
      </c>
    </row>
    <row r="176" spans="1:7" ht="32" customHeight="1" x14ac:dyDescent="0.2">
      <c r="A176" s="2"/>
      <c r="B176" s="5"/>
      <c r="C176" s="5"/>
      <c r="D176" s="4" t="s">
        <v>330</v>
      </c>
      <c r="E176" s="5" t="s">
        <v>331</v>
      </c>
      <c r="F176" s="57" t="s">
        <v>22</v>
      </c>
      <c r="G176" s="15">
        <f t="shared" ref="G176:G182" si="25">IF(AND(F176="YA"),5,IF(AND(F176="TIDAK"),1,0))</f>
        <v>0</v>
      </c>
    </row>
    <row r="177" spans="1:7" ht="32" customHeight="1" x14ac:dyDescent="0.2">
      <c r="A177" s="2"/>
      <c r="B177" s="5"/>
      <c r="C177" s="5"/>
      <c r="D177" s="4" t="s">
        <v>332</v>
      </c>
      <c r="E177" s="5" t="s">
        <v>333</v>
      </c>
      <c r="F177" s="57" t="s">
        <v>22</v>
      </c>
      <c r="G177" s="15">
        <f t="shared" si="25"/>
        <v>0</v>
      </c>
    </row>
    <row r="178" spans="1:7" ht="32" customHeight="1" x14ac:dyDescent="0.2">
      <c r="A178" s="2"/>
      <c r="B178" s="5"/>
      <c r="C178" s="5"/>
      <c r="D178" s="4" t="s">
        <v>334</v>
      </c>
      <c r="E178" s="5" t="s">
        <v>335</v>
      </c>
      <c r="F178" s="57" t="s">
        <v>22</v>
      </c>
      <c r="G178" s="15">
        <f t="shared" si="25"/>
        <v>0</v>
      </c>
    </row>
    <row r="179" spans="1:7" ht="32" customHeight="1" x14ac:dyDescent="0.2">
      <c r="A179" s="2"/>
      <c r="B179" s="5"/>
      <c r="C179" s="5"/>
      <c r="D179" s="4" t="s">
        <v>336</v>
      </c>
      <c r="E179" s="5" t="s">
        <v>321</v>
      </c>
      <c r="F179" s="57" t="s">
        <v>22</v>
      </c>
      <c r="G179" s="15">
        <f t="shared" si="25"/>
        <v>0</v>
      </c>
    </row>
    <row r="180" spans="1:7" ht="32" customHeight="1" x14ac:dyDescent="0.2">
      <c r="A180" s="2"/>
      <c r="B180" s="5"/>
      <c r="C180" s="5"/>
      <c r="D180" s="4" t="s">
        <v>337</v>
      </c>
      <c r="E180" s="5" t="s">
        <v>323</v>
      </c>
      <c r="F180" s="57" t="s">
        <v>22</v>
      </c>
      <c r="G180" s="15">
        <f t="shared" si="25"/>
        <v>0</v>
      </c>
    </row>
    <row r="181" spans="1:7" ht="32" customHeight="1" x14ac:dyDescent="0.2">
      <c r="A181" s="2"/>
      <c r="B181" s="5"/>
      <c r="C181" s="5"/>
      <c r="D181" s="4" t="s">
        <v>338</v>
      </c>
      <c r="E181" s="5" t="s">
        <v>325</v>
      </c>
      <c r="F181" s="57" t="s">
        <v>22</v>
      </c>
      <c r="G181" s="15">
        <f t="shared" si="25"/>
        <v>0</v>
      </c>
    </row>
    <row r="182" spans="1:7" ht="32" customHeight="1" x14ac:dyDescent="0.2">
      <c r="A182" s="2"/>
      <c r="B182" s="5"/>
      <c r="C182" s="5"/>
      <c r="D182" s="4" t="s">
        <v>339</v>
      </c>
      <c r="E182" s="5" t="s">
        <v>340</v>
      </c>
      <c r="F182" s="57" t="s">
        <v>8</v>
      </c>
      <c r="G182" s="15">
        <f t="shared" si="25"/>
        <v>5</v>
      </c>
    </row>
    <row r="183" spans="1:7" ht="32" customHeight="1" x14ac:dyDescent="0.2">
      <c r="A183" s="2"/>
      <c r="B183" s="4" t="s">
        <v>341</v>
      </c>
      <c r="C183" s="176" t="s">
        <v>342</v>
      </c>
      <c r="D183" s="176"/>
      <c r="E183" s="176"/>
      <c r="F183" s="57" t="s">
        <v>8</v>
      </c>
      <c r="G183" s="15">
        <f>IF(AND(F183="YA"),5,IF(AND(F183="TIDAK"),1,0))</f>
        <v>5</v>
      </c>
    </row>
    <row r="184" spans="1:7" ht="32" customHeight="1" x14ac:dyDescent="0.2">
      <c r="A184" s="2"/>
      <c r="B184" s="4" t="s">
        <v>343</v>
      </c>
      <c r="C184" s="176" t="s">
        <v>344</v>
      </c>
      <c r="D184" s="176"/>
      <c r="E184" s="176"/>
      <c r="F184" s="57"/>
      <c r="G184" s="15"/>
    </row>
    <row r="185" spans="1:7" ht="32" customHeight="1" x14ac:dyDescent="0.2">
      <c r="A185" s="2"/>
      <c r="B185" s="5"/>
      <c r="C185" s="4" t="s">
        <v>345</v>
      </c>
      <c r="D185" s="176" t="s">
        <v>346</v>
      </c>
      <c r="E185" s="176"/>
      <c r="F185" s="57" t="s">
        <v>22</v>
      </c>
      <c r="G185" s="15">
        <f>IF(AND(F185="YA"),2,IF(AND(F185="TIDAK"),1,0))</f>
        <v>0</v>
      </c>
    </row>
    <row r="186" spans="1:7" ht="32" customHeight="1" x14ac:dyDescent="0.2">
      <c r="A186" s="2"/>
      <c r="B186" s="5"/>
      <c r="C186" s="4" t="s">
        <v>347</v>
      </c>
      <c r="D186" s="176" t="s">
        <v>348</v>
      </c>
      <c r="E186" s="176"/>
      <c r="F186" s="57" t="s">
        <v>22</v>
      </c>
      <c r="G186" s="15">
        <f>IF(AND(F186="YA"),3,IF(AND(F186="TIDAK"),1,0))</f>
        <v>0</v>
      </c>
    </row>
    <row r="187" spans="1:7" ht="32" customHeight="1" x14ac:dyDescent="0.2">
      <c r="A187" s="2"/>
      <c r="B187" s="5"/>
      <c r="C187" s="4" t="s">
        <v>349</v>
      </c>
      <c r="D187" s="176" t="s">
        <v>350</v>
      </c>
      <c r="E187" s="176"/>
      <c r="F187" s="57" t="s">
        <v>8</v>
      </c>
      <c r="G187" s="15">
        <f>IF(AND(F187="YA"),5,IF(AND(F187="TIDAK"),1,0))</f>
        <v>5</v>
      </c>
    </row>
    <row r="188" spans="1:7" ht="32" customHeight="1" x14ac:dyDescent="0.2">
      <c r="A188" s="2"/>
      <c r="B188" s="4" t="s">
        <v>351</v>
      </c>
      <c r="C188" s="176" t="s">
        <v>352</v>
      </c>
      <c r="D188" s="176"/>
      <c r="E188" s="176"/>
      <c r="F188" s="57"/>
      <c r="G188" s="15"/>
    </row>
    <row r="189" spans="1:7" ht="32" customHeight="1" x14ac:dyDescent="0.2">
      <c r="A189" s="2"/>
      <c r="B189" s="5"/>
      <c r="C189" s="4" t="s">
        <v>353</v>
      </c>
      <c r="D189" s="176" t="s">
        <v>346</v>
      </c>
      <c r="E189" s="176"/>
      <c r="F189" s="57" t="s">
        <v>22</v>
      </c>
      <c r="G189" s="15">
        <f>IF(AND(F189="YA"),2,IF(AND(F189="TIDAK"),1,0))</f>
        <v>0</v>
      </c>
    </row>
    <row r="190" spans="1:7" ht="32" customHeight="1" x14ac:dyDescent="0.2">
      <c r="A190" s="2"/>
      <c r="B190" s="5"/>
      <c r="C190" s="4" t="s">
        <v>354</v>
      </c>
      <c r="D190" s="176" t="s">
        <v>348</v>
      </c>
      <c r="E190" s="176"/>
      <c r="F190" s="57" t="s">
        <v>8</v>
      </c>
      <c r="G190" s="15">
        <f>IF(AND(F190="YA"),3,IF(AND(F190="TIDAK"),1,0))</f>
        <v>3</v>
      </c>
    </row>
    <row r="191" spans="1:7" ht="32" customHeight="1" x14ac:dyDescent="0.2">
      <c r="A191" s="2"/>
      <c r="B191" s="5"/>
      <c r="C191" s="4" t="s">
        <v>355</v>
      </c>
      <c r="D191" s="176" t="s">
        <v>350</v>
      </c>
      <c r="E191" s="176"/>
      <c r="F191" s="57" t="s">
        <v>22</v>
      </c>
      <c r="G191" s="15">
        <f>IF(AND(F191="YA"),5,IF(AND(F191="TIDAK"),1,0))</f>
        <v>0</v>
      </c>
    </row>
    <row r="192" spans="1:7" ht="32" customHeight="1" x14ac:dyDescent="0.2">
      <c r="A192" s="2"/>
      <c r="B192" s="4" t="s">
        <v>356</v>
      </c>
      <c r="C192" s="176" t="s">
        <v>357</v>
      </c>
      <c r="D192" s="176"/>
      <c r="E192" s="176"/>
      <c r="F192" s="57" t="s">
        <v>8</v>
      </c>
      <c r="G192" s="15">
        <f>IF(AND(F192="YA"),5,IF(AND(F192="TIDAK"),1,0))</f>
        <v>5</v>
      </c>
    </row>
    <row r="193" spans="1:7" ht="32" customHeight="1" x14ac:dyDescent="0.2">
      <c r="A193" s="2"/>
      <c r="B193" s="4" t="s">
        <v>358</v>
      </c>
      <c r="C193" s="176" t="s">
        <v>359</v>
      </c>
      <c r="D193" s="176"/>
      <c r="E193" s="176"/>
      <c r="F193" s="57"/>
      <c r="G193" s="15"/>
    </row>
    <row r="194" spans="1:7" ht="32" customHeight="1" x14ac:dyDescent="0.2">
      <c r="A194" s="2"/>
      <c r="B194" s="5"/>
      <c r="C194" s="4" t="s">
        <v>360</v>
      </c>
      <c r="D194" s="176" t="s">
        <v>361</v>
      </c>
      <c r="E194" s="176"/>
      <c r="F194" s="57" t="s">
        <v>22</v>
      </c>
      <c r="G194" s="15">
        <f>IF(AND(F194="YA"),2,IF(AND(F194="TIDAK"),1,0))</f>
        <v>0</v>
      </c>
    </row>
    <row r="195" spans="1:7" ht="32" customHeight="1" x14ac:dyDescent="0.2">
      <c r="A195" s="2"/>
      <c r="B195" s="5"/>
      <c r="C195" s="4" t="s">
        <v>362</v>
      </c>
      <c r="D195" s="176" t="s">
        <v>301</v>
      </c>
      <c r="E195" s="176"/>
      <c r="F195" s="57" t="s">
        <v>22</v>
      </c>
      <c r="G195" s="15">
        <f>IF(AND(F195="YA"),3,IF(AND(F195="TIDAK"),1,0))</f>
        <v>0</v>
      </c>
    </row>
    <row r="196" spans="1:7" ht="32" customHeight="1" x14ac:dyDescent="0.2">
      <c r="A196" s="2"/>
      <c r="B196" s="5"/>
      <c r="C196" s="4" t="s">
        <v>363</v>
      </c>
      <c r="D196" s="176" t="s">
        <v>303</v>
      </c>
      <c r="E196" s="176"/>
      <c r="F196" s="57" t="s">
        <v>8</v>
      </c>
      <c r="G196" s="15">
        <f>IF(AND(F196="YA"),4,IF(AND(F196="TIDAK"),1,0))</f>
        <v>4</v>
      </c>
    </row>
    <row r="197" spans="1:7" ht="32" customHeight="1" x14ac:dyDescent="0.2">
      <c r="A197" s="2"/>
      <c r="B197" s="5"/>
      <c r="C197" s="4" t="s">
        <v>364</v>
      </c>
      <c r="D197" s="176" t="s">
        <v>365</v>
      </c>
      <c r="E197" s="176"/>
      <c r="F197" s="57" t="s">
        <v>22</v>
      </c>
      <c r="G197" s="15">
        <f>IF(AND(F197="YA"),5,IF(AND(F197="TIDAK"),1,0))</f>
        <v>0</v>
      </c>
    </row>
    <row r="198" spans="1:7" ht="32" customHeight="1" x14ac:dyDescent="0.2">
      <c r="A198" s="2"/>
      <c r="B198" s="4" t="s">
        <v>366</v>
      </c>
      <c r="C198" s="176" t="s">
        <v>367</v>
      </c>
      <c r="D198" s="176"/>
      <c r="E198" s="176"/>
      <c r="F198" s="57"/>
      <c r="G198" s="15"/>
    </row>
    <row r="199" spans="1:7" ht="32" customHeight="1" x14ac:dyDescent="0.2">
      <c r="A199" s="2"/>
      <c r="B199" s="5"/>
      <c r="C199" s="4" t="s">
        <v>368</v>
      </c>
      <c r="D199" s="176" t="s">
        <v>369</v>
      </c>
      <c r="E199" s="176"/>
      <c r="F199" s="57" t="s">
        <v>8</v>
      </c>
      <c r="G199" s="15">
        <f>IF(AND(F199="YA"),5,IF(AND(F199="TIDAK"),1,0))</f>
        <v>5</v>
      </c>
    </row>
    <row r="200" spans="1:7" ht="32" customHeight="1" x14ac:dyDescent="0.2">
      <c r="A200" s="2"/>
      <c r="B200" s="5"/>
      <c r="C200" s="4" t="s">
        <v>370</v>
      </c>
      <c r="D200" s="176" t="s">
        <v>371</v>
      </c>
      <c r="E200" s="176"/>
      <c r="F200" s="57" t="s">
        <v>8</v>
      </c>
      <c r="G200" s="15">
        <f>IF(AND(F200="YA"),5,IF(AND(F200="TIDAK"),1,0))</f>
        <v>5</v>
      </c>
    </row>
    <row r="201" spans="1:7" ht="32" customHeight="1" x14ac:dyDescent="0.2">
      <c r="A201" s="2"/>
      <c r="B201" s="5"/>
      <c r="C201" s="4" t="s">
        <v>372</v>
      </c>
      <c r="D201" s="176" t="s">
        <v>373</v>
      </c>
      <c r="E201" s="176"/>
      <c r="F201" s="57" t="s">
        <v>8</v>
      </c>
      <c r="G201" s="15">
        <f>IF(AND(F201="YA"),5,IF(AND(F201="TIDAK"),1,0))</f>
        <v>5</v>
      </c>
    </row>
    <row r="202" spans="1:7" ht="32" customHeight="1" x14ac:dyDescent="0.2">
      <c r="A202" s="2"/>
      <c r="B202" s="5"/>
      <c r="C202" s="4" t="s">
        <v>374</v>
      </c>
      <c r="D202" s="176" t="s">
        <v>375</v>
      </c>
      <c r="E202" s="176"/>
      <c r="F202" s="57" t="s">
        <v>8</v>
      </c>
      <c r="G202" s="15">
        <f>IF(AND(F202="YA"),5,IF(AND(F202="TIDAK"),1,0))</f>
        <v>5</v>
      </c>
    </row>
    <row r="203" spans="1:7" ht="32" customHeight="1" x14ac:dyDescent="0.2">
      <c r="A203" s="2"/>
      <c r="B203" s="4" t="s">
        <v>376</v>
      </c>
      <c r="C203" s="176" t="s">
        <v>377</v>
      </c>
      <c r="D203" s="176"/>
      <c r="E203" s="176"/>
      <c r="F203" s="57"/>
      <c r="G203" s="15"/>
    </row>
    <row r="204" spans="1:7" ht="32" customHeight="1" x14ac:dyDescent="0.2">
      <c r="A204" s="2"/>
      <c r="B204" s="5"/>
      <c r="C204" s="4" t="s">
        <v>378</v>
      </c>
      <c r="D204" s="176" t="s">
        <v>379</v>
      </c>
      <c r="E204" s="176"/>
      <c r="F204" s="57" t="s">
        <v>22</v>
      </c>
      <c r="G204" s="15">
        <f>IF(AND(F204="YA"),2,IF(AND(F204="TIDAK"),1,0))</f>
        <v>0</v>
      </c>
    </row>
    <row r="205" spans="1:7" ht="32" customHeight="1" x14ac:dyDescent="0.2">
      <c r="A205" s="2"/>
      <c r="B205" s="5"/>
      <c r="C205" s="4" t="s">
        <v>380</v>
      </c>
      <c r="D205" s="176" t="s">
        <v>381</v>
      </c>
      <c r="E205" s="176"/>
      <c r="F205" s="57" t="s">
        <v>22</v>
      </c>
      <c r="G205" s="15">
        <f>IF(AND(F205="YA"),2,IF(AND(F205="TIDAK"),1,0))</f>
        <v>0</v>
      </c>
    </row>
    <row r="206" spans="1:7" ht="32" customHeight="1" x14ac:dyDescent="0.2">
      <c r="A206" s="2"/>
      <c r="B206" s="5"/>
      <c r="C206" s="4" t="s">
        <v>382</v>
      </c>
      <c r="D206" s="176" t="s">
        <v>383</v>
      </c>
      <c r="E206" s="176"/>
      <c r="F206" s="57" t="s">
        <v>8</v>
      </c>
      <c r="G206" s="15">
        <f>IF(AND(F206="YA"),5,IF(AND(F206="TIDAK"),1,0))</f>
        <v>5</v>
      </c>
    </row>
    <row r="207" spans="1:7" ht="32" customHeight="1" x14ac:dyDescent="0.2">
      <c r="A207" s="2"/>
      <c r="B207" s="11" t="s">
        <v>384</v>
      </c>
      <c r="C207" s="176" t="s">
        <v>385</v>
      </c>
      <c r="D207" s="176"/>
      <c r="E207" s="176"/>
      <c r="F207" s="57"/>
      <c r="G207" s="15"/>
    </row>
    <row r="208" spans="1:7" ht="32" customHeight="1" x14ac:dyDescent="0.2">
      <c r="A208" s="2"/>
      <c r="B208" s="5"/>
      <c r="C208" s="4" t="s">
        <v>386</v>
      </c>
      <c r="D208" s="176" t="s">
        <v>387</v>
      </c>
      <c r="E208" s="176"/>
      <c r="F208" s="57" t="s">
        <v>8</v>
      </c>
      <c r="G208" s="15">
        <f>IF(AND(F208="YA"),2,IF(AND(F208="TIDAK"),1,0))</f>
        <v>2</v>
      </c>
    </row>
    <row r="209" spans="1:7" ht="32" customHeight="1" x14ac:dyDescent="0.2">
      <c r="A209" s="2"/>
      <c r="B209" s="5"/>
      <c r="C209" s="4" t="s">
        <v>388</v>
      </c>
      <c r="D209" s="176" t="s">
        <v>389</v>
      </c>
      <c r="E209" s="176"/>
      <c r="F209" s="57" t="s">
        <v>55</v>
      </c>
      <c r="G209" s="15">
        <f>IF(AND(F209="YA"),2,IF(AND(F209="TIDAK"),1,0))</f>
        <v>1</v>
      </c>
    </row>
    <row r="210" spans="1:7" ht="32" customHeight="1" x14ac:dyDescent="0.2">
      <c r="A210" s="2"/>
      <c r="B210" s="5"/>
      <c r="C210" s="4" t="s">
        <v>390</v>
      </c>
      <c r="D210" s="176" t="s">
        <v>391</v>
      </c>
      <c r="E210" s="176"/>
      <c r="F210" s="57" t="s">
        <v>55</v>
      </c>
      <c r="G210" s="15">
        <f>IF(AND(F210="YA"),2,IF(AND(F210="TIDAK"),1,0))</f>
        <v>1</v>
      </c>
    </row>
    <row r="211" spans="1:7" ht="32" customHeight="1" x14ac:dyDescent="0.2">
      <c r="A211" s="2"/>
      <c r="B211" s="5"/>
      <c r="C211" s="4" t="s">
        <v>392</v>
      </c>
      <c r="D211" s="176" t="s">
        <v>383</v>
      </c>
      <c r="E211" s="176"/>
      <c r="F211" s="57" t="s">
        <v>22</v>
      </c>
      <c r="G211" s="15">
        <f>IF(AND(F211="YA"),5,IF(AND(F211="TIDAK"),1,0))</f>
        <v>0</v>
      </c>
    </row>
    <row r="212" spans="1:7" ht="32" customHeight="1" x14ac:dyDescent="0.2">
      <c r="A212" s="2"/>
      <c r="B212" s="4" t="s">
        <v>393</v>
      </c>
      <c r="C212" s="176" t="s">
        <v>394</v>
      </c>
      <c r="D212" s="176"/>
      <c r="E212" s="176"/>
      <c r="F212" s="57"/>
      <c r="G212" s="15"/>
    </row>
    <row r="213" spans="1:7" ht="32" customHeight="1" x14ac:dyDescent="0.2">
      <c r="A213" s="2"/>
      <c r="B213" s="5"/>
      <c r="C213" s="4" t="s">
        <v>395</v>
      </c>
      <c r="D213" s="176" t="s">
        <v>391</v>
      </c>
      <c r="E213" s="176"/>
      <c r="F213" s="57" t="s">
        <v>22</v>
      </c>
      <c r="G213" s="15">
        <f>IF(AND(F213="YA"),2,IF(AND(F213="TIDAK"),1,0))</f>
        <v>0</v>
      </c>
    </row>
    <row r="214" spans="1:7" ht="32" customHeight="1" x14ac:dyDescent="0.2">
      <c r="A214" s="2"/>
      <c r="B214" s="5"/>
      <c r="C214" s="4" t="s">
        <v>396</v>
      </c>
      <c r="D214" s="176" t="s">
        <v>389</v>
      </c>
      <c r="E214" s="176"/>
      <c r="F214" s="57" t="s">
        <v>22</v>
      </c>
      <c r="G214" s="15">
        <f>IF(AND(F214="YA"),2,IF(AND(F214="TIDAK"),1,0))</f>
        <v>0</v>
      </c>
    </row>
    <row r="215" spans="1:7" ht="32" customHeight="1" x14ac:dyDescent="0.2">
      <c r="A215" s="2"/>
      <c r="B215" s="5"/>
      <c r="C215" s="4" t="s">
        <v>397</v>
      </c>
      <c r="D215" s="176" t="s">
        <v>387</v>
      </c>
      <c r="E215" s="176"/>
      <c r="F215" s="57" t="s">
        <v>22</v>
      </c>
      <c r="G215" s="15">
        <f>IF(AND(F215="YA"),2,IF(AND(F215="TIDAK"),1,0))</f>
        <v>0</v>
      </c>
    </row>
    <row r="216" spans="1:7" ht="32" customHeight="1" x14ac:dyDescent="0.2">
      <c r="A216" s="2"/>
      <c r="B216" s="5"/>
      <c r="C216" s="4" t="s">
        <v>398</v>
      </c>
      <c r="D216" s="176" t="s">
        <v>399</v>
      </c>
      <c r="E216" s="176"/>
      <c r="F216" s="57" t="s">
        <v>8</v>
      </c>
      <c r="G216" s="15">
        <f>IF(AND(F216="YA"),5,IF(AND(F216="TIDAK"),1,0))</f>
        <v>5</v>
      </c>
    </row>
    <row r="217" spans="1:7" ht="32" customHeight="1" x14ac:dyDescent="0.2">
      <c r="A217" s="2"/>
      <c r="B217" s="4" t="s">
        <v>400</v>
      </c>
      <c r="C217" s="176" t="s">
        <v>401</v>
      </c>
      <c r="D217" s="176"/>
      <c r="E217" s="176"/>
      <c r="F217" s="57"/>
      <c r="G217" s="15"/>
    </row>
    <row r="218" spans="1:7" ht="32" customHeight="1" x14ac:dyDescent="0.2">
      <c r="A218" s="2"/>
      <c r="B218" s="5"/>
      <c r="C218" s="4" t="s">
        <v>402</v>
      </c>
      <c r="D218" s="176" t="s">
        <v>379</v>
      </c>
      <c r="E218" s="176"/>
      <c r="F218" s="57" t="s">
        <v>22</v>
      </c>
      <c r="G218" s="15">
        <f>IF(AND(F218="YA"),2,IF(AND(F218="TIDAK"),1,0))</f>
        <v>0</v>
      </c>
    </row>
    <row r="219" spans="1:7" ht="32" customHeight="1" x14ac:dyDescent="0.2">
      <c r="A219" s="2"/>
      <c r="B219" s="5"/>
      <c r="C219" s="4" t="s">
        <v>403</v>
      </c>
      <c r="D219" s="176" t="s">
        <v>381</v>
      </c>
      <c r="E219" s="176"/>
      <c r="F219" s="57" t="s">
        <v>22</v>
      </c>
      <c r="G219" s="15">
        <f>IF(AND(F219="YA"),2,IF(AND(F219="TIDAK"),1,0))</f>
        <v>0</v>
      </c>
    </row>
    <row r="220" spans="1:7" ht="32" customHeight="1" x14ac:dyDescent="0.2">
      <c r="A220" s="2"/>
      <c r="B220" s="5"/>
      <c r="C220" s="4" t="s">
        <v>404</v>
      </c>
      <c r="D220" s="176" t="s">
        <v>383</v>
      </c>
      <c r="E220" s="176"/>
      <c r="F220" s="57" t="s">
        <v>8</v>
      </c>
      <c r="G220" s="15">
        <f>IF(AND(F220="YA"),5,IF(AND(F220="TIDAK"),1,0))</f>
        <v>5</v>
      </c>
    </row>
    <row r="221" spans="1:7" ht="32" customHeight="1" x14ac:dyDescent="0.2">
      <c r="A221" s="2"/>
      <c r="B221" s="12" t="s">
        <v>405</v>
      </c>
      <c r="C221" s="176" t="s">
        <v>406</v>
      </c>
      <c r="D221" s="176"/>
      <c r="E221" s="176"/>
      <c r="F221" s="57" t="s">
        <v>55</v>
      </c>
      <c r="G221" s="15">
        <f>IF(AND(F221="YA"),5,IF(AND(F221="TIDAK"),1,0))</f>
        <v>1</v>
      </c>
    </row>
    <row r="222" spans="1:7" ht="32" customHeight="1" x14ac:dyDescent="0.2">
      <c r="A222" s="2"/>
      <c r="B222" s="4" t="s">
        <v>407</v>
      </c>
      <c r="C222" s="176" t="s">
        <v>408</v>
      </c>
      <c r="D222" s="176"/>
      <c r="E222" s="176"/>
      <c r="F222" s="57" t="s">
        <v>22</v>
      </c>
      <c r="G222" s="15">
        <f>IF(AND(F222="YA"),5,IF(AND(F222="TIDAK"),1,0))</f>
        <v>0</v>
      </c>
    </row>
    <row r="223" spans="1:7" ht="32" customHeight="1" x14ac:dyDescent="0.2">
      <c r="A223" s="2"/>
      <c r="B223" s="4" t="s">
        <v>409</v>
      </c>
      <c r="C223" s="176" t="s">
        <v>410</v>
      </c>
      <c r="D223" s="176"/>
      <c r="E223" s="176"/>
      <c r="F223" s="57"/>
      <c r="G223" s="15"/>
    </row>
    <row r="224" spans="1:7" ht="32" customHeight="1" x14ac:dyDescent="0.2">
      <c r="A224" s="2"/>
      <c r="B224" s="5"/>
      <c r="C224" s="4" t="s">
        <v>411</v>
      </c>
      <c r="D224" s="176" t="s">
        <v>412</v>
      </c>
      <c r="E224" s="176"/>
      <c r="F224" s="57" t="s">
        <v>55</v>
      </c>
      <c r="G224" s="15">
        <f t="shared" ref="G224:G231" si="26">IF(AND(F224="YA"),5,IF(AND(F224="TIDAK"),1,0))</f>
        <v>1</v>
      </c>
    </row>
    <row r="225" spans="1:7" ht="32" customHeight="1" x14ac:dyDescent="0.2">
      <c r="A225" s="2"/>
      <c r="B225" s="5"/>
      <c r="C225" s="4" t="s">
        <v>413</v>
      </c>
      <c r="D225" s="176" t="s">
        <v>414</v>
      </c>
      <c r="E225" s="176"/>
      <c r="F225" s="57" t="s">
        <v>55</v>
      </c>
      <c r="G225" s="15">
        <f t="shared" si="26"/>
        <v>1</v>
      </c>
    </row>
    <row r="226" spans="1:7" ht="32" customHeight="1" x14ac:dyDescent="0.2">
      <c r="A226" s="2"/>
      <c r="B226" s="5"/>
      <c r="C226" s="4" t="s">
        <v>415</v>
      </c>
      <c r="D226" s="176" t="s">
        <v>416</v>
      </c>
      <c r="E226" s="176"/>
      <c r="F226" s="57" t="s">
        <v>55</v>
      </c>
      <c r="G226" s="15">
        <f t="shared" si="26"/>
        <v>1</v>
      </c>
    </row>
    <row r="227" spans="1:7" ht="32" customHeight="1" x14ac:dyDescent="0.2">
      <c r="A227" s="2"/>
      <c r="B227" s="5"/>
      <c r="C227" s="4" t="s">
        <v>417</v>
      </c>
      <c r="D227" s="176" t="s">
        <v>418</v>
      </c>
      <c r="E227" s="176"/>
      <c r="F227" s="57" t="s">
        <v>55</v>
      </c>
      <c r="G227" s="15">
        <f t="shared" si="26"/>
        <v>1</v>
      </c>
    </row>
    <row r="228" spans="1:7" ht="32" customHeight="1" x14ac:dyDescent="0.2">
      <c r="A228" s="2"/>
      <c r="B228" s="5"/>
      <c r="C228" s="4" t="s">
        <v>419</v>
      </c>
      <c r="D228" s="176" t="s">
        <v>420</v>
      </c>
      <c r="E228" s="176"/>
      <c r="F228" s="57" t="s">
        <v>55</v>
      </c>
      <c r="G228" s="15">
        <f t="shared" si="26"/>
        <v>1</v>
      </c>
    </row>
    <row r="229" spans="1:7" ht="32" customHeight="1" x14ac:dyDescent="0.2">
      <c r="A229" s="2"/>
      <c r="B229" s="5"/>
      <c r="C229" s="4" t="s">
        <v>421</v>
      </c>
      <c r="D229" s="176" t="s">
        <v>422</v>
      </c>
      <c r="E229" s="176"/>
      <c r="F229" s="57" t="s">
        <v>55</v>
      </c>
      <c r="G229" s="15">
        <f t="shared" si="26"/>
        <v>1</v>
      </c>
    </row>
    <row r="230" spans="1:7" ht="32" customHeight="1" x14ac:dyDescent="0.2">
      <c r="A230" s="2"/>
      <c r="B230" s="5"/>
      <c r="C230" s="4" t="s">
        <v>423</v>
      </c>
      <c r="D230" s="176" t="s">
        <v>424</v>
      </c>
      <c r="E230" s="176"/>
      <c r="F230" s="57" t="s">
        <v>55</v>
      </c>
      <c r="G230" s="15">
        <f t="shared" si="26"/>
        <v>1</v>
      </c>
    </row>
    <row r="231" spans="1:7" ht="32" customHeight="1" x14ac:dyDescent="0.2">
      <c r="A231" s="2"/>
      <c r="B231" s="5"/>
      <c r="C231" s="4" t="s">
        <v>425</v>
      </c>
      <c r="D231" s="176" t="s">
        <v>426</v>
      </c>
      <c r="E231" s="176"/>
      <c r="F231" s="57" t="s">
        <v>55</v>
      </c>
      <c r="G231" s="15">
        <f t="shared" si="26"/>
        <v>1</v>
      </c>
    </row>
    <row r="232" spans="1:7" ht="32" customHeight="1" x14ac:dyDescent="0.2">
      <c r="A232" s="2"/>
      <c r="B232" s="4" t="s">
        <v>427</v>
      </c>
      <c r="C232" s="176" t="s">
        <v>428</v>
      </c>
      <c r="D232" s="176"/>
      <c r="E232" s="176"/>
      <c r="F232" s="57"/>
      <c r="G232" s="15"/>
    </row>
    <row r="233" spans="1:7" ht="32" customHeight="1" x14ac:dyDescent="0.2">
      <c r="A233" s="2"/>
      <c r="B233" s="5"/>
      <c r="C233" s="4" t="s">
        <v>429</v>
      </c>
      <c r="D233" s="176" t="s">
        <v>430</v>
      </c>
      <c r="E233" s="176"/>
      <c r="F233" s="57" t="s">
        <v>8</v>
      </c>
      <c r="G233" s="15">
        <f>IF(AND(F233="YA"),5,IF(AND(F233="TIDAK"),1,0))</f>
        <v>5</v>
      </c>
    </row>
    <row r="234" spans="1:7" ht="32" customHeight="1" x14ac:dyDescent="0.2">
      <c r="A234" s="2"/>
      <c r="B234" s="5"/>
      <c r="C234" s="4" t="s">
        <v>431</v>
      </c>
      <c r="D234" s="176" t="s">
        <v>432</v>
      </c>
      <c r="E234" s="176"/>
      <c r="F234" s="57" t="s">
        <v>55</v>
      </c>
      <c r="G234" s="15">
        <f>IF(AND(F234="YA"),5,IF(AND(F234="TIDAK"),1,0))</f>
        <v>1</v>
      </c>
    </row>
    <row r="235" spans="1:7" ht="32" customHeight="1" x14ac:dyDescent="0.2">
      <c r="A235" s="2"/>
      <c r="B235" s="4" t="s">
        <v>433</v>
      </c>
      <c r="C235" s="176" t="s">
        <v>434</v>
      </c>
      <c r="D235" s="176"/>
      <c r="E235" s="176"/>
      <c r="F235" s="57" t="s">
        <v>55</v>
      </c>
      <c r="G235" s="15">
        <f>IF(AND(F235="YA"),5,IF(AND(F235="TIDAK"),1,0))</f>
        <v>1</v>
      </c>
    </row>
    <row r="236" spans="1:7" ht="32" customHeight="1" x14ac:dyDescent="0.2">
      <c r="A236" s="2"/>
      <c r="B236" s="4" t="s">
        <v>435</v>
      </c>
      <c r="C236" s="176" t="s">
        <v>436</v>
      </c>
      <c r="D236" s="176"/>
      <c r="E236" s="176"/>
      <c r="F236" s="57"/>
      <c r="G236" s="15"/>
    </row>
    <row r="237" spans="1:7" ht="32" customHeight="1" x14ac:dyDescent="0.2">
      <c r="A237" s="2"/>
      <c r="B237" s="5"/>
      <c r="C237" s="4" t="s">
        <v>437</v>
      </c>
      <c r="D237" s="176" t="s">
        <v>438</v>
      </c>
      <c r="E237" s="176"/>
      <c r="F237" s="57" t="s">
        <v>22</v>
      </c>
      <c r="G237" s="15">
        <f>IF(AND(F237="YA"),5,IF(AND(F237="TIDAK"),1,0))</f>
        <v>0</v>
      </c>
    </row>
    <row r="238" spans="1:7" ht="32" customHeight="1" x14ac:dyDescent="0.2">
      <c r="A238" s="2"/>
      <c r="B238" s="5"/>
      <c r="C238" s="4" t="s">
        <v>439</v>
      </c>
      <c r="D238" s="176" t="s">
        <v>440</v>
      </c>
      <c r="E238" s="176"/>
      <c r="F238" s="57" t="s">
        <v>22</v>
      </c>
      <c r="G238" s="15">
        <f t="shared" ref="G238:G240" si="27">IF(AND(F238="YA"),5,IF(AND(F238="TIDAK"),1,0))</f>
        <v>0</v>
      </c>
    </row>
    <row r="239" spans="1:7" ht="32" customHeight="1" x14ac:dyDescent="0.2">
      <c r="A239" s="2"/>
      <c r="B239" s="5"/>
      <c r="C239" s="4" t="s">
        <v>441</v>
      </c>
      <c r="D239" s="176" t="s">
        <v>442</v>
      </c>
      <c r="E239" s="176"/>
      <c r="F239" s="57" t="s">
        <v>22</v>
      </c>
      <c r="G239" s="15">
        <f t="shared" si="27"/>
        <v>0</v>
      </c>
    </row>
    <row r="240" spans="1:7" ht="32" customHeight="1" x14ac:dyDescent="0.2">
      <c r="A240" s="2"/>
      <c r="B240" s="5"/>
      <c r="C240" s="4" t="s">
        <v>443</v>
      </c>
      <c r="D240" s="176" t="s">
        <v>444</v>
      </c>
      <c r="E240" s="176"/>
      <c r="F240" s="57" t="s">
        <v>22</v>
      </c>
      <c r="G240" s="15">
        <f t="shared" si="27"/>
        <v>0</v>
      </c>
    </row>
    <row r="241" spans="1:7" ht="32" customHeight="1" x14ac:dyDescent="0.2">
      <c r="A241" s="2"/>
      <c r="B241" s="4" t="s">
        <v>445</v>
      </c>
      <c r="C241" s="194" t="s">
        <v>1695</v>
      </c>
      <c r="D241" s="195"/>
      <c r="E241" s="196"/>
      <c r="F241" s="57" t="s">
        <v>55</v>
      </c>
      <c r="G241" s="15">
        <f>IF(AND(F241="YA"),0,IF(AND(F241="TIDAK"),10,0))</f>
        <v>10</v>
      </c>
    </row>
    <row r="242" spans="1:7" ht="32" customHeight="1" x14ac:dyDescent="0.2">
      <c r="A242" s="2"/>
      <c r="B242" s="5"/>
      <c r="C242" s="4" t="s">
        <v>446</v>
      </c>
      <c r="D242" s="181" t="s">
        <v>447</v>
      </c>
      <c r="E242" s="182"/>
      <c r="F242" s="57" t="s">
        <v>22</v>
      </c>
      <c r="G242" s="15">
        <f>IF(AND(F242="YA"),5,IF(AND(F242="TIDAK"),1,0))</f>
        <v>0</v>
      </c>
    </row>
    <row r="243" spans="1:7" ht="32" customHeight="1" x14ac:dyDescent="0.2">
      <c r="A243" s="2"/>
      <c r="B243" s="5"/>
      <c r="C243" s="4" t="s">
        <v>448</v>
      </c>
      <c r="D243" s="181" t="s">
        <v>449</v>
      </c>
      <c r="E243" s="182"/>
      <c r="F243" s="57" t="s">
        <v>22</v>
      </c>
      <c r="G243" s="15">
        <f>IF(AND(F243="YA"),5,IF(AND(F243="TIDAK"),1,0))</f>
        <v>0</v>
      </c>
    </row>
    <row r="244" spans="1:7" ht="32" customHeight="1" x14ac:dyDescent="0.2">
      <c r="A244" s="204" t="s">
        <v>450</v>
      </c>
      <c r="B244" s="205"/>
      <c r="C244" s="205"/>
      <c r="D244" s="205"/>
      <c r="E244" s="205"/>
      <c r="F244" s="205"/>
      <c r="G244" s="48">
        <f>G245</f>
        <v>121</v>
      </c>
    </row>
    <row r="245" spans="1:7" ht="32" customHeight="1" x14ac:dyDescent="0.2">
      <c r="A245" s="2">
        <v>11</v>
      </c>
      <c r="B245" s="180" t="s">
        <v>451</v>
      </c>
      <c r="C245" s="180"/>
      <c r="D245" s="180"/>
      <c r="E245" s="180"/>
      <c r="F245" s="57"/>
      <c r="G245" s="50">
        <f>SUM(G246:G280)</f>
        <v>121</v>
      </c>
    </row>
    <row r="246" spans="1:7" ht="32" customHeight="1" x14ac:dyDescent="0.2">
      <c r="A246" s="2"/>
      <c r="B246" s="4" t="s">
        <v>452</v>
      </c>
      <c r="C246" s="181" t="s">
        <v>453</v>
      </c>
      <c r="D246" s="183"/>
      <c r="E246" s="182"/>
      <c r="F246" s="57"/>
      <c r="G246" s="15"/>
    </row>
    <row r="247" spans="1:7" ht="32" customHeight="1" x14ac:dyDescent="0.2">
      <c r="A247" s="2"/>
      <c r="B247" s="4"/>
      <c r="C247" s="4" t="s">
        <v>454</v>
      </c>
      <c r="D247" s="181" t="s">
        <v>455</v>
      </c>
      <c r="E247" s="182"/>
      <c r="F247" s="57" t="s">
        <v>8</v>
      </c>
      <c r="G247" s="15">
        <f t="shared" ref="G247:G254" si="28">IF(AND(F247="YA"),5,IF(AND(F247="TIDAK"),1,0))</f>
        <v>5</v>
      </c>
    </row>
    <row r="248" spans="1:7" ht="32" customHeight="1" x14ac:dyDescent="0.2">
      <c r="A248" s="2"/>
      <c r="B248" s="4"/>
      <c r="C248" s="4" t="s">
        <v>456</v>
      </c>
      <c r="D248" s="181" t="s">
        <v>457</v>
      </c>
      <c r="E248" s="182"/>
      <c r="F248" s="57" t="s">
        <v>8</v>
      </c>
      <c r="G248" s="15">
        <f t="shared" si="28"/>
        <v>5</v>
      </c>
    </row>
    <row r="249" spans="1:7" ht="32" customHeight="1" x14ac:dyDescent="0.2">
      <c r="A249" s="2"/>
      <c r="B249" s="4"/>
      <c r="C249" s="4" t="s">
        <v>458</v>
      </c>
      <c r="D249" s="181" t="s">
        <v>459</v>
      </c>
      <c r="E249" s="182"/>
      <c r="F249" s="57" t="s">
        <v>8</v>
      </c>
      <c r="G249" s="15">
        <f t="shared" si="28"/>
        <v>5</v>
      </c>
    </row>
    <row r="250" spans="1:7" ht="32" customHeight="1" x14ac:dyDescent="0.2">
      <c r="A250" s="2"/>
      <c r="B250" s="4"/>
      <c r="C250" s="4" t="s">
        <v>460</v>
      </c>
      <c r="D250" s="181" t="s">
        <v>461</v>
      </c>
      <c r="E250" s="182"/>
      <c r="F250" s="57" t="s">
        <v>8</v>
      </c>
      <c r="G250" s="15">
        <f t="shared" si="28"/>
        <v>5</v>
      </c>
    </row>
    <row r="251" spans="1:7" ht="32" customHeight="1" x14ac:dyDescent="0.2">
      <c r="A251" s="2"/>
      <c r="B251" s="4"/>
      <c r="C251" s="4" t="s">
        <v>462</v>
      </c>
      <c r="D251" s="181" t="s">
        <v>463</v>
      </c>
      <c r="E251" s="182"/>
      <c r="F251" s="57" t="s">
        <v>8</v>
      </c>
      <c r="G251" s="15">
        <f t="shared" si="28"/>
        <v>5</v>
      </c>
    </row>
    <row r="252" spans="1:7" ht="32" customHeight="1" x14ac:dyDescent="0.2">
      <c r="A252" s="2"/>
      <c r="B252" s="4"/>
      <c r="C252" s="4" t="s">
        <v>464</v>
      </c>
      <c r="D252" s="181" t="s">
        <v>465</v>
      </c>
      <c r="E252" s="182"/>
      <c r="F252" s="57" t="s">
        <v>8</v>
      </c>
      <c r="G252" s="15">
        <f t="shared" si="28"/>
        <v>5</v>
      </c>
    </row>
    <row r="253" spans="1:7" ht="32" customHeight="1" x14ac:dyDescent="0.2">
      <c r="A253" s="2"/>
      <c r="B253" s="4"/>
      <c r="C253" s="4" t="s">
        <v>466</v>
      </c>
      <c r="D253" s="181" t="s">
        <v>467</v>
      </c>
      <c r="E253" s="182"/>
      <c r="F253" s="57" t="s">
        <v>8</v>
      </c>
      <c r="G253" s="15">
        <f t="shared" si="28"/>
        <v>5</v>
      </c>
    </row>
    <row r="254" spans="1:7" ht="32" customHeight="1" x14ac:dyDescent="0.2">
      <c r="A254" s="2"/>
      <c r="B254" s="4"/>
      <c r="C254" s="4" t="s">
        <v>468</v>
      </c>
      <c r="D254" s="181" t="s">
        <v>469</v>
      </c>
      <c r="E254" s="182"/>
      <c r="F254" s="57" t="s">
        <v>8</v>
      </c>
      <c r="G254" s="15">
        <f t="shared" si="28"/>
        <v>5</v>
      </c>
    </row>
    <row r="255" spans="1:7" ht="32" customHeight="1" x14ac:dyDescent="0.2">
      <c r="A255" s="2"/>
      <c r="B255" s="4" t="s">
        <v>470</v>
      </c>
      <c r="C255" s="194" t="s">
        <v>471</v>
      </c>
      <c r="D255" s="195"/>
      <c r="E255" s="196"/>
      <c r="F255" s="57"/>
      <c r="G255" s="15"/>
    </row>
    <row r="256" spans="1:7" ht="32" customHeight="1" x14ac:dyDescent="0.2">
      <c r="A256" s="2"/>
      <c r="B256" s="5"/>
      <c r="C256" s="4" t="s">
        <v>472</v>
      </c>
      <c r="D256" s="181" t="s">
        <v>473</v>
      </c>
      <c r="E256" s="182"/>
      <c r="F256" s="57" t="s">
        <v>8</v>
      </c>
      <c r="G256" s="15">
        <f>IF(AND(F256="YA"),0,IF(AND(F256="TIDAK"),0,0))</f>
        <v>0</v>
      </c>
    </row>
    <row r="257" spans="1:7" ht="32" customHeight="1" x14ac:dyDescent="0.2">
      <c r="A257" s="2"/>
      <c r="B257" s="5"/>
      <c r="C257" s="4" t="s">
        <v>474</v>
      </c>
      <c r="D257" s="181" t="s">
        <v>475</v>
      </c>
      <c r="E257" s="182"/>
      <c r="F257" s="57" t="s">
        <v>55</v>
      </c>
      <c r="G257" s="15">
        <f t="shared" ref="G257:G258" si="29">IF(AND(F257="YA"),0,IF(AND(F257="TIDAK"),0,0))</f>
        <v>0</v>
      </c>
    </row>
    <row r="258" spans="1:7" ht="32" customHeight="1" x14ac:dyDescent="0.2">
      <c r="A258" s="2"/>
      <c r="B258" s="5"/>
      <c r="C258" s="4" t="s">
        <v>476</v>
      </c>
      <c r="D258" s="181" t="s">
        <v>477</v>
      </c>
      <c r="E258" s="182"/>
      <c r="F258" s="57" t="s">
        <v>8</v>
      </c>
      <c r="G258" s="15">
        <f t="shared" si="29"/>
        <v>0</v>
      </c>
    </row>
    <row r="259" spans="1:7" ht="32" customHeight="1" x14ac:dyDescent="0.2">
      <c r="A259" s="2"/>
      <c r="B259" s="5"/>
      <c r="C259" s="4" t="s">
        <v>478</v>
      </c>
      <c r="D259" s="181" t="s">
        <v>479</v>
      </c>
      <c r="E259" s="182"/>
      <c r="F259" s="57" t="s">
        <v>8</v>
      </c>
      <c r="G259" s="15">
        <f>IF(AND(F259="YA"),5,IF(AND(F259="TIDAK"),1,0))</f>
        <v>5</v>
      </c>
    </row>
    <row r="260" spans="1:7" ht="32" customHeight="1" x14ac:dyDescent="0.2">
      <c r="A260" s="2"/>
      <c r="B260" s="5"/>
      <c r="C260" s="4" t="s">
        <v>480</v>
      </c>
      <c r="D260" s="181" t="s">
        <v>481</v>
      </c>
      <c r="E260" s="182"/>
      <c r="F260" s="57" t="s">
        <v>8</v>
      </c>
      <c r="G260" s="15">
        <f>IF(AND(F260="YA"),5,IF(AND(F260="TIDAK"),1,0))</f>
        <v>5</v>
      </c>
    </row>
    <row r="261" spans="1:7" ht="32" customHeight="1" x14ac:dyDescent="0.2">
      <c r="A261" s="2"/>
      <c r="B261" s="4" t="s">
        <v>482</v>
      </c>
      <c r="C261" s="176" t="s">
        <v>483</v>
      </c>
      <c r="D261" s="176"/>
      <c r="E261" s="176"/>
      <c r="F261" s="57" t="s">
        <v>8</v>
      </c>
      <c r="G261" s="15">
        <f>IF(AND(F261="YA"),5,IF(AND(F261="TIDAK"),1,0))</f>
        <v>5</v>
      </c>
    </row>
    <row r="262" spans="1:7" ht="32" customHeight="1" x14ac:dyDescent="0.2">
      <c r="A262" s="2"/>
      <c r="B262" s="4" t="s">
        <v>484</v>
      </c>
      <c r="C262" s="176" t="s">
        <v>485</v>
      </c>
      <c r="D262" s="176"/>
      <c r="E262" s="176"/>
      <c r="F262" s="57"/>
      <c r="G262" s="15"/>
    </row>
    <row r="263" spans="1:7" ht="32" customHeight="1" x14ac:dyDescent="0.2">
      <c r="A263" s="2"/>
      <c r="B263" s="5"/>
      <c r="C263" s="4" t="s">
        <v>486</v>
      </c>
      <c r="D263" s="176" t="s">
        <v>487</v>
      </c>
      <c r="E263" s="176"/>
      <c r="F263" s="57" t="s">
        <v>22</v>
      </c>
      <c r="G263" s="15">
        <f>IF(AND(F263="YA"),2,IF(AND(F263="TIDAK"),1,0))</f>
        <v>0</v>
      </c>
    </row>
    <row r="264" spans="1:7" ht="32" customHeight="1" x14ac:dyDescent="0.2">
      <c r="A264" s="2"/>
      <c r="B264" s="5"/>
      <c r="C264" s="4" t="s">
        <v>488</v>
      </c>
      <c r="D264" s="176" t="s">
        <v>489</v>
      </c>
      <c r="E264" s="176"/>
      <c r="F264" s="57" t="s">
        <v>22</v>
      </c>
      <c r="G264" s="15">
        <f>IF(AND(F264="YA"),2,IF(AND(F264="TIDAK"),1,0))</f>
        <v>0</v>
      </c>
    </row>
    <row r="265" spans="1:7" ht="32" customHeight="1" x14ac:dyDescent="0.2">
      <c r="A265" s="2"/>
      <c r="B265" s="5"/>
      <c r="C265" s="4" t="s">
        <v>490</v>
      </c>
      <c r="D265" s="176" t="s">
        <v>491</v>
      </c>
      <c r="E265" s="176"/>
      <c r="F265" s="57" t="s">
        <v>8</v>
      </c>
      <c r="G265" s="15">
        <f t="shared" ref="G265:G270" si="30">IF(AND(F265="YA"),5,IF(AND(F265="TIDAK"),1,0))</f>
        <v>5</v>
      </c>
    </row>
    <row r="266" spans="1:7" ht="32" customHeight="1" x14ac:dyDescent="0.2">
      <c r="A266" s="2"/>
      <c r="B266" s="4" t="s">
        <v>492</v>
      </c>
      <c r="C266" s="194" t="s">
        <v>493</v>
      </c>
      <c r="D266" s="195"/>
      <c r="E266" s="196"/>
      <c r="F266" s="57" t="s">
        <v>8</v>
      </c>
      <c r="G266" s="15">
        <f t="shared" si="30"/>
        <v>5</v>
      </c>
    </row>
    <row r="267" spans="1:7" ht="32" customHeight="1" x14ac:dyDescent="0.2">
      <c r="A267" s="2"/>
      <c r="B267" s="4" t="s">
        <v>494</v>
      </c>
      <c r="C267" s="176" t="s">
        <v>495</v>
      </c>
      <c r="D267" s="176"/>
      <c r="E267" s="176"/>
      <c r="F267" s="57" t="s">
        <v>8</v>
      </c>
      <c r="G267" s="15">
        <f t="shared" si="30"/>
        <v>5</v>
      </c>
    </row>
    <row r="268" spans="1:7" ht="32" customHeight="1" x14ac:dyDescent="0.2">
      <c r="A268" s="2"/>
      <c r="B268" s="4" t="s">
        <v>496</v>
      </c>
      <c r="C268" s="176" t="s">
        <v>497</v>
      </c>
      <c r="D268" s="176"/>
      <c r="E268" s="176"/>
      <c r="F268" s="57" t="s">
        <v>8</v>
      </c>
      <c r="G268" s="15">
        <f t="shared" si="30"/>
        <v>5</v>
      </c>
    </row>
    <row r="269" spans="1:7" ht="32" customHeight="1" x14ac:dyDescent="0.2">
      <c r="A269" s="2"/>
      <c r="B269" s="4" t="s">
        <v>498</v>
      </c>
      <c r="C269" s="176" t="s">
        <v>499</v>
      </c>
      <c r="D269" s="176"/>
      <c r="E269" s="176"/>
      <c r="F269" s="57" t="s">
        <v>8</v>
      </c>
      <c r="G269" s="15">
        <f t="shared" si="30"/>
        <v>5</v>
      </c>
    </row>
    <row r="270" spans="1:7" ht="32" customHeight="1" x14ac:dyDescent="0.2">
      <c r="A270" s="2"/>
      <c r="B270" s="4" t="s">
        <v>500</v>
      </c>
      <c r="C270" s="176" t="s">
        <v>501</v>
      </c>
      <c r="D270" s="176"/>
      <c r="E270" s="176"/>
      <c r="F270" s="57" t="s">
        <v>8</v>
      </c>
      <c r="G270" s="15">
        <f t="shared" si="30"/>
        <v>5</v>
      </c>
    </row>
    <row r="271" spans="1:7" ht="32" customHeight="1" x14ac:dyDescent="0.2">
      <c r="A271" s="2"/>
      <c r="B271" s="12" t="s">
        <v>502</v>
      </c>
      <c r="C271" s="176" t="s">
        <v>503</v>
      </c>
      <c r="D271" s="176"/>
      <c r="E271" s="176"/>
      <c r="F271" s="57"/>
      <c r="G271" s="15"/>
    </row>
    <row r="272" spans="1:7" ht="32" customHeight="1" x14ac:dyDescent="0.2">
      <c r="A272" s="2"/>
      <c r="B272" s="14"/>
      <c r="C272" s="4" t="s">
        <v>504</v>
      </c>
      <c r="D272" s="176" t="s">
        <v>505</v>
      </c>
      <c r="E272" s="176"/>
      <c r="F272" s="57" t="s">
        <v>8</v>
      </c>
      <c r="G272" s="15">
        <f>IF(AND(F272="YA"),5,IF(AND(F272="TIDAK"),1,0))</f>
        <v>5</v>
      </c>
    </row>
    <row r="273" spans="1:7" ht="32" customHeight="1" x14ac:dyDescent="0.2">
      <c r="A273" s="2"/>
      <c r="B273" s="5"/>
      <c r="C273" s="4" t="s">
        <v>506</v>
      </c>
      <c r="D273" s="176" t="s">
        <v>507</v>
      </c>
      <c r="E273" s="176"/>
      <c r="F273" s="57" t="s">
        <v>8</v>
      </c>
      <c r="G273" s="15">
        <f>IF(AND(F273="YA"),5,IF(AND(F273="TIDAK"),1,0))</f>
        <v>5</v>
      </c>
    </row>
    <row r="274" spans="1:7" ht="32" customHeight="1" x14ac:dyDescent="0.2">
      <c r="A274" s="2"/>
      <c r="B274" s="5"/>
      <c r="C274" s="4" t="s">
        <v>508</v>
      </c>
      <c r="D274" s="176" t="s">
        <v>509</v>
      </c>
      <c r="E274" s="176"/>
      <c r="F274" s="57" t="s">
        <v>55</v>
      </c>
      <c r="G274" s="15">
        <f>IF(AND(F274="YA"),5,IF(AND(F274="TIDAK"),1,0))</f>
        <v>1</v>
      </c>
    </row>
    <row r="275" spans="1:7" ht="32" customHeight="1" x14ac:dyDescent="0.2">
      <c r="A275" s="2"/>
      <c r="B275" s="4" t="s">
        <v>510</v>
      </c>
      <c r="C275" s="176" t="s">
        <v>511</v>
      </c>
      <c r="D275" s="176"/>
      <c r="E275" s="176"/>
      <c r="F275" s="57"/>
      <c r="G275" s="15"/>
    </row>
    <row r="276" spans="1:7" ht="32" customHeight="1" x14ac:dyDescent="0.2">
      <c r="A276" s="2"/>
      <c r="B276" s="5"/>
      <c r="C276" s="4" t="s">
        <v>512</v>
      </c>
      <c r="D276" s="176" t="s">
        <v>513</v>
      </c>
      <c r="E276" s="176"/>
      <c r="F276" s="57" t="s">
        <v>8</v>
      </c>
      <c r="G276" s="15">
        <f>IF(AND(F276="YA"),5,IF(AND(F276="TIDAK"),1,0))</f>
        <v>5</v>
      </c>
    </row>
    <row r="277" spans="1:7" ht="32" customHeight="1" x14ac:dyDescent="0.2">
      <c r="A277" s="2"/>
      <c r="B277" s="5"/>
      <c r="C277" s="4" t="s">
        <v>514</v>
      </c>
      <c r="D277" s="176" t="s">
        <v>412</v>
      </c>
      <c r="E277" s="176"/>
      <c r="F277" s="57" t="s">
        <v>8</v>
      </c>
      <c r="G277" s="15">
        <f>IF(AND(F277="YA"),5,IF(AND(F277="TIDAK"),1,0))</f>
        <v>5</v>
      </c>
    </row>
    <row r="278" spans="1:7" ht="32" customHeight="1" x14ac:dyDescent="0.2">
      <c r="A278" s="2"/>
      <c r="B278" s="5"/>
      <c r="C278" s="4" t="s">
        <v>515</v>
      </c>
      <c r="D278" s="176" t="s">
        <v>516</v>
      </c>
      <c r="E278" s="176"/>
      <c r="F278" s="57" t="s">
        <v>8</v>
      </c>
      <c r="G278" s="15">
        <f>IF(AND(F278="YA"),5,IF(AND(F278="TIDAK"),1,0))</f>
        <v>5</v>
      </c>
    </row>
    <row r="279" spans="1:7" ht="32" customHeight="1" x14ac:dyDescent="0.2">
      <c r="A279" s="2"/>
      <c r="B279" s="5"/>
      <c r="C279" s="4" t="s">
        <v>517</v>
      </c>
      <c r="D279" s="176" t="s">
        <v>518</v>
      </c>
      <c r="E279" s="176"/>
      <c r="F279" s="57" t="s">
        <v>8</v>
      </c>
      <c r="G279" s="15">
        <f>IF(AND(F279="YA"),5,IF(AND(F279="TIDAK"),1,0))</f>
        <v>5</v>
      </c>
    </row>
    <row r="280" spans="1:7" ht="32" customHeight="1" x14ac:dyDescent="0.2">
      <c r="A280" s="2"/>
      <c r="B280" s="5"/>
      <c r="C280" s="4" t="s">
        <v>519</v>
      </c>
      <c r="D280" s="176" t="s">
        <v>520</v>
      </c>
      <c r="E280" s="176"/>
      <c r="F280" s="57" t="s">
        <v>8</v>
      </c>
      <c r="G280" s="15">
        <f>IF(AND(F280="YA"),5,IF(AND(F280="TIDAK"),1,0))</f>
        <v>5</v>
      </c>
    </row>
    <row r="281" spans="1:7" ht="32" customHeight="1" x14ac:dyDescent="0.2">
      <c r="A281" s="204" t="s">
        <v>521</v>
      </c>
      <c r="B281" s="205"/>
      <c r="C281" s="205"/>
      <c r="D281" s="205"/>
      <c r="E281" s="205"/>
      <c r="F281" s="205"/>
      <c r="G281" s="48">
        <f>G282</f>
        <v>114</v>
      </c>
    </row>
    <row r="282" spans="1:7" ht="32" customHeight="1" x14ac:dyDescent="0.2">
      <c r="A282" s="2">
        <v>12</v>
      </c>
      <c r="B282" s="180" t="s">
        <v>522</v>
      </c>
      <c r="C282" s="180"/>
      <c r="D282" s="180"/>
      <c r="E282" s="180"/>
      <c r="F282" s="57"/>
      <c r="G282" s="50">
        <f>SUM(G283:G325)</f>
        <v>114</v>
      </c>
    </row>
    <row r="283" spans="1:7" ht="32" customHeight="1" x14ac:dyDescent="0.2">
      <c r="A283" s="2"/>
      <c r="B283" s="4" t="s">
        <v>523</v>
      </c>
      <c r="C283" s="176" t="s">
        <v>524</v>
      </c>
      <c r="D283" s="176"/>
      <c r="E283" s="176"/>
      <c r="F283" s="57" t="s">
        <v>8</v>
      </c>
      <c r="G283" s="15">
        <f>IF(AND(F283="YA"),5,IF(AND(F283="TIDAK"),1,0))</f>
        <v>5</v>
      </c>
    </row>
    <row r="284" spans="1:7" ht="32" customHeight="1" x14ac:dyDescent="0.2">
      <c r="A284" s="2"/>
      <c r="B284" s="4" t="s">
        <v>525</v>
      </c>
      <c r="C284" s="176" t="s">
        <v>485</v>
      </c>
      <c r="D284" s="176"/>
      <c r="E284" s="176"/>
      <c r="F284" s="57"/>
      <c r="G284" s="15"/>
    </row>
    <row r="285" spans="1:7" ht="32" customHeight="1" x14ac:dyDescent="0.2">
      <c r="A285" s="2"/>
      <c r="B285" s="5"/>
      <c r="C285" s="4" t="s">
        <v>526</v>
      </c>
      <c r="D285" s="176" t="s">
        <v>487</v>
      </c>
      <c r="E285" s="176"/>
      <c r="F285" s="57" t="s">
        <v>22</v>
      </c>
      <c r="G285" s="15">
        <f>IF(AND(F285="YA"),2,IF(AND(F285="TIDAK"),1,0))</f>
        <v>0</v>
      </c>
    </row>
    <row r="286" spans="1:7" ht="32" customHeight="1" x14ac:dyDescent="0.2">
      <c r="A286" s="2"/>
      <c r="B286" s="5"/>
      <c r="C286" s="4" t="s">
        <v>527</v>
      </c>
      <c r="D286" s="176" t="s">
        <v>489</v>
      </c>
      <c r="E286" s="176"/>
      <c r="F286" s="57" t="s">
        <v>22</v>
      </c>
      <c r="G286" s="15">
        <f>IF(AND(F286="YA"),2,IF(AND(F286="TIDAK"),1,0))</f>
        <v>0</v>
      </c>
    </row>
    <row r="287" spans="1:7" ht="32" customHeight="1" x14ac:dyDescent="0.2">
      <c r="A287" s="2"/>
      <c r="B287" s="5"/>
      <c r="C287" s="4" t="s">
        <v>528</v>
      </c>
      <c r="D287" s="176" t="s">
        <v>491</v>
      </c>
      <c r="E287" s="176"/>
      <c r="F287" s="57" t="s">
        <v>8</v>
      </c>
      <c r="G287" s="15">
        <f>IF(AND(F287="YA"),5,IF(AND(F287="TIDAK"),1,0))</f>
        <v>5</v>
      </c>
    </row>
    <row r="288" spans="1:7" ht="32" customHeight="1" x14ac:dyDescent="0.2">
      <c r="A288" s="2"/>
      <c r="B288" s="4" t="s">
        <v>529</v>
      </c>
      <c r="C288" s="176" t="s">
        <v>530</v>
      </c>
      <c r="D288" s="176"/>
      <c r="E288" s="176"/>
      <c r="F288" s="57" t="s">
        <v>8</v>
      </c>
      <c r="G288" s="15">
        <f>IF(AND(F288="YA"),5,IF(AND(F288="TIDAK"),1,0))</f>
        <v>5</v>
      </c>
    </row>
    <row r="289" spans="1:7" ht="32" customHeight="1" x14ac:dyDescent="0.2">
      <c r="A289" s="2"/>
      <c r="B289" s="4" t="s">
        <v>531</v>
      </c>
      <c r="C289" s="176" t="s">
        <v>497</v>
      </c>
      <c r="D289" s="176"/>
      <c r="E289" s="176"/>
      <c r="F289" s="57" t="s">
        <v>8</v>
      </c>
      <c r="G289" s="15">
        <f>IF(AND(F289="YA"),5,IF(AND(F289="TIDAK"),1,0))</f>
        <v>5</v>
      </c>
    </row>
    <row r="290" spans="1:7" ht="32" customHeight="1" x14ac:dyDescent="0.2">
      <c r="A290" s="2"/>
      <c r="B290" s="4" t="s">
        <v>532</v>
      </c>
      <c r="C290" s="176" t="s">
        <v>533</v>
      </c>
      <c r="D290" s="176"/>
      <c r="E290" s="176"/>
      <c r="F290" s="57"/>
      <c r="G290" s="15"/>
    </row>
    <row r="291" spans="1:7" ht="32" customHeight="1" x14ac:dyDescent="0.2">
      <c r="A291" s="2"/>
      <c r="B291" s="5"/>
      <c r="C291" s="4" t="s">
        <v>534</v>
      </c>
      <c r="D291" s="176" t="s">
        <v>535</v>
      </c>
      <c r="E291" s="176"/>
      <c r="F291" s="57" t="s">
        <v>22</v>
      </c>
      <c r="G291" s="15">
        <f>IF(AND(F291="YA"),3,IF(AND(F291="TIDAK"),1,0))</f>
        <v>0</v>
      </c>
    </row>
    <row r="292" spans="1:7" ht="32" customHeight="1" x14ac:dyDescent="0.2">
      <c r="A292" s="2"/>
      <c r="B292" s="5"/>
      <c r="C292" s="4" t="s">
        <v>536</v>
      </c>
      <c r="D292" s="176" t="s">
        <v>537</v>
      </c>
      <c r="E292" s="176"/>
      <c r="F292" s="57" t="s">
        <v>8</v>
      </c>
      <c r="G292" s="15">
        <f>IF(AND(F292="YA"),5,IF(AND(F292="TIDAK"),1,0))</f>
        <v>5</v>
      </c>
    </row>
    <row r="293" spans="1:7" ht="32" customHeight="1" x14ac:dyDescent="0.2">
      <c r="A293" s="2"/>
      <c r="B293" s="4" t="s">
        <v>538</v>
      </c>
      <c r="C293" s="176" t="s">
        <v>501</v>
      </c>
      <c r="D293" s="176"/>
      <c r="E293" s="176"/>
      <c r="F293" s="57" t="s">
        <v>8</v>
      </c>
      <c r="G293" s="15">
        <f>IF(AND(F293="YA"),5,IF(AND(F293="TIDAK"),1,0))</f>
        <v>5</v>
      </c>
    </row>
    <row r="294" spans="1:7" ht="32" customHeight="1" x14ac:dyDescent="0.2">
      <c r="A294" s="2"/>
      <c r="B294" s="4" t="s">
        <v>539</v>
      </c>
      <c r="C294" s="176" t="s">
        <v>540</v>
      </c>
      <c r="D294" s="176"/>
      <c r="E294" s="176"/>
      <c r="F294" s="57" t="s">
        <v>8</v>
      </c>
      <c r="G294" s="15">
        <f>IF(AND(F294="YA"),5,IF(AND(F294="TIDAK"),1,0))</f>
        <v>5</v>
      </c>
    </row>
    <row r="295" spans="1:7" ht="32" customHeight="1" x14ac:dyDescent="0.2">
      <c r="A295" s="2"/>
      <c r="B295" s="4" t="s">
        <v>541</v>
      </c>
      <c r="C295" s="176" t="s">
        <v>542</v>
      </c>
      <c r="D295" s="176"/>
      <c r="E295" s="176"/>
      <c r="F295" s="57" t="s">
        <v>8</v>
      </c>
      <c r="G295" s="15">
        <f>IF(AND(F295="YA"),5,IF(AND(F295="TIDAK"),1,0))</f>
        <v>5</v>
      </c>
    </row>
    <row r="296" spans="1:7" ht="32" customHeight="1" x14ac:dyDescent="0.2">
      <c r="A296" s="2"/>
      <c r="B296" s="4" t="s">
        <v>543</v>
      </c>
      <c r="C296" s="214" t="s">
        <v>544</v>
      </c>
      <c r="D296" s="214"/>
      <c r="E296" s="214"/>
      <c r="F296" s="57"/>
      <c r="G296" s="15"/>
    </row>
    <row r="297" spans="1:7" ht="32" customHeight="1" x14ac:dyDescent="0.2">
      <c r="A297" s="2"/>
      <c r="B297" s="5"/>
      <c r="C297" s="4" t="s">
        <v>545</v>
      </c>
      <c r="D297" s="176" t="s">
        <v>546</v>
      </c>
      <c r="E297" s="176"/>
      <c r="F297" s="57" t="s">
        <v>8</v>
      </c>
      <c r="G297" s="15">
        <f>IF(AND(F297="YA"),5,IF(AND(F297="TIDAK"),1,0))</f>
        <v>5</v>
      </c>
    </row>
    <row r="298" spans="1:7" ht="32" customHeight="1" x14ac:dyDescent="0.2">
      <c r="A298" s="2"/>
      <c r="B298" s="5"/>
      <c r="C298" s="4" t="s">
        <v>547</v>
      </c>
      <c r="D298" s="176" t="s">
        <v>548</v>
      </c>
      <c r="E298" s="176"/>
      <c r="F298" s="57" t="s">
        <v>55</v>
      </c>
      <c r="G298" s="15">
        <f>IF(AND(F298="YA"),5,IF(AND(F298="TIDAK"),1,0))</f>
        <v>1</v>
      </c>
    </row>
    <row r="299" spans="1:7" ht="32" customHeight="1" x14ac:dyDescent="0.2">
      <c r="A299" s="2"/>
      <c r="B299" s="5"/>
      <c r="C299" s="4" t="s">
        <v>549</v>
      </c>
      <c r="D299" s="176" t="s">
        <v>550</v>
      </c>
      <c r="E299" s="176"/>
      <c r="F299" s="57" t="s">
        <v>8</v>
      </c>
      <c r="G299" s="15">
        <f>IF(AND(F299="YA"),5,IF(AND(F299="TIDAK"),1,0))</f>
        <v>5</v>
      </c>
    </row>
    <row r="300" spans="1:7" ht="32" customHeight="1" x14ac:dyDescent="0.2">
      <c r="A300" s="2"/>
      <c r="B300" s="4" t="s">
        <v>551</v>
      </c>
      <c r="C300" s="176" t="s">
        <v>552</v>
      </c>
      <c r="D300" s="176"/>
      <c r="E300" s="176"/>
      <c r="F300" s="57"/>
      <c r="G300" s="15"/>
    </row>
    <row r="301" spans="1:7" ht="32" customHeight="1" x14ac:dyDescent="0.2">
      <c r="A301" s="2"/>
      <c r="B301" s="5"/>
      <c r="C301" s="4" t="s">
        <v>553</v>
      </c>
      <c r="D301" s="176" t="s">
        <v>554</v>
      </c>
      <c r="E301" s="176"/>
      <c r="F301" s="57" t="s">
        <v>8</v>
      </c>
      <c r="G301" s="15">
        <f>IF(AND(F301="YA"),5,IF(AND(F301="TIDAK"),1,0))</f>
        <v>5</v>
      </c>
    </row>
    <row r="302" spans="1:7" ht="32" customHeight="1" x14ac:dyDescent="0.2">
      <c r="A302" s="2"/>
      <c r="B302" s="5"/>
      <c r="C302" s="4" t="s">
        <v>555</v>
      </c>
      <c r="D302" s="176" t="s">
        <v>556</v>
      </c>
      <c r="E302" s="176"/>
      <c r="F302" s="57" t="s">
        <v>8</v>
      </c>
      <c r="G302" s="15">
        <f>IF(AND(F302="YA"),5,IF(AND(F302="TIDAK"),1,0))</f>
        <v>5</v>
      </c>
    </row>
    <row r="303" spans="1:7" ht="32" customHeight="1" x14ac:dyDescent="0.2">
      <c r="A303" s="2"/>
      <c r="B303" s="5"/>
      <c r="C303" s="4" t="s">
        <v>557</v>
      </c>
      <c r="D303" s="176" t="s">
        <v>558</v>
      </c>
      <c r="E303" s="176"/>
      <c r="F303" s="57" t="s">
        <v>8</v>
      </c>
      <c r="G303" s="15">
        <f>IF(AND(F303="YA"),5,IF(AND(F303="TIDAK"),1,0))</f>
        <v>5</v>
      </c>
    </row>
    <row r="304" spans="1:7" ht="32" customHeight="1" x14ac:dyDescent="0.2">
      <c r="A304" s="2"/>
      <c r="B304" s="5"/>
      <c r="C304" s="4" t="s">
        <v>559</v>
      </c>
      <c r="D304" s="176" t="s">
        <v>560</v>
      </c>
      <c r="E304" s="176"/>
      <c r="F304" s="57"/>
      <c r="G304" s="15"/>
    </row>
    <row r="305" spans="1:7" ht="32" customHeight="1" x14ac:dyDescent="0.2">
      <c r="A305" s="2"/>
      <c r="B305" s="5"/>
      <c r="C305" s="5"/>
      <c r="D305" s="4" t="s">
        <v>561</v>
      </c>
      <c r="E305" s="5" t="s">
        <v>562</v>
      </c>
      <c r="F305" s="57" t="s">
        <v>8</v>
      </c>
      <c r="G305" s="15">
        <f t="shared" ref="G305:G312" si="31">IF(AND(F305="YA"),5,IF(AND(F305="TIDAK"),1,0))</f>
        <v>5</v>
      </c>
    </row>
    <row r="306" spans="1:7" ht="32" customHeight="1" x14ac:dyDescent="0.2">
      <c r="A306" s="2"/>
      <c r="B306" s="5"/>
      <c r="C306" s="5"/>
      <c r="D306" s="4" t="s">
        <v>563</v>
      </c>
      <c r="E306" s="5" t="s">
        <v>564</v>
      </c>
      <c r="F306" s="57" t="s">
        <v>55</v>
      </c>
      <c r="G306" s="15">
        <f t="shared" si="31"/>
        <v>1</v>
      </c>
    </row>
    <row r="307" spans="1:7" ht="32" customHeight="1" x14ac:dyDescent="0.2">
      <c r="A307" s="2"/>
      <c r="B307" s="5"/>
      <c r="C307" s="5"/>
      <c r="D307" s="4" t="s">
        <v>565</v>
      </c>
      <c r="E307" s="5" t="s">
        <v>566</v>
      </c>
      <c r="F307" s="57" t="s">
        <v>55</v>
      </c>
      <c r="G307" s="15">
        <f t="shared" si="31"/>
        <v>1</v>
      </c>
    </row>
    <row r="308" spans="1:7" ht="32" customHeight="1" x14ac:dyDescent="0.2">
      <c r="A308" s="2"/>
      <c r="B308" s="5"/>
      <c r="C308" s="4" t="s">
        <v>567</v>
      </c>
      <c r="D308" s="176" t="s">
        <v>568</v>
      </c>
      <c r="E308" s="176"/>
      <c r="F308" s="57" t="s">
        <v>8</v>
      </c>
      <c r="G308" s="15">
        <f t="shared" si="31"/>
        <v>5</v>
      </c>
    </row>
    <row r="309" spans="1:7" ht="32" customHeight="1" x14ac:dyDescent="0.2">
      <c r="A309" s="2"/>
      <c r="B309" s="5"/>
      <c r="C309" s="4" t="s">
        <v>569</v>
      </c>
      <c r="D309" s="176" t="s">
        <v>570</v>
      </c>
      <c r="E309" s="176"/>
      <c r="F309" s="57" t="s">
        <v>8</v>
      </c>
      <c r="G309" s="15">
        <f t="shared" si="31"/>
        <v>5</v>
      </c>
    </row>
    <row r="310" spans="1:7" ht="32" customHeight="1" x14ac:dyDescent="0.2">
      <c r="A310" s="2"/>
      <c r="B310" s="5"/>
      <c r="C310" s="4" t="s">
        <v>571</v>
      </c>
      <c r="D310" s="176" t="s">
        <v>572</v>
      </c>
      <c r="E310" s="176"/>
      <c r="F310" s="57" t="s">
        <v>8</v>
      </c>
      <c r="G310" s="15">
        <f t="shared" si="31"/>
        <v>5</v>
      </c>
    </row>
    <row r="311" spans="1:7" ht="32" customHeight="1" x14ac:dyDescent="0.2">
      <c r="A311" s="2"/>
      <c r="B311" s="5"/>
      <c r="C311" s="4" t="s">
        <v>573</v>
      </c>
      <c r="D311" s="176" t="s">
        <v>574</v>
      </c>
      <c r="E311" s="176"/>
      <c r="F311" s="57" t="s">
        <v>8</v>
      </c>
      <c r="G311" s="15">
        <f t="shared" si="31"/>
        <v>5</v>
      </c>
    </row>
    <row r="312" spans="1:7" ht="32" customHeight="1" x14ac:dyDescent="0.2">
      <c r="A312" s="2"/>
      <c r="B312" s="5"/>
      <c r="C312" s="4" t="s">
        <v>575</v>
      </c>
      <c r="D312" s="176" t="s">
        <v>576</v>
      </c>
      <c r="E312" s="176"/>
      <c r="F312" s="57" t="s">
        <v>55</v>
      </c>
      <c r="G312" s="15">
        <f t="shared" si="31"/>
        <v>1</v>
      </c>
    </row>
    <row r="313" spans="1:7" ht="32" customHeight="1" x14ac:dyDescent="0.2">
      <c r="A313" s="2"/>
      <c r="B313" s="4" t="s">
        <v>577</v>
      </c>
      <c r="C313" s="181" t="s">
        <v>578</v>
      </c>
      <c r="D313" s="183"/>
      <c r="E313" s="182"/>
      <c r="F313" s="57"/>
      <c r="G313" s="15"/>
    </row>
    <row r="314" spans="1:7" ht="32" customHeight="1" x14ac:dyDescent="0.2">
      <c r="A314" s="2"/>
      <c r="B314" s="5"/>
      <c r="C314" s="4" t="s">
        <v>579</v>
      </c>
      <c r="D314" s="181" t="s">
        <v>580</v>
      </c>
      <c r="E314" s="182"/>
      <c r="F314" s="57" t="s">
        <v>55</v>
      </c>
      <c r="G314" s="15">
        <f>IF(AND(F314="YA"),5,IF(AND(F314="TIDAK"),1,0))</f>
        <v>1</v>
      </c>
    </row>
    <row r="315" spans="1:7" ht="32" customHeight="1" x14ac:dyDescent="0.2">
      <c r="A315" s="2"/>
      <c r="B315" s="5"/>
      <c r="C315" s="4" t="s">
        <v>581</v>
      </c>
      <c r="D315" s="181" t="s">
        <v>582</v>
      </c>
      <c r="E315" s="182"/>
      <c r="F315" s="57"/>
      <c r="G315" s="15"/>
    </row>
    <row r="316" spans="1:7" ht="32" customHeight="1" x14ac:dyDescent="0.2">
      <c r="A316" s="2"/>
      <c r="B316" s="5"/>
      <c r="C316" s="5"/>
      <c r="D316" s="4" t="s">
        <v>583</v>
      </c>
      <c r="E316" s="5" t="s">
        <v>584</v>
      </c>
      <c r="F316" s="57" t="s">
        <v>8</v>
      </c>
      <c r="G316" s="15">
        <f>IF(AND(F316="YA"),1,IF(AND(F316="TIDAK"),0,0))</f>
        <v>1</v>
      </c>
    </row>
    <row r="317" spans="1:7" ht="32" customHeight="1" x14ac:dyDescent="0.2">
      <c r="A317" s="2"/>
      <c r="B317" s="5"/>
      <c r="C317" s="5"/>
      <c r="D317" s="4" t="s">
        <v>585</v>
      </c>
      <c r="E317" s="5" t="s">
        <v>586</v>
      </c>
      <c r="F317" s="57" t="s">
        <v>22</v>
      </c>
      <c r="G317" s="15">
        <f>IF(AND(F317="YA"),3,IF(AND(F317="TIDAK"),0,0))</f>
        <v>0</v>
      </c>
    </row>
    <row r="318" spans="1:7" ht="32" customHeight="1" x14ac:dyDescent="0.2">
      <c r="A318" s="2"/>
      <c r="B318" s="5"/>
      <c r="C318" s="5"/>
      <c r="D318" s="4" t="s">
        <v>587</v>
      </c>
      <c r="E318" s="5" t="s">
        <v>588</v>
      </c>
      <c r="F318" s="57" t="s">
        <v>22</v>
      </c>
      <c r="G318" s="15">
        <f>IF(AND(F318="YA"),5,IF(AND(F318="TIDAK"),1,0))</f>
        <v>0</v>
      </c>
    </row>
    <row r="319" spans="1:7" ht="32" customHeight="1" x14ac:dyDescent="0.2">
      <c r="A319" s="2"/>
      <c r="B319" s="5"/>
      <c r="C319" s="4" t="s">
        <v>589</v>
      </c>
      <c r="D319" s="181" t="s">
        <v>590</v>
      </c>
      <c r="E319" s="182"/>
      <c r="F319" s="57" t="s">
        <v>55</v>
      </c>
      <c r="G319" s="15">
        <f>IF(AND(F319="YA"),5,IF(AND(F319="TIDAK"),1,0))</f>
        <v>1</v>
      </c>
    </row>
    <row r="320" spans="1:7" ht="60" customHeight="1" x14ac:dyDescent="0.2">
      <c r="A320" s="2"/>
      <c r="B320" s="5"/>
      <c r="C320" s="4" t="s">
        <v>591</v>
      </c>
      <c r="D320" s="181" t="s">
        <v>592</v>
      </c>
      <c r="E320" s="182"/>
      <c r="F320" s="57" t="s">
        <v>55</v>
      </c>
      <c r="G320" s="15">
        <f>IF(AND(F320="YA"),5,IF(AND(F320="TIDAK"),1,0))</f>
        <v>1</v>
      </c>
    </row>
    <row r="321" spans="1:7" ht="32" customHeight="1" x14ac:dyDescent="0.2">
      <c r="A321" s="2"/>
      <c r="B321" s="5"/>
      <c r="C321" s="4" t="s">
        <v>593</v>
      </c>
      <c r="D321" s="181" t="s">
        <v>594</v>
      </c>
      <c r="E321" s="182"/>
      <c r="F321" s="57" t="s">
        <v>8</v>
      </c>
      <c r="G321" s="15">
        <f>IF(AND(F321="YA"),5,IF(AND(F321="TIDAK"),1,0))</f>
        <v>5</v>
      </c>
    </row>
    <row r="322" spans="1:7" ht="32" customHeight="1" x14ac:dyDescent="0.2">
      <c r="A322" s="2"/>
      <c r="B322" s="12" t="s">
        <v>595</v>
      </c>
      <c r="C322" s="176" t="s">
        <v>503</v>
      </c>
      <c r="D322" s="176"/>
      <c r="E322" s="176"/>
      <c r="F322" s="57"/>
      <c r="G322" s="15"/>
    </row>
    <row r="323" spans="1:7" ht="32" customHeight="1" x14ac:dyDescent="0.2">
      <c r="A323" s="2"/>
      <c r="B323" s="14"/>
      <c r="C323" s="4" t="s">
        <v>596</v>
      </c>
      <c r="D323" s="176" t="s">
        <v>505</v>
      </c>
      <c r="E323" s="176"/>
      <c r="F323" s="57" t="s">
        <v>8</v>
      </c>
      <c r="G323" s="15">
        <f>IF(AND(F323="YA"),5,IF(AND(F323="TIDAK"),1,0))</f>
        <v>5</v>
      </c>
    </row>
    <row r="324" spans="1:7" ht="32" customHeight="1" x14ac:dyDescent="0.2">
      <c r="A324" s="2"/>
      <c r="B324" s="5"/>
      <c r="C324" s="4" t="s">
        <v>597</v>
      </c>
      <c r="D324" s="176" t="s">
        <v>507</v>
      </c>
      <c r="E324" s="176"/>
      <c r="F324" s="57" t="s">
        <v>8</v>
      </c>
      <c r="G324" s="15">
        <f>IF(AND(F324="YA"),5,IF(AND(F324="TIDAK"),1,0))</f>
        <v>5</v>
      </c>
    </row>
    <row r="325" spans="1:7" ht="32" customHeight="1" x14ac:dyDescent="0.2">
      <c r="A325" s="2"/>
      <c r="B325" s="5"/>
      <c r="C325" s="4" t="s">
        <v>598</v>
      </c>
      <c r="D325" s="176" t="s">
        <v>509</v>
      </c>
      <c r="E325" s="176"/>
      <c r="F325" s="57" t="s">
        <v>55</v>
      </c>
      <c r="G325" s="15">
        <f>IF(AND(F325="YA"),5,IF(AND(F325="TIDAK"),1,0))</f>
        <v>1</v>
      </c>
    </row>
    <row r="326" spans="1:7" ht="32" customHeight="1" x14ac:dyDescent="0.2">
      <c r="A326" s="204" t="s">
        <v>599</v>
      </c>
      <c r="B326" s="205"/>
      <c r="C326" s="205"/>
      <c r="D326" s="205"/>
      <c r="E326" s="205"/>
      <c r="F326" s="205"/>
      <c r="G326" s="48">
        <f>G327</f>
        <v>66</v>
      </c>
    </row>
    <row r="327" spans="1:7" ht="32" customHeight="1" x14ac:dyDescent="0.2">
      <c r="A327" s="2">
        <v>13</v>
      </c>
      <c r="B327" s="180" t="s">
        <v>600</v>
      </c>
      <c r="C327" s="180"/>
      <c r="D327" s="180"/>
      <c r="E327" s="180"/>
      <c r="F327" s="57"/>
      <c r="G327" s="50">
        <f>SUM(G328:G364)</f>
        <v>66</v>
      </c>
    </row>
    <row r="328" spans="1:7" ht="32" customHeight="1" x14ac:dyDescent="0.2">
      <c r="A328" s="2"/>
      <c r="B328" s="7" t="s">
        <v>601</v>
      </c>
      <c r="C328" s="176" t="s">
        <v>602</v>
      </c>
      <c r="D328" s="176"/>
      <c r="E328" s="176"/>
      <c r="F328" s="57" t="s">
        <v>8</v>
      </c>
      <c r="G328" s="15">
        <f>IF(AND(F328="YA"),5,IF(AND(F328="TIDAK"),1,0))</f>
        <v>5</v>
      </c>
    </row>
    <row r="329" spans="1:7" ht="32" customHeight="1" x14ac:dyDescent="0.2">
      <c r="A329" s="2"/>
      <c r="B329" s="4" t="s">
        <v>603</v>
      </c>
      <c r="C329" s="176" t="s">
        <v>604</v>
      </c>
      <c r="D329" s="176"/>
      <c r="E329" s="176"/>
      <c r="F329" s="57"/>
      <c r="G329" s="15"/>
    </row>
    <row r="330" spans="1:7" ht="32" customHeight="1" x14ac:dyDescent="0.2">
      <c r="A330" s="2"/>
      <c r="B330" s="5"/>
      <c r="C330" s="4" t="s">
        <v>605</v>
      </c>
      <c r="D330" s="176" t="s">
        <v>606</v>
      </c>
      <c r="E330" s="176"/>
      <c r="F330" s="57" t="s">
        <v>8</v>
      </c>
      <c r="G330" s="15">
        <f>IF(AND(F330="YA"),5,IF(AND(F330="TIDAK"),1,0))</f>
        <v>5</v>
      </c>
    </row>
    <row r="331" spans="1:7" ht="32" customHeight="1" x14ac:dyDescent="0.2">
      <c r="A331" s="2"/>
      <c r="B331" s="5"/>
      <c r="C331" s="4" t="s">
        <v>607</v>
      </c>
      <c r="D331" s="176" t="s">
        <v>608</v>
      </c>
      <c r="E331" s="176"/>
      <c r="F331" s="57" t="s">
        <v>8</v>
      </c>
      <c r="G331" s="15">
        <f>IF(AND(F331="YA"),5,IF(AND(F331="TIDAK"),1,0))</f>
        <v>5</v>
      </c>
    </row>
    <row r="332" spans="1:7" ht="32" customHeight="1" x14ac:dyDescent="0.2">
      <c r="A332" s="2"/>
      <c r="B332" s="5"/>
      <c r="C332" s="4" t="s">
        <v>609</v>
      </c>
      <c r="D332" s="176" t="s">
        <v>610</v>
      </c>
      <c r="E332" s="176"/>
      <c r="F332" s="57" t="s">
        <v>8</v>
      </c>
      <c r="G332" s="15">
        <f>IF(AND(F332="YA"),5,IF(AND(F332="TIDAK"),1,0))</f>
        <v>5</v>
      </c>
    </row>
    <row r="333" spans="1:7" ht="32" customHeight="1" x14ac:dyDescent="0.2">
      <c r="A333" s="2"/>
      <c r="B333" s="5"/>
      <c r="C333" s="4" t="s">
        <v>611</v>
      </c>
      <c r="D333" s="176" t="s">
        <v>612</v>
      </c>
      <c r="E333" s="176"/>
      <c r="F333" s="57" t="s">
        <v>8</v>
      </c>
      <c r="G333" s="15">
        <f>IF(AND(F333="YA"),5,IF(AND(F333="TIDAK"),1,0))</f>
        <v>5</v>
      </c>
    </row>
    <row r="334" spans="1:7" ht="32" customHeight="1" x14ac:dyDescent="0.2">
      <c r="A334" s="2"/>
      <c r="B334" s="5"/>
      <c r="C334" s="4" t="s">
        <v>613</v>
      </c>
      <c r="D334" s="176" t="s">
        <v>614</v>
      </c>
      <c r="E334" s="176"/>
      <c r="F334" s="57" t="s">
        <v>8</v>
      </c>
      <c r="G334" s="15">
        <f>IF(AND(F334="YA"),5,IF(AND(F334="TIDAK"),1,0))</f>
        <v>5</v>
      </c>
    </row>
    <row r="335" spans="1:7" ht="32" customHeight="1" x14ac:dyDescent="0.2">
      <c r="A335" s="2"/>
      <c r="B335" s="7" t="s">
        <v>615</v>
      </c>
      <c r="C335" s="176" t="s">
        <v>616</v>
      </c>
      <c r="D335" s="176"/>
      <c r="E335" s="176"/>
      <c r="F335" s="57"/>
      <c r="G335" s="15"/>
    </row>
    <row r="336" spans="1:7" ht="32" customHeight="1" x14ac:dyDescent="0.2">
      <c r="A336" s="2"/>
      <c r="B336" s="5"/>
      <c r="C336" s="4" t="s">
        <v>617</v>
      </c>
      <c r="D336" s="176" t="s">
        <v>618</v>
      </c>
      <c r="E336" s="176"/>
      <c r="F336" s="57" t="s">
        <v>8</v>
      </c>
      <c r="G336" s="15">
        <f>IF(AND(F336="YA"),5,IF(AND(F336="TIDAK"),1,0))</f>
        <v>5</v>
      </c>
    </row>
    <row r="337" spans="1:7" ht="44" customHeight="1" x14ac:dyDescent="0.2">
      <c r="A337" s="2"/>
      <c r="B337" s="5"/>
      <c r="C337" s="4" t="s">
        <v>619</v>
      </c>
      <c r="D337" s="176" t="s">
        <v>620</v>
      </c>
      <c r="E337" s="176"/>
      <c r="F337" s="57"/>
      <c r="G337" s="15"/>
    </row>
    <row r="338" spans="1:7" ht="32" customHeight="1" x14ac:dyDescent="0.2">
      <c r="A338" s="2"/>
      <c r="B338" s="5"/>
      <c r="C338" s="5"/>
      <c r="D338" s="4" t="s">
        <v>621</v>
      </c>
      <c r="E338" s="5" t="s">
        <v>622</v>
      </c>
      <c r="F338" s="57" t="s">
        <v>22</v>
      </c>
      <c r="G338" s="15">
        <f>IF(AND(F338="YA"),2,IF(AND(F338="TIDAK"),1,0))</f>
        <v>0</v>
      </c>
    </row>
    <row r="339" spans="1:7" ht="32" customHeight="1" x14ac:dyDescent="0.2">
      <c r="A339" s="2"/>
      <c r="B339" s="5"/>
      <c r="C339" s="5"/>
      <c r="D339" s="4" t="s">
        <v>623</v>
      </c>
      <c r="E339" s="5" t="s">
        <v>624</v>
      </c>
      <c r="F339" s="57" t="s">
        <v>22</v>
      </c>
      <c r="G339" s="15">
        <f>IF(AND(F339="YA"),3,IF(AND(F339="TIDAK"),1,0))</f>
        <v>0</v>
      </c>
    </row>
    <row r="340" spans="1:7" ht="32" customHeight="1" x14ac:dyDescent="0.2">
      <c r="A340" s="2"/>
      <c r="B340" s="5"/>
      <c r="C340" s="5"/>
      <c r="D340" s="4" t="s">
        <v>625</v>
      </c>
      <c r="E340" s="5" t="s">
        <v>626</v>
      </c>
      <c r="F340" s="57" t="s">
        <v>8</v>
      </c>
      <c r="G340" s="15">
        <f>IF(AND(F340="YA"),5,IF(AND(F340="TIDAK"),1,0))</f>
        <v>5</v>
      </c>
    </row>
    <row r="341" spans="1:7" ht="32" customHeight="1" x14ac:dyDescent="0.2">
      <c r="A341" s="2"/>
      <c r="B341" s="4" t="s">
        <v>615</v>
      </c>
      <c r="C341" s="176" t="s">
        <v>627</v>
      </c>
      <c r="D341" s="176"/>
      <c r="E341" s="176"/>
      <c r="F341" s="57"/>
      <c r="G341" s="15"/>
    </row>
    <row r="342" spans="1:7" ht="32" customHeight="1" x14ac:dyDescent="0.2">
      <c r="A342" s="2"/>
      <c r="B342" s="5"/>
      <c r="C342" s="6" t="s">
        <v>617</v>
      </c>
      <c r="D342" s="176" t="s">
        <v>628</v>
      </c>
      <c r="E342" s="176"/>
      <c r="F342" s="57"/>
      <c r="G342" s="15"/>
    </row>
    <row r="343" spans="1:7" ht="32" customHeight="1" x14ac:dyDescent="0.2">
      <c r="A343" s="2"/>
      <c r="B343" s="5"/>
      <c r="C343" s="5"/>
      <c r="D343" s="4" t="s">
        <v>629</v>
      </c>
      <c r="E343" s="5" t="s">
        <v>630</v>
      </c>
      <c r="F343" s="57" t="s">
        <v>8</v>
      </c>
      <c r="G343" s="15">
        <f>IF(AND(F343="YA"),2,IF(AND(F343="TIDAK"),1,0))</f>
        <v>2</v>
      </c>
    </row>
    <row r="344" spans="1:7" ht="32" customHeight="1" x14ac:dyDescent="0.2">
      <c r="A344" s="2"/>
      <c r="B344" s="5"/>
      <c r="C344" s="5"/>
      <c r="D344" s="4" t="s">
        <v>631</v>
      </c>
      <c r="E344" s="5" t="s">
        <v>632</v>
      </c>
      <c r="F344" s="57" t="s">
        <v>22</v>
      </c>
      <c r="G344" s="15">
        <f>IF(AND(F344="YA"),3,IF(AND(F344="TIDAK"),1,0))</f>
        <v>0</v>
      </c>
    </row>
    <row r="345" spans="1:7" ht="32" customHeight="1" x14ac:dyDescent="0.2">
      <c r="A345" s="2"/>
      <c r="B345" s="5"/>
      <c r="C345" s="5"/>
      <c r="D345" s="4" t="s">
        <v>633</v>
      </c>
      <c r="E345" s="5" t="s">
        <v>634</v>
      </c>
      <c r="F345" s="57" t="s">
        <v>22</v>
      </c>
      <c r="G345" s="15">
        <f>IF(AND(F345="YA"),5,IF(AND(F345="TIDAK"),1,0))</f>
        <v>0</v>
      </c>
    </row>
    <row r="346" spans="1:7" ht="32" customHeight="1" x14ac:dyDescent="0.2">
      <c r="A346" s="2"/>
      <c r="B346" s="4" t="s">
        <v>635</v>
      </c>
      <c r="C346" s="176" t="s">
        <v>636</v>
      </c>
      <c r="D346" s="176"/>
      <c r="E346" s="176"/>
      <c r="F346" s="57"/>
      <c r="G346" s="15"/>
    </row>
    <row r="347" spans="1:7" ht="32" customHeight="1" x14ac:dyDescent="0.2">
      <c r="A347" s="2"/>
      <c r="B347" s="5"/>
      <c r="C347" s="4" t="s">
        <v>637</v>
      </c>
      <c r="D347" s="176" t="s">
        <v>638</v>
      </c>
      <c r="E347" s="176"/>
      <c r="F347" s="57"/>
      <c r="G347" s="15"/>
    </row>
    <row r="348" spans="1:7" ht="32" customHeight="1" x14ac:dyDescent="0.2">
      <c r="A348" s="2"/>
      <c r="B348" s="5"/>
      <c r="C348" s="5"/>
      <c r="D348" s="5" t="s">
        <v>639</v>
      </c>
      <c r="E348" s="5" t="s">
        <v>640</v>
      </c>
      <c r="F348" s="57" t="s">
        <v>8</v>
      </c>
      <c r="G348" s="15">
        <f>IF(AND(F348="YA"),5,IF(AND(F348="TIDAK"),1,0))</f>
        <v>5</v>
      </c>
    </row>
    <row r="349" spans="1:7" ht="32" customHeight="1" x14ac:dyDescent="0.2">
      <c r="A349" s="2"/>
      <c r="B349" s="5"/>
      <c r="C349" s="5"/>
      <c r="D349" s="5" t="s">
        <v>641</v>
      </c>
      <c r="E349" s="5" t="s">
        <v>642</v>
      </c>
      <c r="F349" s="57" t="s">
        <v>22</v>
      </c>
      <c r="G349" s="15">
        <f>IF(AND(F349="YA"),3,IF(AND(F349="TIDAK"),1,0))</f>
        <v>0</v>
      </c>
    </row>
    <row r="350" spans="1:7" ht="32" customHeight="1" x14ac:dyDescent="0.2">
      <c r="A350" s="2"/>
      <c r="B350" s="5"/>
      <c r="C350" s="5"/>
      <c r="D350" s="5" t="s">
        <v>643</v>
      </c>
      <c r="E350" s="5" t="s">
        <v>644</v>
      </c>
      <c r="F350" s="57" t="s">
        <v>22</v>
      </c>
      <c r="G350" s="15">
        <f>IF(AND(F350="YA"),2,IF(AND(F350="TIDAK"),1,0))</f>
        <v>0</v>
      </c>
    </row>
    <row r="351" spans="1:7" ht="42" customHeight="1" x14ac:dyDescent="0.2">
      <c r="A351" s="2"/>
      <c r="B351" s="5"/>
      <c r="C351" s="4" t="s">
        <v>645</v>
      </c>
      <c r="D351" s="176" t="s">
        <v>646</v>
      </c>
      <c r="E351" s="176"/>
      <c r="F351" s="57"/>
      <c r="G351" s="15"/>
    </row>
    <row r="352" spans="1:7" ht="32" customHeight="1" x14ac:dyDescent="0.2">
      <c r="A352" s="2"/>
      <c r="B352" s="5"/>
      <c r="C352" s="5"/>
      <c r="D352" s="4" t="s">
        <v>647</v>
      </c>
      <c r="E352" s="5" t="s">
        <v>648</v>
      </c>
      <c r="F352" s="57" t="s">
        <v>22</v>
      </c>
      <c r="G352" s="15">
        <f>IF(AND(F352="YA"),2,IF(AND(F352="TIDAK"),1,0))</f>
        <v>0</v>
      </c>
    </row>
    <row r="353" spans="1:7" ht="32" customHeight="1" x14ac:dyDescent="0.2">
      <c r="A353" s="2"/>
      <c r="B353" s="5"/>
      <c r="C353" s="5"/>
      <c r="D353" s="4" t="s">
        <v>649</v>
      </c>
      <c r="E353" s="5" t="s">
        <v>650</v>
      </c>
      <c r="F353" s="57" t="s">
        <v>22</v>
      </c>
      <c r="G353" s="15">
        <f>IF(AND(F353="YA"),3,IF(AND(F353="TIDAK"),1,0))</f>
        <v>0</v>
      </c>
    </row>
    <row r="354" spans="1:7" ht="32" customHeight="1" x14ac:dyDescent="0.2">
      <c r="A354" s="2"/>
      <c r="B354" s="5"/>
      <c r="C354" s="5"/>
      <c r="D354" s="4" t="s">
        <v>651</v>
      </c>
      <c r="E354" s="5" t="s">
        <v>652</v>
      </c>
      <c r="F354" s="57" t="s">
        <v>8</v>
      </c>
      <c r="G354" s="15">
        <f>IF(AND(F354="YA"),5,IF(AND(F354="TIDAK"),1,0))</f>
        <v>5</v>
      </c>
    </row>
    <row r="355" spans="1:7" ht="32" customHeight="1" x14ac:dyDescent="0.2">
      <c r="A355" s="2"/>
      <c r="B355" s="5"/>
      <c r="C355" s="4" t="s">
        <v>653</v>
      </c>
      <c r="D355" s="176" t="s">
        <v>654</v>
      </c>
      <c r="E355" s="176"/>
      <c r="F355" s="57" t="s">
        <v>55</v>
      </c>
      <c r="G355" s="15">
        <f>IF(AND(F355="YA"),5,IF(AND(F355="TIDAK"),1,0))</f>
        <v>1</v>
      </c>
    </row>
    <row r="356" spans="1:7" ht="32" customHeight="1" x14ac:dyDescent="0.2">
      <c r="A356" s="2"/>
      <c r="B356" s="5"/>
      <c r="C356" s="4" t="s">
        <v>655</v>
      </c>
      <c r="D356" s="176" t="s">
        <v>656</v>
      </c>
      <c r="E356" s="176"/>
      <c r="F356" s="57"/>
      <c r="G356" s="15"/>
    </row>
    <row r="357" spans="1:7" ht="32" customHeight="1" x14ac:dyDescent="0.2">
      <c r="A357" s="2"/>
      <c r="B357" s="5"/>
      <c r="C357" s="5"/>
      <c r="D357" s="4" t="s">
        <v>657</v>
      </c>
      <c r="E357" s="5" t="s">
        <v>658</v>
      </c>
      <c r="F357" s="57" t="s">
        <v>22</v>
      </c>
      <c r="G357" s="15">
        <f>IF(AND(F357="YA"),3,IF(AND(F357="TIDAK"),1,0))</f>
        <v>0</v>
      </c>
    </row>
    <row r="358" spans="1:7" ht="32" customHeight="1" x14ac:dyDescent="0.2">
      <c r="A358" s="2"/>
      <c r="B358" s="5"/>
      <c r="C358" s="5"/>
      <c r="D358" s="4" t="s">
        <v>659</v>
      </c>
      <c r="E358" s="5" t="s">
        <v>660</v>
      </c>
      <c r="F358" s="57" t="s">
        <v>22</v>
      </c>
      <c r="G358" s="15">
        <f>IF(AND(F358="YA"),5,IF(AND(F358="TIDAK"),1,0))</f>
        <v>0</v>
      </c>
    </row>
    <row r="359" spans="1:7" ht="32" customHeight="1" x14ac:dyDescent="0.2">
      <c r="A359" s="2"/>
      <c r="B359" s="5"/>
      <c r="C359" s="4" t="s">
        <v>661</v>
      </c>
      <c r="D359" s="176" t="s">
        <v>662</v>
      </c>
      <c r="E359" s="176"/>
      <c r="F359" s="57" t="s">
        <v>8</v>
      </c>
      <c r="G359" s="15">
        <f>IF(AND(F359="YA"),5,IF(AND(F359="TIDAK"),1,0))</f>
        <v>5</v>
      </c>
    </row>
    <row r="360" spans="1:7" ht="32" customHeight="1" x14ac:dyDescent="0.2">
      <c r="A360" s="2"/>
      <c r="B360" s="5"/>
      <c r="C360" s="4" t="s">
        <v>663</v>
      </c>
      <c r="D360" s="176" t="s">
        <v>664</v>
      </c>
      <c r="E360" s="176"/>
      <c r="F360" s="57" t="s">
        <v>8</v>
      </c>
      <c r="G360" s="15">
        <f>IF(AND(F360="YA"),5,IF(AND(F360="TIDAK"),1,0))</f>
        <v>5</v>
      </c>
    </row>
    <row r="361" spans="1:7" ht="32" customHeight="1" x14ac:dyDescent="0.2">
      <c r="A361" s="2"/>
      <c r="B361" s="5"/>
      <c r="C361" s="4" t="s">
        <v>665</v>
      </c>
      <c r="D361" s="176" t="s">
        <v>666</v>
      </c>
      <c r="E361" s="176"/>
      <c r="F361" s="57"/>
      <c r="G361" s="15"/>
    </row>
    <row r="362" spans="1:7" ht="32" customHeight="1" x14ac:dyDescent="0.2">
      <c r="A362" s="2"/>
      <c r="B362" s="5"/>
      <c r="C362" s="5"/>
      <c r="D362" s="4" t="s">
        <v>667</v>
      </c>
      <c r="E362" s="5" t="s">
        <v>668</v>
      </c>
      <c r="F362" s="57" t="s">
        <v>22</v>
      </c>
      <c r="G362" s="15">
        <f>IF(AND(F362="YA"),2,IF(AND(F362="TIDAK"),1,0))</f>
        <v>0</v>
      </c>
    </row>
    <row r="363" spans="1:7" ht="32" customHeight="1" x14ac:dyDescent="0.2">
      <c r="A363" s="2"/>
      <c r="B363" s="5"/>
      <c r="C363" s="5"/>
      <c r="D363" s="4" t="s">
        <v>669</v>
      </c>
      <c r="E363" s="5" t="s">
        <v>670</v>
      </c>
      <c r="F363" s="57" t="s">
        <v>8</v>
      </c>
      <c r="G363" s="15">
        <f>IF(AND(F363="YA"),3,IF(AND(F363="TIDAK"),1,0))</f>
        <v>3</v>
      </c>
    </row>
    <row r="364" spans="1:7" ht="32" customHeight="1" x14ac:dyDescent="0.2">
      <c r="A364" s="2"/>
      <c r="B364" s="5"/>
      <c r="C364" s="5"/>
      <c r="D364" s="4" t="s">
        <v>671</v>
      </c>
      <c r="E364" s="5" t="s">
        <v>672</v>
      </c>
      <c r="F364" s="57" t="s">
        <v>22</v>
      </c>
      <c r="G364" s="15">
        <f>IF(AND(F364="YA"),5,IF(AND(F364="TIDAK"),1,0))</f>
        <v>0</v>
      </c>
    </row>
    <row r="365" spans="1:7" ht="32" customHeight="1" x14ac:dyDescent="0.2">
      <c r="A365" s="204" t="s">
        <v>673</v>
      </c>
      <c r="B365" s="205"/>
      <c r="C365" s="205"/>
      <c r="D365" s="205"/>
      <c r="E365" s="205"/>
      <c r="F365" s="205"/>
      <c r="G365" s="48">
        <f>G366</f>
        <v>105</v>
      </c>
    </row>
    <row r="366" spans="1:7" ht="32" customHeight="1" x14ac:dyDescent="0.2">
      <c r="A366" s="15">
        <v>14</v>
      </c>
      <c r="B366" s="207" t="s">
        <v>674</v>
      </c>
      <c r="C366" s="208"/>
      <c r="D366" s="208"/>
      <c r="E366" s="209"/>
      <c r="F366" s="57"/>
      <c r="G366" s="50">
        <f>SUM(G367:G399)</f>
        <v>105</v>
      </c>
    </row>
    <row r="367" spans="1:7" ht="44" customHeight="1" x14ac:dyDescent="0.2">
      <c r="A367" s="15"/>
      <c r="B367" s="16" t="s">
        <v>675</v>
      </c>
      <c r="C367" s="200" t="s">
        <v>676</v>
      </c>
      <c r="D367" s="210"/>
      <c r="E367" s="201"/>
      <c r="F367" s="57" t="s">
        <v>8</v>
      </c>
      <c r="G367" s="15">
        <f>IF(AND(F367="YA"),5,IF(AND(F367="TIDAK"),1,0))</f>
        <v>5</v>
      </c>
    </row>
    <row r="368" spans="1:7" ht="41" customHeight="1" x14ac:dyDescent="0.2">
      <c r="A368" s="15"/>
      <c r="B368" s="16" t="s">
        <v>677</v>
      </c>
      <c r="C368" s="176" t="s">
        <v>678</v>
      </c>
      <c r="D368" s="176"/>
      <c r="E368" s="176"/>
      <c r="F368" s="57"/>
      <c r="G368" s="15"/>
    </row>
    <row r="369" spans="1:7" ht="36" customHeight="1" x14ac:dyDescent="0.2">
      <c r="A369" s="15"/>
      <c r="B369" s="5"/>
      <c r="C369" s="4" t="s">
        <v>679</v>
      </c>
      <c r="D369" s="176" t="s">
        <v>680</v>
      </c>
      <c r="E369" s="176"/>
      <c r="F369" s="57" t="s">
        <v>8</v>
      </c>
      <c r="G369" s="15">
        <f>IF(AND(F369="YA"),5,IF(AND(F369="TIDAK"),1,0))</f>
        <v>5</v>
      </c>
    </row>
    <row r="370" spans="1:7" ht="35" customHeight="1" x14ac:dyDescent="0.2">
      <c r="A370" s="15"/>
      <c r="B370" s="5"/>
      <c r="C370" s="4" t="s">
        <v>681</v>
      </c>
      <c r="D370" s="176" t="s">
        <v>682</v>
      </c>
      <c r="E370" s="176"/>
      <c r="F370" s="57" t="s">
        <v>8</v>
      </c>
      <c r="G370" s="15">
        <f>IF(AND(F370="YA"),5,IF(AND(F370="TIDAK"),1,0))</f>
        <v>5</v>
      </c>
    </row>
    <row r="371" spans="1:7" ht="35" customHeight="1" x14ac:dyDescent="0.2">
      <c r="A371" s="15"/>
      <c r="B371" s="5"/>
      <c r="C371" s="4" t="s">
        <v>683</v>
      </c>
      <c r="D371" s="176" t="s">
        <v>684</v>
      </c>
      <c r="E371" s="176"/>
      <c r="F371" s="57" t="s">
        <v>8</v>
      </c>
      <c r="G371" s="15">
        <f>IF(AND(F371="YA"),5,IF(AND(F371="TIDAK"),1,0))</f>
        <v>5</v>
      </c>
    </row>
    <row r="372" spans="1:7" ht="44" customHeight="1" x14ac:dyDescent="0.2">
      <c r="A372" s="15"/>
      <c r="B372" s="16" t="s">
        <v>685</v>
      </c>
      <c r="C372" s="176" t="s">
        <v>686</v>
      </c>
      <c r="D372" s="176"/>
      <c r="E372" s="176"/>
      <c r="F372" s="57"/>
      <c r="G372" s="15"/>
    </row>
    <row r="373" spans="1:7" ht="35" customHeight="1" x14ac:dyDescent="0.2">
      <c r="A373" s="15"/>
      <c r="B373" s="5"/>
      <c r="C373" s="4" t="s">
        <v>687</v>
      </c>
      <c r="D373" s="176" t="s">
        <v>688</v>
      </c>
      <c r="E373" s="176"/>
      <c r="F373" s="57"/>
      <c r="G373" s="15"/>
    </row>
    <row r="374" spans="1:7" ht="44" customHeight="1" x14ac:dyDescent="0.2">
      <c r="A374" s="15"/>
      <c r="B374" s="5"/>
      <c r="C374" s="5"/>
      <c r="D374" s="4" t="s">
        <v>689</v>
      </c>
      <c r="E374" s="5" t="s">
        <v>690</v>
      </c>
      <c r="F374" s="57" t="s">
        <v>8</v>
      </c>
      <c r="G374" s="15">
        <f>IF(AND(F374="YA"),5,IF(AND(F374="TIDAK"),1,0))</f>
        <v>5</v>
      </c>
    </row>
    <row r="375" spans="1:7" ht="44" customHeight="1" x14ac:dyDescent="0.2">
      <c r="A375" s="15"/>
      <c r="B375" s="5"/>
      <c r="C375" s="5"/>
      <c r="D375" s="4" t="s">
        <v>691</v>
      </c>
      <c r="E375" s="5" t="s">
        <v>692</v>
      </c>
      <c r="F375" s="57" t="s">
        <v>8</v>
      </c>
      <c r="G375" s="15">
        <f>IF(AND(F375="YA"),5,IF(AND(F375="TIDAK"),1,0))</f>
        <v>5</v>
      </c>
    </row>
    <row r="376" spans="1:7" ht="37" customHeight="1" x14ac:dyDescent="0.2">
      <c r="A376" s="15"/>
      <c r="B376" s="5"/>
      <c r="C376" s="4" t="s">
        <v>693</v>
      </c>
      <c r="D376" s="176" t="s">
        <v>694</v>
      </c>
      <c r="E376" s="176"/>
      <c r="F376" s="57"/>
      <c r="G376" s="15"/>
    </row>
    <row r="377" spans="1:7" ht="37" customHeight="1" x14ac:dyDescent="0.2">
      <c r="A377" s="15"/>
      <c r="B377" s="5"/>
      <c r="C377" s="4"/>
      <c r="D377" s="4" t="s">
        <v>689</v>
      </c>
      <c r="E377" s="5" t="s">
        <v>695</v>
      </c>
      <c r="F377" s="57" t="s">
        <v>8</v>
      </c>
      <c r="G377" s="15">
        <f>IF(AND(F377="YA"),5,IF(AND(F377="TIDAK"),1,0))</f>
        <v>5</v>
      </c>
    </row>
    <row r="378" spans="1:7" ht="37" customHeight="1" x14ac:dyDescent="0.2">
      <c r="A378" s="15"/>
      <c r="B378" s="5"/>
      <c r="C378" s="4"/>
      <c r="D378" s="4" t="s">
        <v>691</v>
      </c>
      <c r="E378" s="5" t="s">
        <v>696</v>
      </c>
      <c r="F378" s="57" t="s">
        <v>55</v>
      </c>
      <c r="G378" s="15">
        <f>IF(AND(F378="YA"),5,IF(AND(F378="TIDAK"),1,0))</f>
        <v>1</v>
      </c>
    </row>
    <row r="379" spans="1:7" ht="37" customHeight="1" x14ac:dyDescent="0.2">
      <c r="A379" s="15"/>
      <c r="B379" s="5"/>
      <c r="C379" s="4"/>
      <c r="D379" s="4" t="s">
        <v>697</v>
      </c>
      <c r="E379" s="5" t="s">
        <v>698</v>
      </c>
      <c r="F379" s="57" t="s">
        <v>8</v>
      </c>
      <c r="G379" s="15">
        <f>IF(AND(F379="YA"),5,IF(AND(F379="TIDAK"),1,0))</f>
        <v>5</v>
      </c>
    </row>
    <row r="380" spans="1:7" ht="37" customHeight="1" x14ac:dyDescent="0.2">
      <c r="A380" s="15"/>
      <c r="B380" s="5"/>
      <c r="C380" s="4"/>
      <c r="D380" s="4" t="s">
        <v>699</v>
      </c>
      <c r="E380" s="5" t="s">
        <v>700</v>
      </c>
      <c r="F380" s="57" t="s">
        <v>8</v>
      </c>
      <c r="G380" s="15">
        <f>IF(AND(F380="YA"),5,IF(AND(F380="TIDAK"),1,0))</f>
        <v>5</v>
      </c>
    </row>
    <row r="381" spans="1:7" ht="37" customHeight="1" x14ac:dyDescent="0.2">
      <c r="A381" s="15"/>
      <c r="B381" s="5"/>
      <c r="C381" s="4" t="s">
        <v>701</v>
      </c>
      <c r="D381" s="176" t="s">
        <v>702</v>
      </c>
      <c r="E381" s="176"/>
      <c r="F381" s="57" t="s">
        <v>8</v>
      </c>
      <c r="G381" s="15">
        <f>IF(AND(F381="YA"),5,IF(AND(F381="TIDAK"),1,0))</f>
        <v>5</v>
      </c>
    </row>
    <row r="382" spans="1:7" ht="44" customHeight="1" x14ac:dyDescent="0.2">
      <c r="A382" s="15"/>
      <c r="B382" s="16" t="s">
        <v>703</v>
      </c>
      <c r="C382" s="176" t="s">
        <v>704</v>
      </c>
      <c r="D382" s="176"/>
      <c r="E382" s="176"/>
      <c r="F382" s="57"/>
      <c r="G382" s="15"/>
    </row>
    <row r="383" spans="1:7" ht="36" customHeight="1" x14ac:dyDescent="0.2">
      <c r="A383" s="15"/>
      <c r="B383" s="5"/>
      <c r="C383" s="4" t="s">
        <v>705</v>
      </c>
      <c r="D383" s="176" t="s">
        <v>706</v>
      </c>
      <c r="E383" s="176"/>
      <c r="F383" s="57" t="s">
        <v>8</v>
      </c>
      <c r="G383" s="15">
        <f>IF(AND(F383="YA"),5,IF(AND(F383="TIDAK"),1,0))</f>
        <v>5</v>
      </c>
    </row>
    <row r="384" spans="1:7" ht="44" customHeight="1" x14ac:dyDescent="0.2">
      <c r="A384" s="15"/>
      <c r="B384" s="5"/>
      <c r="C384" s="4" t="s">
        <v>707</v>
      </c>
      <c r="D384" s="203" t="s">
        <v>708</v>
      </c>
      <c r="E384" s="203"/>
      <c r="F384" s="57" t="s">
        <v>55</v>
      </c>
      <c r="G384" s="15">
        <f>IF(AND(F384="YA"),5,IF(AND(F384="TIDAK"),1,0))</f>
        <v>1</v>
      </c>
    </row>
    <row r="385" spans="1:7" ht="44" customHeight="1" x14ac:dyDescent="0.2">
      <c r="A385" s="15"/>
      <c r="B385" s="5"/>
      <c r="C385" s="4" t="s">
        <v>709</v>
      </c>
      <c r="D385" s="176" t="s">
        <v>710</v>
      </c>
      <c r="E385" s="176"/>
      <c r="F385" s="57"/>
      <c r="G385" s="15"/>
    </row>
    <row r="386" spans="1:7" ht="44" customHeight="1" x14ac:dyDescent="0.2">
      <c r="A386" s="15"/>
      <c r="B386" s="5"/>
      <c r="C386" s="5"/>
      <c r="D386" s="4" t="s">
        <v>711</v>
      </c>
      <c r="E386" s="10" t="s">
        <v>712</v>
      </c>
      <c r="F386" s="57" t="s">
        <v>8</v>
      </c>
      <c r="G386" s="15">
        <f>IF(AND(F386="YA"),5,IF(AND(F386="TIDAK"),1,0))</f>
        <v>5</v>
      </c>
    </row>
    <row r="387" spans="1:7" ht="39" customHeight="1" x14ac:dyDescent="0.2">
      <c r="A387" s="15"/>
      <c r="B387" s="5"/>
      <c r="C387" s="5"/>
      <c r="D387" s="4" t="s">
        <v>713</v>
      </c>
      <c r="E387" s="5" t="s">
        <v>714</v>
      </c>
      <c r="F387" s="57" t="s">
        <v>55</v>
      </c>
      <c r="G387" s="15">
        <f>IF(AND(F387="YA"),5,IF(AND(F387="TIDAK"),1,0))</f>
        <v>1</v>
      </c>
    </row>
    <row r="388" spans="1:7" ht="39" customHeight="1" x14ac:dyDescent="0.2">
      <c r="A388" s="15"/>
      <c r="B388" s="5"/>
      <c r="C388" s="4" t="s">
        <v>715</v>
      </c>
      <c r="D388" s="176" t="s">
        <v>716</v>
      </c>
      <c r="E388" s="176"/>
      <c r="F388" s="57" t="s">
        <v>55</v>
      </c>
      <c r="G388" s="15">
        <f>IF(AND(F388="YA"),5,IF(AND(F388="TIDAK"),1,0))</f>
        <v>1</v>
      </c>
    </row>
    <row r="389" spans="1:7" ht="39" customHeight="1" x14ac:dyDescent="0.2">
      <c r="A389" s="15"/>
      <c r="B389" s="5"/>
      <c r="C389" s="4" t="s">
        <v>717</v>
      </c>
      <c r="D389" s="176" t="s">
        <v>718</v>
      </c>
      <c r="E389" s="176"/>
      <c r="F389" s="57" t="s">
        <v>55</v>
      </c>
      <c r="G389" s="15">
        <f>IF(AND(F389="YA"),5,IF(AND(F389="TIDAK"),1,0))</f>
        <v>1</v>
      </c>
    </row>
    <row r="390" spans="1:7" ht="39" customHeight="1" x14ac:dyDescent="0.2">
      <c r="A390" s="15"/>
      <c r="B390" s="5"/>
      <c r="C390" s="4" t="s">
        <v>719</v>
      </c>
      <c r="D390" s="176" t="s">
        <v>720</v>
      </c>
      <c r="E390" s="176"/>
      <c r="F390" s="57" t="s">
        <v>8</v>
      </c>
      <c r="G390" s="15">
        <f>IF(AND(F390="YA"),5,IF(AND(F390="TIDAK"),1,0))</f>
        <v>5</v>
      </c>
    </row>
    <row r="391" spans="1:7" ht="39" customHeight="1" x14ac:dyDescent="0.2">
      <c r="A391" s="15"/>
      <c r="B391" s="5"/>
      <c r="C391" s="4" t="s">
        <v>721</v>
      </c>
      <c r="D391" s="176" t="s">
        <v>722</v>
      </c>
      <c r="E391" s="176"/>
      <c r="F391" s="57"/>
      <c r="G391" s="15"/>
    </row>
    <row r="392" spans="1:7" ht="39" customHeight="1" x14ac:dyDescent="0.2">
      <c r="A392" s="15"/>
      <c r="B392" s="5"/>
      <c r="C392" s="5"/>
      <c r="D392" s="4" t="s">
        <v>723</v>
      </c>
      <c r="E392" s="5" t="s">
        <v>724</v>
      </c>
      <c r="F392" s="57" t="s">
        <v>8</v>
      </c>
      <c r="G392" s="15">
        <f>IF(AND(F392="YA"),5,IF(AND(F392="TIDAK"),1,0))</f>
        <v>5</v>
      </c>
    </row>
    <row r="393" spans="1:7" ht="39" customHeight="1" x14ac:dyDescent="0.2">
      <c r="A393" s="15"/>
      <c r="B393" s="5"/>
      <c r="C393" s="5"/>
      <c r="D393" s="4" t="s">
        <v>725</v>
      </c>
      <c r="E393" s="5" t="s">
        <v>722</v>
      </c>
      <c r="F393" s="57" t="s">
        <v>8</v>
      </c>
      <c r="G393" s="15">
        <f>IF(AND(F393="YA"),5,IF(AND(F393="TIDAK"),1,0))</f>
        <v>5</v>
      </c>
    </row>
    <row r="394" spans="1:7" ht="39" customHeight="1" x14ac:dyDescent="0.2">
      <c r="A394" s="15"/>
      <c r="B394" s="16" t="s">
        <v>726</v>
      </c>
      <c r="C394" s="176" t="s">
        <v>727</v>
      </c>
      <c r="D394" s="176"/>
      <c r="E394" s="176"/>
      <c r="F394" s="57" t="s">
        <v>8</v>
      </c>
      <c r="G394" s="15">
        <f>IF(AND(F394="YA"),5,IF(AND(F394="TIDAK"),1,0))</f>
        <v>5</v>
      </c>
    </row>
    <row r="395" spans="1:7" ht="39" customHeight="1" x14ac:dyDescent="0.2">
      <c r="A395" s="15"/>
      <c r="B395" s="16" t="s">
        <v>728</v>
      </c>
      <c r="C395" s="176" t="s">
        <v>729</v>
      </c>
      <c r="D395" s="176"/>
      <c r="E395" s="176"/>
      <c r="F395" s="57"/>
      <c r="G395" s="15"/>
    </row>
    <row r="396" spans="1:7" ht="39" customHeight="1" x14ac:dyDescent="0.2">
      <c r="A396" s="15"/>
      <c r="B396" s="5"/>
      <c r="C396" s="16" t="s">
        <v>730</v>
      </c>
      <c r="D396" s="176" t="s">
        <v>731</v>
      </c>
      <c r="E396" s="176"/>
      <c r="F396" s="57" t="s">
        <v>8</v>
      </c>
      <c r="G396" s="15">
        <f>IF(AND(F396="YA"),5,IF(AND(F396="TIDAK"),1,0))</f>
        <v>5</v>
      </c>
    </row>
    <row r="397" spans="1:7" ht="39" customHeight="1" x14ac:dyDescent="0.2">
      <c r="A397" s="15"/>
      <c r="B397" s="5"/>
      <c r="C397" s="16" t="s">
        <v>732</v>
      </c>
      <c r="D397" s="176" t="s">
        <v>733</v>
      </c>
      <c r="E397" s="176"/>
      <c r="F397" s="57" t="s">
        <v>8</v>
      </c>
      <c r="G397" s="15">
        <f>IF(AND(F397="YA"),5,IF(AND(F397="TIDAK"),1,0))</f>
        <v>5</v>
      </c>
    </row>
    <row r="398" spans="1:7" ht="39" customHeight="1" x14ac:dyDescent="0.2">
      <c r="A398" s="15"/>
      <c r="B398" s="5"/>
      <c r="C398" s="16" t="s">
        <v>734</v>
      </c>
      <c r="D398" s="176" t="s">
        <v>735</v>
      </c>
      <c r="E398" s="176"/>
      <c r="F398" s="57" t="s">
        <v>8</v>
      </c>
      <c r="G398" s="15">
        <f>IF(AND(F398="YA"),5,IF(AND(F398="TIDAK"),1,0))</f>
        <v>5</v>
      </c>
    </row>
    <row r="399" spans="1:7" ht="39" customHeight="1" x14ac:dyDescent="0.2">
      <c r="A399" s="15"/>
      <c r="B399" s="5"/>
      <c r="C399" s="16" t="s">
        <v>736</v>
      </c>
      <c r="D399" s="176" t="s">
        <v>737</v>
      </c>
      <c r="E399" s="176"/>
      <c r="F399" s="57" t="s">
        <v>8</v>
      </c>
      <c r="G399" s="15">
        <f>IF(AND(F399="YA"),5,IF(AND(F399="TIDAK"),1,0))</f>
        <v>5</v>
      </c>
    </row>
    <row r="400" spans="1:7" ht="32" customHeight="1" x14ac:dyDescent="0.2">
      <c r="A400" s="204" t="s">
        <v>738</v>
      </c>
      <c r="B400" s="205"/>
      <c r="C400" s="205"/>
      <c r="D400" s="205"/>
      <c r="E400" s="205"/>
      <c r="F400" s="205"/>
      <c r="G400" s="48">
        <f>G401</f>
        <v>107</v>
      </c>
    </row>
    <row r="401" spans="1:7" ht="32" customHeight="1" x14ac:dyDescent="0.2">
      <c r="A401" s="2">
        <v>15</v>
      </c>
      <c r="B401" s="180" t="s">
        <v>438</v>
      </c>
      <c r="C401" s="180"/>
      <c r="D401" s="180"/>
      <c r="E401" s="180"/>
      <c r="F401" s="57"/>
      <c r="G401" s="50">
        <f>SUM(G402:G429)</f>
        <v>107</v>
      </c>
    </row>
    <row r="402" spans="1:7" ht="32" customHeight="1" x14ac:dyDescent="0.2">
      <c r="A402" s="2"/>
      <c r="B402" s="4" t="s">
        <v>739</v>
      </c>
      <c r="C402" s="176" t="s">
        <v>740</v>
      </c>
      <c r="D402" s="176"/>
      <c r="E402" s="176"/>
      <c r="F402" s="57" t="s">
        <v>8</v>
      </c>
      <c r="G402" s="15">
        <f>IF(AND(F402="YA"),5,IF(AND(F402="TIDAK"),1,0))</f>
        <v>5</v>
      </c>
    </row>
    <row r="403" spans="1:7" ht="32" customHeight="1" x14ac:dyDescent="0.2">
      <c r="A403" s="2"/>
      <c r="B403" s="4" t="s">
        <v>741</v>
      </c>
      <c r="C403" s="176" t="s">
        <v>742</v>
      </c>
      <c r="D403" s="176"/>
      <c r="E403" s="176"/>
      <c r="F403" s="57" t="s">
        <v>8</v>
      </c>
      <c r="G403" s="15">
        <f>IF(AND(F403="YA"),5,IF(AND(F403="TIDAK"),1,0))</f>
        <v>5</v>
      </c>
    </row>
    <row r="404" spans="1:7" ht="32" customHeight="1" x14ac:dyDescent="0.2">
      <c r="A404" s="2"/>
      <c r="B404" s="4" t="s">
        <v>743</v>
      </c>
      <c r="C404" s="176" t="s">
        <v>744</v>
      </c>
      <c r="D404" s="176"/>
      <c r="E404" s="176"/>
      <c r="F404" s="57" t="s">
        <v>8</v>
      </c>
      <c r="G404" s="15">
        <f>IF(AND(F404="YA"),5,IF(AND(F404="TIDAK"),1,0))</f>
        <v>5</v>
      </c>
    </row>
    <row r="405" spans="1:7" ht="32" customHeight="1" x14ac:dyDescent="0.2">
      <c r="A405" s="2"/>
      <c r="B405" s="4" t="s">
        <v>745</v>
      </c>
      <c r="C405" s="176" t="s">
        <v>746</v>
      </c>
      <c r="D405" s="176"/>
      <c r="E405" s="176"/>
      <c r="F405" s="57"/>
      <c r="G405" s="15"/>
    </row>
    <row r="406" spans="1:7" ht="32" customHeight="1" x14ac:dyDescent="0.2">
      <c r="A406" s="2"/>
      <c r="B406" s="5"/>
      <c r="C406" s="4" t="s">
        <v>747</v>
      </c>
      <c r="D406" s="176" t="s">
        <v>748</v>
      </c>
      <c r="E406" s="176"/>
      <c r="F406" s="57" t="s">
        <v>8</v>
      </c>
      <c r="G406" s="15">
        <f t="shared" ref="G406:G421" si="32">IF(AND(F406="YA"),5,IF(AND(F406="TIDAK"),1,0))</f>
        <v>5</v>
      </c>
    </row>
    <row r="407" spans="1:7" ht="32" customHeight="1" x14ac:dyDescent="0.2">
      <c r="A407" s="2"/>
      <c r="B407" s="5"/>
      <c r="C407" s="5"/>
      <c r="D407" s="4" t="s">
        <v>749</v>
      </c>
      <c r="E407" s="5" t="s">
        <v>750</v>
      </c>
      <c r="F407" s="57" t="s">
        <v>8</v>
      </c>
      <c r="G407" s="15">
        <f t="shared" si="32"/>
        <v>5</v>
      </c>
    </row>
    <row r="408" spans="1:7" ht="32" customHeight="1" x14ac:dyDescent="0.2">
      <c r="A408" s="2"/>
      <c r="B408" s="5"/>
      <c r="C408" s="5"/>
      <c r="D408" s="4" t="s">
        <v>751</v>
      </c>
      <c r="E408" s="5" t="s">
        <v>1690</v>
      </c>
      <c r="F408" s="57" t="s">
        <v>55</v>
      </c>
      <c r="G408" s="15">
        <f t="shared" si="32"/>
        <v>1</v>
      </c>
    </row>
    <row r="409" spans="1:7" ht="32" customHeight="1" x14ac:dyDescent="0.2">
      <c r="A409" s="2"/>
      <c r="B409" s="5"/>
      <c r="C409" s="5"/>
      <c r="D409" s="4" t="s">
        <v>752</v>
      </c>
      <c r="E409" s="10" t="s">
        <v>753</v>
      </c>
      <c r="F409" s="57" t="s">
        <v>8</v>
      </c>
      <c r="G409" s="15">
        <f t="shared" si="32"/>
        <v>5</v>
      </c>
    </row>
    <row r="410" spans="1:7" ht="32" customHeight="1" x14ac:dyDescent="0.2">
      <c r="A410" s="2"/>
      <c r="B410" s="5"/>
      <c r="C410" s="5"/>
      <c r="D410" s="4" t="s">
        <v>754</v>
      </c>
      <c r="E410" s="5" t="s">
        <v>755</v>
      </c>
      <c r="F410" s="57" t="s">
        <v>8</v>
      </c>
      <c r="G410" s="15">
        <f t="shared" si="32"/>
        <v>5</v>
      </c>
    </row>
    <row r="411" spans="1:7" ht="32" customHeight="1" x14ac:dyDescent="0.2">
      <c r="A411" s="2"/>
      <c r="B411" s="5"/>
      <c r="C411" s="5"/>
      <c r="D411" s="4" t="s">
        <v>756</v>
      </c>
      <c r="E411" s="5" t="s">
        <v>757</v>
      </c>
      <c r="F411" s="57" t="s">
        <v>8</v>
      </c>
      <c r="G411" s="15">
        <f t="shared" ref="G411" si="33">IF(AND(F411="YA"),0,IF(AND(F411="TIDAK"),0,0))</f>
        <v>0</v>
      </c>
    </row>
    <row r="412" spans="1:7" ht="32" customHeight="1" x14ac:dyDescent="0.2">
      <c r="A412" s="2"/>
      <c r="B412" s="5"/>
      <c r="C412" s="4" t="s">
        <v>758</v>
      </c>
      <c r="D412" s="176" t="s">
        <v>759</v>
      </c>
      <c r="E412" s="176"/>
      <c r="F412" s="57" t="s">
        <v>8</v>
      </c>
      <c r="G412" s="15">
        <f t="shared" si="32"/>
        <v>5</v>
      </c>
    </row>
    <row r="413" spans="1:7" ht="32" customHeight="1" x14ac:dyDescent="0.2">
      <c r="A413" s="2"/>
      <c r="B413" s="5"/>
      <c r="C413" s="5"/>
      <c r="D413" s="4" t="s">
        <v>760</v>
      </c>
      <c r="E413" s="5" t="s">
        <v>761</v>
      </c>
      <c r="F413" s="57" t="s">
        <v>8</v>
      </c>
      <c r="G413" s="15">
        <f t="shared" si="32"/>
        <v>5</v>
      </c>
    </row>
    <row r="414" spans="1:7" ht="32" customHeight="1" x14ac:dyDescent="0.2">
      <c r="A414" s="2"/>
      <c r="B414" s="5"/>
      <c r="C414" s="5"/>
      <c r="D414" s="4" t="s">
        <v>762</v>
      </c>
      <c r="E414" s="5" t="s">
        <v>763</v>
      </c>
      <c r="F414" s="57" t="s">
        <v>8</v>
      </c>
      <c r="G414" s="15">
        <f t="shared" si="32"/>
        <v>5</v>
      </c>
    </row>
    <row r="415" spans="1:7" ht="32" customHeight="1" x14ac:dyDescent="0.2">
      <c r="A415" s="2"/>
      <c r="B415" s="5"/>
      <c r="C415" s="5"/>
      <c r="D415" s="4" t="s">
        <v>764</v>
      </c>
      <c r="E415" s="5" t="s">
        <v>765</v>
      </c>
      <c r="F415" s="57" t="s">
        <v>8</v>
      </c>
      <c r="G415" s="15">
        <f t="shared" si="32"/>
        <v>5</v>
      </c>
    </row>
    <row r="416" spans="1:7" ht="32" customHeight="1" x14ac:dyDescent="0.2">
      <c r="A416" s="2"/>
      <c r="B416" s="5"/>
      <c r="C416" s="5"/>
      <c r="D416" s="4" t="s">
        <v>766</v>
      </c>
      <c r="E416" s="5" t="s">
        <v>767</v>
      </c>
      <c r="F416" s="57" t="s">
        <v>8</v>
      </c>
      <c r="G416" s="15">
        <f t="shared" si="32"/>
        <v>5</v>
      </c>
    </row>
    <row r="417" spans="1:7" ht="32" customHeight="1" x14ac:dyDescent="0.2">
      <c r="A417" s="2"/>
      <c r="B417" s="5"/>
      <c r="C417" s="5"/>
      <c r="D417" s="4" t="s">
        <v>768</v>
      </c>
      <c r="E417" s="10" t="s">
        <v>769</v>
      </c>
      <c r="F417" s="57" t="s">
        <v>55</v>
      </c>
      <c r="G417" s="15">
        <f t="shared" si="32"/>
        <v>1</v>
      </c>
    </row>
    <row r="418" spans="1:7" ht="32" customHeight="1" x14ac:dyDescent="0.2">
      <c r="A418" s="2"/>
      <c r="B418" s="4" t="s">
        <v>770</v>
      </c>
      <c r="C418" s="176" t="s">
        <v>771</v>
      </c>
      <c r="D418" s="176"/>
      <c r="E418" s="176"/>
      <c r="F418" s="57" t="s">
        <v>8</v>
      </c>
      <c r="G418" s="15">
        <f t="shared" si="32"/>
        <v>5</v>
      </c>
    </row>
    <row r="419" spans="1:7" ht="32" customHeight="1" x14ac:dyDescent="0.2">
      <c r="A419" s="2"/>
      <c r="B419" s="5"/>
      <c r="C419" s="4" t="s">
        <v>772</v>
      </c>
      <c r="D419" s="176" t="s">
        <v>773</v>
      </c>
      <c r="E419" s="176"/>
      <c r="F419" s="57" t="s">
        <v>8</v>
      </c>
      <c r="G419" s="15">
        <f t="shared" si="32"/>
        <v>5</v>
      </c>
    </row>
    <row r="420" spans="1:7" ht="32" customHeight="1" x14ac:dyDescent="0.2">
      <c r="A420" s="2"/>
      <c r="B420" s="5"/>
      <c r="C420" s="4" t="s">
        <v>774</v>
      </c>
      <c r="D420" s="176" t="s">
        <v>775</v>
      </c>
      <c r="E420" s="176"/>
      <c r="F420" s="57" t="s">
        <v>8</v>
      </c>
      <c r="G420" s="15">
        <f t="shared" si="32"/>
        <v>5</v>
      </c>
    </row>
    <row r="421" spans="1:7" ht="32" customHeight="1" x14ac:dyDescent="0.2">
      <c r="A421" s="2"/>
      <c r="B421" s="5"/>
      <c r="C421" s="4" t="s">
        <v>776</v>
      </c>
      <c r="D421" s="176" t="s">
        <v>777</v>
      </c>
      <c r="E421" s="176"/>
      <c r="F421" s="57" t="s">
        <v>8</v>
      </c>
      <c r="G421" s="15">
        <f t="shared" si="32"/>
        <v>5</v>
      </c>
    </row>
    <row r="422" spans="1:7" ht="32" customHeight="1" x14ac:dyDescent="0.2">
      <c r="A422" s="2"/>
      <c r="B422" s="5"/>
      <c r="C422" s="5"/>
      <c r="D422" s="176" t="s">
        <v>778</v>
      </c>
      <c r="E422" s="176"/>
      <c r="F422" s="57"/>
      <c r="G422" s="15"/>
    </row>
    <row r="423" spans="1:7" ht="32" customHeight="1" x14ac:dyDescent="0.2">
      <c r="A423" s="2"/>
      <c r="B423" s="5"/>
      <c r="C423" s="5"/>
      <c r="D423" s="5" t="s">
        <v>779</v>
      </c>
      <c r="E423" s="5" t="s">
        <v>780</v>
      </c>
      <c r="F423" s="57" t="s">
        <v>8</v>
      </c>
      <c r="G423" s="15">
        <f>IF(AND(F423="YA"),5,IF(AND(F423="TIDAK"),1,0))</f>
        <v>5</v>
      </c>
    </row>
    <row r="424" spans="1:7" ht="32" customHeight="1" x14ac:dyDescent="0.2">
      <c r="A424" s="2"/>
      <c r="B424" s="5"/>
      <c r="C424" s="5"/>
      <c r="D424" s="5" t="s">
        <v>781</v>
      </c>
      <c r="E424" s="5" t="s">
        <v>782</v>
      </c>
      <c r="F424" s="57" t="s">
        <v>8</v>
      </c>
      <c r="G424" s="15">
        <f>IF(AND(F424="YA"),5,IF(AND(F424="TIDAK"),1,0))</f>
        <v>5</v>
      </c>
    </row>
    <row r="425" spans="1:7" ht="32" customHeight="1" x14ac:dyDescent="0.2">
      <c r="A425" s="2"/>
      <c r="B425" s="5"/>
      <c r="C425" s="5"/>
      <c r="D425" s="5" t="s">
        <v>783</v>
      </c>
      <c r="E425" s="5" t="s">
        <v>784</v>
      </c>
      <c r="F425" s="57" t="s">
        <v>8</v>
      </c>
      <c r="G425" s="15">
        <f>IF(AND(F425="YA"),5,IF(AND(F425="TIDAK"),1,0))</f>
        <v>5</v>
      </c>
    </row>
    <row r="426" spans="1:7" ht="32" customHeight="1" x14ac:dyDescent="0.2">
      <c r="A426" s="2"/>
      <c r="B426" s="5"/>
      <c r="C426" s="4" t="s">
        <v>785</v>
      </c>
      <c r="D426" s="176" t="s">
        <v>786</v>
      </c>
      <c r="E426" s="176"/>
      <c r="F426" s="57"/>
      <c r="G426" s="15"/>
    </row>
    <row r="427" spans="1:7" ht="32" customHeight="1" x14ac:dyDescent="0.2">
      <c r="A427" s="2"/>
      <c r="B427" s="5"/>
      <c r="C427" s="5"/>
      <c r="D427" s="4" t="s">
        <v>787</v>
      </c>
      <c r="E427" s="5" t="s">
        <v>788</v>
      </c>
      <c r="F427" s="57" t="s">
        <v>22</v>
      </c>
      <c r="G427" s="15">
        <f>IF(AND(F427="YA"),3,IF(AND(F427="TIDAK"),1,0))</f>
        <v>0</v>
      </c>
    </row>
    <row r="428" spans="1:7" ht="32" customHeight="1" x14ac:dyDescent="0.2">
      <c r="A428" s="2"/>
      <c r="B428" s="5"/>
      <c r="C428" s="5"/>
      <c r="D428" s="4" t="s">
        <v>789</v>
      </c>
      <c r="E428" s="5" t="s">
        <v>381</v>
      </c>
      <c r="F428" s="57" t="s">
        <v>8</v>
      </c>
      <c r="G428" s="15">
        <f>IF(AND(F428="YA"),5,IF(AND(F428="TIDAK"),1,0))</f>
        <v>5</v>
      </c>
    </row>
    <row r="429" spans="1:7" ht="32" customHeight="1" x14ac:dyDescent="0.2">
      <c r="A429" s="2"/>
      <c r="B429" s="5"/>
      <c r="C429" s="4" t="s">
        <v>790</v>
      </c>
      <c r="D429" s="176" t="s">
        <v>791</v>
      </c>
      <c r="E429" s="176"/>
      <c r="F429" s="57" t="s">
        <v>8</v>
      </c>
      <c r="G429" s="15">
        <f>IF(AND(F429="YA"),5,IF(AND(F429="TIDAK"),1,0))</f>
        <v>5</v>
      </c>
    </row>
    <row r="430" spans="1:7" ht="32" customHeight="1" x14ac:dyDescent="0.2">
      <c r="A430" s="204" t="s">
        <v>792</v>
      </c>
      <c r="B430" s="205"/>
      <c r="C430" s="205"/>
      <c r="D430" s="205"/>
      <c r="E430" s="205"/>
      <c r="F430" s="205"/>
      <c r="G430" s="48">
        <f>G431</f>
        <v>37</v>
      </c>
    </row>
    <row r="431" spans="1:7" ht="32" customHeight="1" x14ac:dyDescent="0.2">
      <c r="A431" s="15">
        <v>16</v>
      </c>
      <c r="B431" s="207" t="s">
        <v>793</v>
      </c>
      <c r="C431" s="208"/>
      <c r="D431" s="208"/>
      <c r="E431" s="209"/>
      <c r="F431" s="57"/>
      <c r="G431" s="50">
        <f>SUM(G432:G442)</f>
        <v>37</v>
      </c>
    </row>
    <row r="432" spans="1:7" ht="49" customHeight="1" x14ac:dyDescent="0.2">
      <c r="A432" s="15"/>
      <c r="B432" s="18" t="s">
        <v>794</v>
      </c>
      <c r="C432" s="200" t="s">
        <v>795</v>
      </c>
      <c r="D432" s="210"/>
      <c r="E432" s="201"/>
      <c r="F432" s="57" t="s">
        <v>8</v>
      </c>
      <c r="G432" s="15">
        <f>IF(AND(F432="YA"),5,IF(AND(F432="TIDAK"),1,0))</f>
        <v>5</v>
      </c>
    </row>
    <row r="433" spans="1:7" ht="32" customHeight="1" x14ac:dyDescent="0.2">
      <c r="A433" s="15"/>
      <c r="B433" s="18" t="s">
        <v>796</v>
      </c>
      <c r="C433" s="200" t="s">
        <v>797</v>
      </c>
      <c r="D433" s="210"/>
      <c r="E433" s="201"/>
      <c r="F433" s="57" t="s">
        <v>8</v>
      </c>
      <c r="G433" s="15">
        <f>IF(AND(F433="YA"),5,IF(AND(F433="TIDAK"),1,0))</f>
        <v>5</v>
      </c>
    </row>
    <row r="434" spans="1:7" ht="32" customHeight="1" x14ac:dyDescent="0.2">
      <c r="A434" s="15"/>
      <c r="B434" s="18" t="s">
        <v>798</v>
      </c>
      <c r="C434" s="211" t="s">
        <v>799</v>
      </c>
      <c r="D434" s="208"/>
      <c r="E434" s="209"/>
      <c r="F434" s="57"/>
      <c r="G434" s="15"/>
    </row>
    <row r="435" spans="1:7" ht="65" customHeight="1" x14ac:dyDescent="0.2">
      <c r="A435" s="15"/>
      <c r="B435" s="19"/>
      <c r="C435" s="18" t="s">
        <v>800</v>
      </c>
      <c r="D435" s="200" t="s">
        <v>801</v>
      </c>
      <c r="E435" s="201"/>
      <c r="F435" s="57" t="s">
        <v>8</v>
      </c>
      <c r="G435" s="15">
        <f>IF(AND(F435="YA"),5,IF(AND(F435="TIDAK"),1,0))</f>
        <v>5</v>
      </c>
    </row>
    <row r="436" spans="1:7" ht="58" customHeight="1" x14ac:dyDescent="0.2">
      <c r="A436" s="15"/>
      <c r="B436" s="19"/>
      <c r="C436" s="18" t="s">
        <v>802</v>
      </c>
      <c r="D436" s="200" t="s">
        <v>803</v>
      </c>
      <c r="E436" s="201"/>
      <c r="F436" s="57" t="s">
        <v>8</v>
      </c>
      <c r="G436" s="15">
        <f>IF(AND(F436="YA"),5,IF(AND(F436="TIDAK"),1,0))</f>
        <v>5</v>
      </c>
    </row>
    <row r="437" spans="1:7" ht="32" customHeight="1" x14ac:dyDescent="0.2">
      <c r="A437" s="15"/>
      <c r="B437" s="19"/>
      <c r="C437" s="18" t="s">
        <v>804</v>
      </c>
      <c r="D437" s="200" t="s">
        <v>805</v>
      </c>
      <c r="E437" s="201"/>
      <c r="F437" s="57" t="s">
        <v>8</v>
      </c>
      <c r="G437" s="15">
        <f>IF(AND(F437="YA"),5,IF(AND(F437="TIDAK"),1,0))</f>
        <v>5</v>
      </c>
    </row>
    <row r="438" spans="1:7" ht="32" customHeight="1" x14ac:dyDescent="0.2">
      <c r="A438" s="15"/>
      <c r="B438" s="18" t="s">
        <v>806</v>
      </c>
      <c r="C438" s="200" t="s">
        <v>807</v>
      </c>
      <c r="D438" s="210"/>
      <c r="E438" s="201"/>
      <c r="F438" s="57" t="s">
        <v>8</v>
      </c>
      <c r="G438" s="15">
        <f>IF(AND(F438="YA"),5,IF(AND(F438="TIDAK"),1,0))</f>
        <v>5</v>
      </c>
    </row>
    <row r="439" spans="1:7" ht="32" customHeight="1" x14ac:dyDescent="0.2">
      <c r="A439" s="15"/>
      <c r="B439" s="18" t="s">
        <v>808</v>
      </c>
      <c r="C439" s="211" t="s">
        <v>809</v>
      </c>
      <c r="D439" s="212"/>
      <c r="E439" s="213"/>
      <c r="F439" s="57"/>
      <c r="G439" s="15"/>
    </row>
    <row r="440" spans="1:7" ht="47" customHeight="1" x14ac:dyDescent="0.2">
      <c r="A440" s="15"/>
      <c r="B440" s="15"/>
      <c r="C440" s="18" t="s">
        <v>810</v>
      </c>
      <c r="D440" s="200" t="s">
        <v>811</v>
      </c>
      <c r="E440" s="201"/>
      <c r="F440" s="57" t="s">
        <v>8</v>
      </c>
      <c r="G440" s="15">
        <f>IF(AND(F440="YA"),5,IF(AND(F440="TIDAK"),1,0))</f>
        <v>5</v>
      </c>
    </row>
    <row r="441" spans="1:7" ht="79" customHeight="1" x14ac:dyDescent="0.2">
      <c r="A441" s="15"/>
      <c r="B441" s="15"/>
      <c r="C441" s="18" t="s">
        <v>812</v>
      </c>
      <c r="D441" s="200" t="s">
        <v>813</v>
      </c>
      <c r="E441" s="201"/>
      <c r="F441" s="57" t="s">
        <v>55</v>
      </c>
      <c r="G441" s="15">
        <f>IF(AND(F441="YA"),5,IF(AND(F441="TIDAK"),1,0))</f>
        <v>1</v>
      </c>
    </row>
    <row r="442" spans="1:7" ht="56" customHeight="1" x14ac:dyDescent="0.2">
      <c r="A442" s="15"/>
      <c r="B442" s="15"/>
      <c r="C442" s="18" t="s">
        <v>814</v>
      </c>
      <c r="D442" s="200" t="s">
        <v>815</v>
      </c>
      <c r="E442" s="201"/>
      <c r="F442" s="57" t="s">
        <v>55</v>
      </c>
      <c r="G442" s="15">
        <f>IF(AND(F442="YA"),5,IF(AND(F442="TIDAK"),1,0))</f>
        <v>1</v>
      </c>
    </row>
    <row r="443" spans="1:7" ht="32" customHeight="1" x14ac:dyDescent="0.2">
      <c r="A443" s="204" t="s">
        <v>816</v>
      </c>
      <c r="B443" s="205"/>
      <c r="C443" s="205"/>
      <c r="D443" s="205"/>
      <c r="E443" s="205"/>
      <c r="F443" s="205"/>
      <c r="G443" s="48">
        <f>G444</f>
        <v>87</v>
      </c>
    </row>
    <row r="444" spans="1:7" ht="32" customHeight="1" x14ac:dyDescent="0.2">
      <c r="A444" s="15">
        <v>17</v>
      </c>
      <c r="B444" s="207" t="s">
        <v>817</v>
      </c>
      <c r="C444" s="208"/>
      <c r="D444" s="208"/>
      <c r="E444" s="209"/>
      <c r="F444" s="57"/>
      <c r="G444" s="50">
        <f>SUM(G445:G476)</f>
        <v>87</v>
      </c>
    </row>
    <row r="445" spans="1:7" ht="32" customHeight="1" x14ac:dyDescent="0.2">
      <c r="A445" s="15"/>
      <c r="B445" s="20" t="s">
        <v>818</v>
      </c>
      <c r="C445" s="200" t="s">
        <v>819</v>
      </c>
      <c r="D445" s="210"/>
      <c r="E445" s="201"/>
      <c r="F445" s="57" t="s">
        <v>8</v>
      </c>
      <c r="G445" s="15">
        <f>IF(AND(F445="YA"),5,IF(AND(F445="TIDAK"),1,0))</f>
        <v>5</v>
      </c>
    </row>
    <row r="446" spans="1:7" ht="32" customHeight="1" x14ac:dyDescent="0.2">
      <c r="A446" s="15"/>
      <c r="B446" s="20" t="s">
        <v>820</v>
      </c>
      <c r="C446" s="200" t="s">
        <v>821</v>
      </c>
      <c r="D446" s="210"/>
      <c r="E446" s="201"/>
      <c r="F446" s="57" t="s">
        <v>8</v>
      </c>
      <c r="G446" s="15">
        <f>IF(AND(F446="YA"),5,IF(AND(F446="TIDAK"),1,0))</f>
        <v>5</v>
      </c>
    </row>
    <row r="447" spans="1:7" ht="32" customHeight="1" x14ac:dyDescent="0.2">
      <c r="A447" s="15"/>
      <c r="B447" s="20" t="s">
        <v>822</v>
      </c>
      <c r="C447" s="200" t="s">
        <v>823</v>
      </c>
      <c r="D447" s="210"/>
      <c r="E447" s="201"/>
      <c r="F447" s="57"/>
      <c r="G447" s="15"/>
    </row>
    <row r="448" spans="1:7" ht="32" customHeight="1" x14ac:dyDescent="0.2">
      <c r="A448" s="15"/>
      <c r="B448" s="21"/>
      <c r="C448" s="20" t="s">
        <v>824</v>
      </c>
      <c r="D448" s="200" t="s">
        <v>825</v>
      </c>
      <c r="E448" s="201"/>
      <c r="F448" s="57" t="s">
        <v>8</v>
      </c>
      <c r="G448" s="15">
        <f>IF(AND(F448="YA"),5,IF(AND(F448="TIDAK"),1,0))</f>
        <v>5</v>
      </c>
    </row>
    <row r="449" spans="1:7" ht="32" customHeight="1" x14ac:dyDescent="0.2">
      <c r="A449" s="15"/>
      <c r="B449" s="21"/>
      <c r="C449" s="20" t="s">
        <v>826</v>
      </c>
      <c r="D449" s="200" t="s">
        <v>827</v>
      </c>
      <c r="E449" s="201"/>
      <c r="F449" s="57" t="s">
        <v>8</v>
      </c>
      <c r="G449" s="15">
        <f>IF(AND(F449="YA"),5,IF(AND(F449="TIDAK"),1,0))</f>
        <v>5</v>
      </c>
    </row>
    <row r="450" spans="1:7" ht="32" customHeight="1" x14ac:dyDescent="0.2">
      <c r="A450" s="15"/>
      <c r="B450" s="15"/>
      <c r="C450" s="20" t="s">
        <v>828</v>
      </c>
      <c r="D450" s="200" t="s">
        <v>829</v>
      </c>
      <c r="E450" s="201"/>
      <c r="F450" s="57" t="s">
        <v>8</v>
      </c>
      <c r="G450" s="15">
        <f>IF(AND(F450="YA"),5,IF(AND(F450="TIDAK"),1,0))</f>
        <v>5</v>
      </c>
    </row>
    <row r="451" spans="1:7" ht="32" customHeight="1" x14ac:dyDescent="0.2">
      <c r="A451" s="15"/>
      <c r="B451" s="15"/>
      <c r="C451" s="20" t="s">
        <v>830</v>
      </c>
      <c r="D451" s="200" t="s">
        <v>831</v>
      </c>
      <c r="E451" s="201"/>
      <c r="F451" s="57" t="s">
        <v>8</v>
      </c>
      <c r="G451" s="15">
        <f>IF(AND(F451="YA"),5,IF(AND(F451="TIDAK"),1,0))</f>
        <v>5</v>
      </c>
    </row>
    <row r="452" spans="1:7" ht="32" customHeight="1" x14ac:dyDescent="0.2">
      <c r="A452" s="15"/>
      <c r="B452" s="22" t="s">
        <v>832</v>
      </c>
      <c r="C452" s="176" t="s">
        <v>833</v>
      </c>
      <c r="D452" s="176"/>
      <c r="E452" s="176"/>
      <c r="F452" s="57"/>
      <c r="G452" s="15"/>
    </row>
    <row r="453" spans="1:7" ht="32" customHeight="1" x14ac:dyDescent="0.2">
      <c r="A453" s="15"/>
      <c r="B453" s="5"/>
      <c r="C453" s="22" t="s">
        <v>834</v>
      </c>
      <c r="D453" s="176" t="s">
        <v>835</v>
      </c>
      <c r="E453" s="176"/>
      <c r="F453" s="57" t="s">
        <v>8</v>
      </c>
      <c r="G453" s="15">
        <f>IF(AND(F453="YA"),5,IF(AND(F453="TIDAK"),1,0))</f>
        <v>5</v>
      </c>
    </row>
    <row r="454" spans="1:7" ht="32" customHeight="1" x14ac:dyDescent="0.2">
      <c r="A454" s="15"/>
      <c r="B454" s="5"/>
      <c r="C454" s="22" t="s">
        <v>836</v>
      </c>
      <c r="D454" s="176" t="s">
        <v>716</v>
      </c>
      <c r="E454" s="176"/>
      <c r="F454" s="57" t="s">
        <v>55</v>
      </c>
      <c r="G454" s="15">
        <f>IF(AND(F454="YA"),5,IF(AND(F454="TIDAK"),1,0))</f>
        <v>1</v>
      </c>
    </row>
    <row r="455" spans="1:7" ht="32" customHeight="1" x14ac:dyDescent="0.2">
      <c r="A455" s="15"/>
      <c r="B455" s="5"/>
      <c r="C455" s="22" t="s">
        <v>837</v>
      </c>
      <c r="D455" s="176" t="s">
        <v>722</v>
      </c>
      <c r="E455" s="176"/>
      <c r="F455" s="57" t="s">
        <v>8</v>
      </c>
      <c r="G455" s="15">
        <f>IF(AND(F455="YA"),5,IF(AND(F455="TIDAK"),1,0))</f>
        <v>5</v>
      </c>
    </row>
    <row r="456" spans="1:7" ht="32" customHeight="1" x14ac:dyDescent="0.2">
      <c r="A456" s="15"/>
      <c r="B456" s="22" t="s">
        <v>838</v>
      </c>
      <c r="C456" s="176" t="s">
        <v>839</v>
      </c>
      <c r="D456" s="176"/>
      <c r="E456" s="176"/>
      <c r="F456" s="57" t="s">
        <v>55</v>
      </c>
      <c r="G456" s="15">
        <f>IF(AND(F456="YA"),5,IF(AND(F456="TIDAK"),1,0))</f>
        <v>1</v>
      </c>
    </row>
    <row r="457" spans="1:7" ht="32" customHeight="1" x14ac:dyDescent="0.2">
      <c r="A457" s="15"/>
      <c r="B457" s="22" t="s">
        <v>840</v>
      </c>
      <c r="C457" s="176" t="s">
        <v>841</v>
      </c>
      <c r="D457" s="176"/>
      <c r="E457" s="176"/>
      <c r="F457" s="57"/>
      <c r="G457" s="15"/>
    </row>
    <row r="458" spans="1:7" ht="32" customHeight="1" x14ac:dyDescent="0.2">
      <c r="A458" s="15"/>
      <c r="B458" s="5"/>
      <c r="C458" s="22" t="s">
        <v>842</v>
      </c>
      <c r="D458" s="176" t="s">
        <v>843</v>
      </c>
      <c r="E458" s="176"/>
      <c r="F458" s="57" t="s">
        <v>22</v>
      </c>
      <c r="G458" s="15">
        <f>IF(AND(F458="YA"),5,IF(AND(F458="TIDAK"),1,0))</f>
        <v>0</v>
      </c>
    </row>
    <row r="459" spans="1:7" ht="32" customHeight="1" x14ac:dyDescent="0.2">
      <c r="A459" s="15"/>
      <c r="B459" s="5"/>
      <c r="C459" s="22" t="s">
        <v>844</v>
      </c>
      <c r="D459" s="176" t="s">
        <v>845</v>
      </c>
      <c r="E459" s="176"/>
      <c r="F459" s="57" t="s">
        <v>22</v>
      </c>
      <c r="G459" s="15">
        <f>IF(AND(F459="YA"),5,IF(AND(F459="TIDAK"),1,0))</f>
        <v>0</v>
      </c>
    </row>
    <row r="460" spans="1:7" ht="32" customHeight="1" x14ac:dyDescent="0.2">
      <c r="A460" s="15"/>
      <c r="B460" s="5"/>
      <c r="C460" s="22" t="s">
        <v>846</v>
      </c>
      <c r="D460" s="176" t="s">
        <v>847</v>
      </c>
      <c r="E460" s="176"/>
      <c r="F460" s="57" t="s">
        <v>22</v>
      </c>
      <c r="G460" s="15">
        <f>IF(AND(F460="YA"),5,IF(AND(F460="TIDAK"),1,0))</f>
        <v>0</v>
      </c>
    </row>
    <row r="461" spans="1:7" ht="32" customHeight="1" x14ac:dyDescent="0.2">
      <c r="A461" s="15"/>
      <c r="B461" s="22" t="s">
        <v>848</v>
      </c>
      <c r="C461" s="176" t="s">
        <v>849</v>
      </c>
      <c r="D461" s="176"/>
      <c r="E461" s="176"/>
      <c r="F461" s="57"/>
      <c r="G461" s="15"/>
    </row>
    <row r="462" spans="1:7" ht="32" customHeight="1" x14ac:dyDescent="0.2">
      <c r="A462" s="15"/>
      <c r="B462" s="5"/>
      <c r="C462" s="22" t="s">
        <v>850</v>
      </c>
      <c r="D462" s="176" t="s">
        <v>835</v>
      </c>
      <c r="E462" s="176"/>
      <c r="F462" s="57" t="s">
        <v>8</v>
      </c>
      <c r="G462" s="15">
        <f>IF(AND(F462="YA"),5,IF(AND(F462="TIDAK"),1,0))</f>
        <v>5</v>
      </c>
    </row>
    <row r="463" spans="1:7" ht="32" customHeight="1" x14ac:dyDescent="0.2">
      <c r="A463" s="15"/>
      <c r="B463" s="5"/>
      <c r="C463" s="22" t="s">
        <v>851</v>
      </c>
      <c r="D463" s="176" t="s">
        <v>716</v>
      </c>
      <c r="E463" s="176"/>
      <c r="F463" s="57" t="s">
        <v>55</v>
      </c>
      <c r="G463" s="15">
        <f>IF(AND(F463="YA"),5,IF(AND(F463="TIDAK"),1,0))</f>
        <v>1</v>
      </c>
    </row>
    <row r="464" spans="1:7" ht="32" customHeight="1" x14ac:dyDescent="0.2">
      <c r="A464" s="15"/>
      <c r="B464" s="5"/>
      <c r="C464" s="22" t="s">
        <v>852</v>
      </c>
      <c r="D464" s="176" t="s">
        <v>853</v>
      </c>
      <c r="E464" s="176"/>
      <c r="F464" s="57" t="s">
        <v>8</v>
      </c>
      <c r="G464" s="15">
        <f>IF(AND(F464="YA"),5,IF(AND(F464="TIDAK"),1,0))</f>
        <v>5</v>
      </c>
    </row>
    <row r="465" spans="1:7" ht="32" customHeight="1" x14ac:dyDescent="0.2">
      <c r="A465" s="15"/>
      <c r="B465" s="5"/>
      <c r="C465" s="22" t="s">
        <v>854</v>
      </c>
      <c r="D465" s="176" t="s">
        <v>855</v>
      </c>
      <c r="E465" s="176"/>
      <c r="F465" s="57" t="s">
        <v>55</v>
      </c>
      <c r="G465" s="15">
        <f>IF(AND(F465="YA"),5,IF(AND(F465="TIDAK"),1,0))</f>
        <v>1</v>
      </c>
    </row>
    <row r="466" spans="1:7" ht="32" customHeight="1" x14ac:dyDescent="0.2">
      <c r="A466" s="15"/>
      <c r="B466" s="22" t="s">
        <v>856</v>
      </c>
      <c r="C466" s="176" t="s">
        <v>857</v>
      </c>
      <c r="D466" s="176"/>
      <c r="E466" s="176"/>
      <c r="F466" s="57" t="s">
        <v>8</v>
      </c>
      <c r="G466" s="15">
        <f>IF(AND(F466="YA"),5,IF(AND(F466="TIDAK"),1,0))</f>
        <v>5</v>
      </c>
    </row>
    <row r="467" spans="1:7" ht="32" customHeight="1" x14ac:dyDescent="0.2">
      <c r="A467" s="15"/>
      <c r="B467" s="22" t="s">
        <v>858</v>
      </c>
      <c r="C467" s="176" t="s">
        <v>859</v>
      </c>
      <c r="D467" s="176"/>
      <c r="E467" s="176"/>
      <c r="F467" s="57"/>
      <c r="G467" s="15"/>
    </row>
    <row r="468" spans="1:7" ht="32" customHeight="1" x14ac:dyDescent="0.2">
      <c r="A468" s="15"/>
      <c r="B468" s="5"/>
      <c r="C468" s="22" t="s">
        <v>860</v>
      </c>
      <c r="D468" s="176" t="s">
        <v>861</v>
      </c>
      <c r="E468" s="176"/>
      <c r="F468" s="57" t="s">
        <v>8</v>
      </c>
      <c r="G468" s="15">
        <f>IF(AND(F468="YA"),5,IF(AND(F468="TIDAK"),1,0))</f>
        <v>5</v>
      </c>
    </row>
    <row r="469" spans="1:7" ht="32" customHeight="1" x14ac:dyDescent="0.2">
      <c r="A469" s="15"/>
      <c r="B469" s="5"/>
      <c r="C469" s="22" t="s">
        <v>862</v>
      </c>
      <c r="D469" s="176" t="s">
        <v>863</v>
      </c>
      <c r="E469" s="176"/>
      <c r="F469" s="57" t="s">
        <v>8</v>
      </c>
      <c r="G469" s="15">
        <f>IF(AND(F469="YA"),5,IF(AND(F469="TIDAK"),1,0))</f>
        <v>5</v>
      </c>
    </row>
    <row r="470" spans="1:7" ht="32" customHeight="1" x14ac:dyDescent="0.2">
      <c r="A470" s="15"/>
      <c r="B470" s="5"/>
      <c r="C470" s="22" t="s">
        <v>864</v>
      </c>
      <c r="D470" s="176" t="s">
        <v>865</v>
      </c>
      <c r="E470" s="176"/>
      <c r="F470" s="57" t="s">
        <v>8</v>
      </c>
      <c r="G470" s="15">
        <f>IF(AND(F470="YA"),5,IF(AND(F470="TIDAK"),1,0))</f>
        <v>5</v>
      </c>
    </row>
    <row r="471" spans="1:7" ht="32" customHeight="1" x14ac:dyDescent="0.2">
      <c r="A471" s="15"/>
      <c r="B471" s="23" t="s">
        <v>866</v>
      </c>
      <c r="C471" s="176" t="s">
        <v>867</v>
      </c>
      <c r="D471" s="176"/>
      <c r="E471" s="176"/>
      <c r="F471" s="57" t="s">
        <v>55</v>
      </c>
      <c r="G471" s="15">
        <f>IF(AND(F471="YA"),5,IF(AND(F471="TIDAK"),1,0))</f>
        <v>1</v>
      </c>
    </row>
    <row r="472" spans="1:7" ht="32" customHeight="1" x14ac:dyDescent="0.2">
      <c r="A472" s="15"/>
      <c r="B472" s="23" t="s">
        <v>868</v>
      </c>
      <c r="C472" s="176" t="s">
        <v>841</v>
      </c>
      <c r="D472" s="176"/>
      <c r="E472" s="176"/>
      <c r="F472" s="57"/>
      <c r="G472" s="15"/>
    </row>
    <row r="473" spans="1:7" ht="32" customHeight="1" x14ac:dyDescent="0.2">
      <c r="A473" s="15"/>
      <c r="B473" s="5"/>
      <c r="C473" s="23" t="s">
        <v>869</v>
      </c>
      <c r="D473" s="176" t="s">
        <v>870</v>
      </c>
      <c r="E473" s="176"/>
      <c r="F473" s="57" t="s">
        <v>8</v>
      </c>
      <c r="G473" s="15">
        <f>IF(AND(F473="YA"),5,IF(AND(F473="TIDAK"),1,0))</f>
        <v>5</v>
      </c>
    </row>
    <row r="474" spans="1:7" ht="32" customHeight="1" x14ac:dyDescent="0.2">
      <c r="A474" s="15"/>
      <c r="B474" s="5"/>
      <c r="C474" s="23" t="s">
        <v>871</v>
      </c>
      <c r="D474" s="176" t="s">
        <v>872</v>
      </c>
      <c r="E474" s="176"/>
      <c r="F474" s="57" t="s">
        <v>8</v>
      </c>
      <c r="G474" s="15">
        <f>IF(AND(F474="YA"),5,IF(AND(F474="TIDAK"),1,0))</f>
        <v>5</v>
      </c>
    </row>
    <row r="475" spans="1:7" ht="32" customHeight="1" x14ac:dyDescent="0.2">
      <c r="A475" s="15"/>
      <c r="B475" s="5"/>
      <c r="C475" s="23" t="s">
        <v>873</v>
      </c>
      <c r="D475" s="176" t="s">
        <v>874</v>
      </c>
      <c r="E475" s="176"/>
      <c r="F475" s="57" t="s">
        <v>55</v>
      </c>
      <c r="G475" s="15">
        <f>IF(AND(F475="YA"),5,IF(AND(F475="TIDAK"),1,0))</f>
        <v>1</v>
      </c>
    </row>
    <row r="476" spans="1:7" ht="32" customHeight="1" x14ac:dyDescent="0.2">
      <c r="A476" s="15"/>
      <c r="B476" s="5"/>
      <c r="C476" s="23" t="s">
        <v>875</v>
      </c>
      <c r="D476" s="176" t="s">
        <v>876</v>
      </c>
      <c r="E476" s="176"/>
      <c r="F476" s="57" t="s">
        <v>55</v>
      </c>
      <c r="G476" s="15">
        <f>IF(AND(F476="YA"),5,IF(AND(F476="TIDAK"),1,0))</f>
        <v>1</v>
      </c>
    </row>
    <row r="477" spans="1:7" ht="32" customHeight="1" x14ac:dyDescent="0.2">
      <c r="A477" s="204" t="s">
        <v>877</v>
      </c>
      <c r="B477" s="205"/>
      <c r="C477" s="205"/>
      <c r="D477" s="205"/>
      <c r="E477" s="205"/>
      <c r="F477" s="205"/>
      <c r="G477" s="48">
        <f>G478+G537+G567+G574+G591</f>
        <v>384</v>
      </c>
    </row>
    <row r="478" spans="1:7" ht="32" customHeight="1" x14ac:dyDescent="0.2">
      <c r="A478" s="2">
        <v>18</v>
      </c>
      <c r="B478" s="180" t="s">
        <v>878</v>
      </c>
      <c r="C478" s="180"/>
      <c r="D478" s="180"/>
      <c r="E478" s="180"/>
      <c r="F478" s="57"/>
      <c r="G478" s="50">
        <f>SUM(G479:G536)</f>
        <v>145</v>
      </c>
    </row>
    <row r="479" spans="1:7" ht="32" customHeight="1" x14ac:dyDescent="0.2">
      <c r="A479" s="2"/>
      <c r="B479" s="7" t="s">
        <v>879</v>
      </c>
      <c r="C479" s="203" t="s">
        <v>880</v>
      </c>
      <c r="D479" s="203"/>
      <c r="E479" s="203"/>
      <c r="F479" s="57"/>
      <c r="G479" s="15"/>
    </row>
    <row r="480" spans="1:7" ht="32" customHeight="1" x14ac:dyDescent="0.2">
      <c r="A480" s="2"/>
      <c r="B480" s="5"/>
      <c r="C480" s="24" t="s">
        <v>881</v>
      </c>
      <c r="D480" s="203" t="s">
        <v>882</v>
      </c>
      <c r="E480" s="203"/>
      <c r="F480" s="57"/>
      <c r="G480" s="15"/>
    </row>
    <row r="481" spans="1:7" ht="32" customHeight="1" x14ac:dyDescent="0.2">
      <c r="A481" s="2"/>
      <c r="B481" s="5"/>
      <c r="C481" s="17"/>
      <c r="D481" s="24" t="s">
        <v>883</v>
      </c>
      <c r="E481" s="17" t="s">
        <v>884</v>
      </c>
      <c r="F481" s="57" t="s">
        <v>8</v>
      </c>
      <c r="G481" s="15">
        <f>IF(AND(F481="YA"),5,IF(AND(F481="TIDAK"),1,0))</f>
        <v>5</v>
      </c>
    </row>
    <row r="482" spans="1:7" ht="32" customHeight="1" x14ac:dyDescent="0.2">
      <c r="A482" s="2"/>
      <c r="B482" s="5"/>
      <c r="C482" s="17"/>
      <c r="D482" s="24" t="s">
        <v>885</v>
      </c>
      <c r="E482" s="25" t="s">
        <v>886</v>
      </c>
      <c r="F482" s="57" t="s">
        <v>55</v>
      </c>
      <c r="G482" s="15">
        <f>IF(AND(F482="YA"),3,IF(AND(F482="TIDAK"),1,0))</f>
        <v>1</v>
      </c>
    </row>
    <row r="483" spans="1:7" ht="32" customHeight="1" x14ac:dyDescent="0.2">
      <c r="A483" s="2"/>
      <c r="B483" s="5"/>
      <c r="C483" s="17"/>
      <c r="D483" s="24" t="s">
        <v>887</v>
      </c>
      <c r="E483" s="17" t="s">
        <v>888</v>
      </c>
      <c r="F483" s="57" t="s">
        <v>55</v>
      </c>
      <c r="G483" s="15">
        <f>IF(AND(F483="YA"),2,IF(AND(F483="TIDAK"),1,0))</f>
        <v>1</v>
      </c>
    </row>
    <row r="484" spans="1:7" ht="32" customHeight="1" x14ac:dyDescent="0.2">
      <c r="A484" s="2"/>
      <c r="B484" s="5"/>
      <c r="C484" s="24" t="s">
        <v>889</v>
      </c>
      <c r="D484" s="203" t="s">
        <v>890</v>
      </c>
      <c r="E484" s="203"/>
      <c r="F484" s="57" t="s">
        <v>8</v>
      </c>
      <c r="G484" s="15"/>
    </row>
    <row r="485" spans="1:7" ht="32" customHeight="1" x14ac:dyDescent="0.2">
      <c r="A485" s="2"/>
      <c r="B485" s="5"/>
      <c r="C485" s="17"/>
      <c r="D485" s="203" t="s">
        <v>891</v>
      </c>
      <c r="E485" s="203"/>
      <c r="F485" s="57"/>
      <c r="G485" s="15"/>
    </row>
    <row r="486" spans="1:7" ht="32" customHeight="1" x14ac:dyDescent="0.2">
      <c r="A486" s="2"/>
      <c r="B486" s="5"/>
      <c r="C486" s="17"/>
      <c r="D486" s="24" t="s">
        <v>892</v>
      </c>
      <c r="E486" s="17" t="s">
        <v>893</v>
      </c>
      <c r="F486" s="57" t="s">
        <v>8</v>
      </c>
      <c r="G486" s="15">
        <f>IF(AND(F486="YA"),5,IF(AND(F486="TIDAK"),1,0))</f>
        <v>5</v>
      </c>
    </row>
    <row r="487" spans="1:7" ht="32" customHeight="1" x14ac:dyDescent="0.2">
      <c r="A487" s="2"/>
      <c r="B487" s="5"/>
      <c r="C487" s="17"/>
      <c r="D487" s="24" t="s">
        <v>894</v>
      </c>
      <c r="E487" s="25" t="s">
        <v>895</v>
      </c>
      <c r="F487" s="57" t="s">
        <v>8</v>
      </c>
      <c r="G487" s="15">
        <f>IF(AND(F487="YA"),5,IF(AND(F487="TIDAK"),1,0))</f>
        <v>5</v>
      </c>
    </row>
    <row r="488" spans="1:7" ht="32" customHeight="1" x14ac:dyDescent="0.2">
      <c r="A488" s="2"/>
      <c r="B488" s="5"/>
      <c r="C488" s="17"/>
      <c r="D488" s="24" t="s">
        <v>896</v>
      </c>
      <c r="E488" s="17" t="s">
        <v>897</v>
      </c>
      <c r="F488" s="57" t="s">
        <v>8</v>
      </c>
      <c r="G488" s="15">
        <f>IF(AND(F488="YA"),5,IF(AND(F488="TIDAK"),1,0))</f>
        <v>5</v>
      </c>
    </row>
    <row r="489" spans="1:7" ht="32" customHeight="1" x14ac:dyDescent="0.2">
      <c r="A489" s="2"/>
      <c r="B489" s="5"/>
      <c r="C489" s="17"/>
      <c r="D489" s="24" t="s">
        <v>898</v>
      </c>
      <c r="E489" s="17" t="s">
        <v>899</v>
      </c>
      <c r="F489" s="57" t="s">
        <v>8</v>
      </c>
      <c r="G489" s="15">
        <f>IF(AND(F489="YA"),5,IF(AND(F489="TIDAK"),1,0))</f>
        <v>5</v>
      </c>
    </row>
    <row r="490" spans="1:7" ht="32" customHeight="1" x14ac:dyDescent="0.2">
      <c r="A490" s="2"/>
      <c r="B490" s="5"/>
      <c r="C490" s="24" t="s">
        <v>900</v>
      </c>
      <c r="D490" s="203" t="s">
        <v>901</v>
      </c>
      <c r="E490" s="203"/>
      <c r="F490" s="57" t="s">
        <v>8</v>
      </c>
      <c r="G490" s="15">
        <f>IF(AND(F490="YA"),5,IF(AND(F490="TIDAK"),1,0))</f>
        <v>5</v>
      </c>
    </row>
    <row r="491" spans="1:7" ht="32" customHeight="1" x14ac:dyDescent="0.2">
      <c r="A491" s="2"/>
      <c r="B491" s="5"/>
      <c r="C491" s="17"/>
      <c r="D491" s="203" t="s">
        <v>891</v>
      </c>
      <c r="E491" s="203"/>
      <c r="F491" s="57"/>
      <c r="G491" s="15"/>
    </row>
    <row r="492" spans="1:7" ht="32" customHeight="1" x14ac:dyDescent="0.2">
      <c r="A492" s="2"/>
      <c r="B492" s="5"/>
      <c r="C492" s="17"/>
      <c r="D492" s="24" t="s">
        <v>902</v>
      </c>
      <c r="E492" s="17" t="s">
        <v>903</v>
      </c>
      <c r="F492" s="57" t="s">
        <v>8</v>
      </c>
      <c r="G492" s="15">
        <f t="shared" ref="G492:G498" si="34">IF(AND(F492="YA"),5,IF(AND(F492="TIDAK"),1,0))</f>
        <v>5</v>
      </c>
    </row>
    <row r="493" spans="1:7" ht="32" customHeight="1" x14ac:dyDescent="0.2">
      <c r="A493" s="2"/>
      <c r="B493" s="5"/>
      <c r="C493" s="17"/>
      <c r="D493" s="24" t="s">
        <v>904</v>
      </c>
      <c r="E493" s="25" t="s">
        <v>905</v>
      </c>
      <c r="F493" s="57" t="s">
        <v>8</v>
      </c>
      <c r="G493" s="15">
        <f t="shared" si="34"/>
        <v>5</v>
      </c>
    </row>
    <row r="494" spans="1:7" ht="32" customHeight="1" x14ac:dyDescent="0.2">
      <c r="A494" s="2"/>
      <c r="B494" s="5"/>
      <c r="C494" s="17"/>
      <c r="D494" s="24" t="s">
        <v>906</v>
      </c>
      <c r="E494" s="17" t="s">
        <v>907</v>
      </c>
      <c r="F494" s="57" t="s">
        <v>55</v>
      </c>
      <c r="G494" s="15">
        <f t="shared" si="34"/>
        <v>1</v>
      </c>
    </row>
    <row r="495" spans="1:7" ht="32" customHeight="1" x14ac:dyDescent="0.2">
      <c r="A495" s="2"/>
      <c r="B495" s="5"/>
      <c r="C495" s="17"/>
      <c r="D495" s="24" t="s">
        <v>908</v>
      </c>
      <c r="E495" s="17" t="s">
        <v>909</v>
      </c>
      <c r="F495" s="57" t="s">
        <v>55</v>
      </c>
      <c r="G495" s="15">
        <f t="shared" si="34"/>
        <v>1</v>
      </c>
    </row>
    <row r="496" spans="1:7" ht="32" customHeight="1" x14ac:dyDescent="0.2">
      <c r="A496" s="2"/>
      <c r="B496" s="5"/>
      <c r="C496" s="17"/>
      <c r="D496" s="24" t="s">
        <v>910</v>
      </c>
      <c r="E496" s="25" t="s">
        <v>897</v>
      </c>
      <c r="F496" s="57" t="s">
        <v>8</v>
      </c>
      <c r="G496" s="15">
        <f t="shared" si="34"/>
        <v>5</v>
      </c>
    </row>
    <row r="497" spans="1:7" ht="32" customHeight="1" x14ac:dyDescent="0.2">
      <c r="A497" s="2"/>
      <c r="B497" s="5"/>
      <c r="C497" s="17"/>
      <c r="D497" s="24" t="s">
        <v>911</v>
      </c>
      <c r="E497" s="17" t="s">
        <v>899</v>
      </c>
      <c r="F497" s="57" t="s">
        <v>8</v>
      </c>
      <c r="G497" s="15">
        <f t="shared" si="34"/>
        <v>5</v>
      </c>
    </row>
    <row r="498" spans="1:7" ht="32" customHeight="1" x14ac:dyDescent="0.2">
      <c r="A498" s="2"/>
      <c r="B498" s="5"/>
      <c r="C498" s="17"/>
      <c r="D498" s="24" t="s">
        <v>912</v>
      </c>
      <c r="E498" s="17" t="s">
        <v>895</v>
      </c>
      <c r="F498" s="57" t="s">
        <v>8</v>
      </c>
      <c r="G498" s="15">
        <f t="shared" si="34"/>
        <v>5</v>
      </c>
    </row>
    <row r="499" spans="1:7" ht="32" customHeight="1" x14ac:dyDescent="0.2">
      <c r="A499" s="2"/>
      <c r="B499" s="4" t="s">
        <v>913</v>
      </c>
      <c r="C499" s="176" t="s">
        <v>914</v>
      </c>
      <c r="D499" s="176"/>
      <c r="E499" s="176"/>
      <c r="F499" s="57"/>
      <c r="G499" s="15"/>
    </row>
    <row r="500" spans="1:7" ht="32" customHeight="1" x14ac:dyDescent="0.2">
      <c r="A500" s="2"/>
      <c r="B500" s="5"/>
      <c r="C500" s="4" t="s">
        <v>915</v>
      </c>
      <c r="D500" s="176" t="s">
        <v>916</v>
      </c>
      <c r="E500" s="176"/>
      <c r="F500" s="57" t="s">
        <v>8</v>
      </c>
      <c r="G500" s="15">
        <f>IF(AND(F500="YA"),5,IF(AND(F500="TIDAK"),1,0))</f>
        <v>5</v>
      </c>
    </row>
    <row r="501" spans="1:7" ht="32" customHeight="1" x14ac:dyDescent="0.2">
      <c r="A501" s="2"/>
      <c r="B501" s="5"/>
      <c r="C501" s="4" t="s">
        <v>917</v>
      </c>
      <c r="D501" s="176" t="s">
        <v>918</v>
      </c>
      <c r="E501" s="176"/>
      <c r="F501" s="57"/>
      <c r="G501" s="15"/>
    </row>
    <row r="502" spans="1:7" ht="32" customHeight="1" x14ac:dyDescent="0.2">
      <c r="A502" s="2"/>
      <c r="B502" s="5"/>
      <c r="C502" s="5"/>
      <c r="D502" s="4" t="s">
        <v>919</v>
      </c>
      <c r="E502" s="5" t="s">
        <v>920</v>
      </c>
      <c r="F502" s="57" t="s">
        <v>8</v>
      </c>
      <c r="G502" s="15">
        <f>IF(AND(F502="YA"),5,IF(AND(F502="TIDAK"),1,0))</f>
        <v>5</v>
      </c>
    </row>
    <row r="503" spans="1:7" ht="32" customHeight="1" x14ac:dyDescent="0.2">
      <c r="A503" s="2"/>
      <c r="B503" s="5"/>
      <c r="C503" s="5"/>
      <c r="D503" s="4" t="s">
        <v>921</v>
      </c>
      <c r="E503" s="26" t="s">
        <v>922</v>
      </c>
      <c r="F503" s="57" t="s">
        <v>22</v>
      </c>
      <c r="G503" s="15">
        <f>IF(AND(F503="YA"),3,IF(AND(F503="TIDAK"),1,0))</f>
        <v>0</v>
      </c>
    </row>
    <row r="504" spans="1:7" ht="32" customHeight="1" x14ac:dyDescent="0.2">
      <c r="A504" s="2"/>
      <c r="B504" s="5"/>
      <c r="C504" s="5"/>
      <c r="D504" s="4" t="s">
        <v>923</v>
      </c>
      <c r="E504" s="5" t="s">
        <v>924</v>
      </c>
      <c r="F504" s="57" t="s">
        <v>22</v>
      </c>
      <c r="G504" s="15">
        <f>IF(AND(F504="YA"),2,IF(AND(F504="TIDAK"),1,0))</f>
        <v>0</v>
      </c>
    </row>
    <row r="505" spans="1:7" ht="32" customHeight="1" x14ac:dyDescent="0.2">
      <c r="A505" s="2"/>
      <c r="B505" s="4" t="s">
        <v>925</v>
      </c>
      <c r="C505" s="176" t="s">
        <v>926</v>
      </c>
      <c r="D505" s="176"/>
      <c r="E505" s="176"/>
      <c r="F505" s="57"/>
      <c r="G505" s="15"/>
    </row>
    <row r="506" spans="1:7" ht="32" customHeight="1" x14ac:dyDescent="0.2">
      <c r="A506" s="2"/>
      <c r="B506" s="5"/>
      <c r="C506" s="4" t="s">
        <v>927</v>
      </c>
      <c r="D506" s="176" t="s">
        <v>928</v>
      </c>
      <c r="E506" s="176"/>
      <c r="F506" s="57"/>
      <c r="G506" s="15"/>
    </row>
    <row r="507" spans="1:7" ht="32" customHeight="1" x14ac:dyDescent="0.2">
      <c r="A507" s="2"/>
      <c r="B507" s="5"/>
      <c r="C507" s="5"/>
      <c r="D507" s="4" t="s">
        <v>929</v>
      </c>
      <c r="E507" s="5" t="s">
        <v>930</v>
      </c>
      <c r="F507" s="57" t="s">
        <v>55</v>
      </c>
      <c r="G507" s="15">
        <f>IF(AND(F507="YA"),5,IF(AND(F507="TIDAK"),1,0))</f>
        <v>1</v>
      </c>
    </row>
    <row r="508" spans="1:7" ht="32" customHeight="1" x14ac:dyDescent="0.2">
      <c r="A508" s="2"/>
      <c r="B508" s="5"/>
      <c r="C508" s="5"/>
      <c r="D508" s="4" t="s">
        <v>931</v>
      </c>
      <c r="E508" s="10" t="s">
        <v>932</v>
      </c>
      <c r="F508" s="57" t="s">
        <v>8</v>
      </c>
      <c r="G508" s="15">
        <f>IF(AND(F508="YA"),5,IF(AND(F508="TIDAK"),1,0))</f>
        <v>5</v>
      </c>
    </row>
    <row r="509" spans="1:7" ht="32" customHeight="1" x14ac:dyDescent="0.2">
      <c r="A509" s="2"/>
      <c r="B509" s="5"/>
      <c r="C509" s="5"/>
      <c r="D509" s="4" t="s">
        <v>933</v>
      </c>
      <c r="E509" s="5" t="s">
        <v>934</v>
      </c>
      <c r="F509" s="57" t="s">
        <v>8</v>
      </c>
      <c r="G509" s="15">
        <f>IF(AND(F509="YA"),5,IF(AND(F509="TIDAK"),1,0))</f>
        <v>5</v>
      </c>
    </row>
    <row r="510" spans="1:7" ht="32" customHeight="1" x14ac:dyDescent="0.2">
      <c r="A510" s="2"/>
      <c r="B510" s="5"/>
      <c r="C510" s="4" t="s">
        <v>935</v>
      </c>
      <c r="D510" s="194" t="s">
        <v>936</v>
      </c>
      <c r="E510" s="196"/>
      <c r="F510" s="57" t="s">
        <v>8</v>
      </c>
      <c r="G510" s="15"/>
    </row>
    <row r="511" spans="1:7" ht="32" customHeight="1" x14ac:dyDescent="0.2">
      <c r="A511" s="2"/>
      <c r="B511" s="5"/>
      <c r="C511" s="4"/>
      <c r="D511" s="4" t="s">
        <v>937</v>
      </c>
      <c r="E511" s="5" t="s">
        <v>930</v>
      </c>
      <c r="F511" s="57" t="s">
        <v>55</v>
      </c>
      <c r="G511" s="15">
        <f>IF(AND(F511="YA"),5,IF(AND(F511="TIDAK"),1,0))</f>
        <v>1</v>
      </c>
    </row>
    <row r="512" spans="1:7" ht="32" customHeight="1" x14ac:dyDescent="0.2">
      <c r="A512" s="2"/>
      <c r="B512" s="5"/>
      <c r="C512" s="4"/>
      <c r="D512" s="4" t="s">
        <v>938</v>
      </c>
      <c r="E512" s="10" t="s">
        <v>932</v>
      </c>
      <c r="F512" s="57" t="s">
        <v>55</v>
      </c>
      <c r="G512" s="15">
        <f>IF(AND(F512="YA"),5,IF(AND(F512="TIDAK"),1,0))</f>
        <v>1</v>
      </c>
    </row>
    <row r="513" spans="1:7" ht="32" customHeight="1" x14ac:dyDescent="0.2">
      <c r="A513" s="2"/>
      <c r="B513" s="5"/>
      <c r="C513" s="4"/>
      <c r="D513" s="4" t="s">
        <v>939</v>
      </c>
      <c r="E513" s="5" t="s">
        <v>934</v>
      </c>
      <c r="F513" s="57" t="s">
        <v>8</v>
      </c>
      <c r="G513" s="15">
        <f>IF(AND(F513="YA"),5,IF(AND(F513="TIDAK"),1,0))</f>
        <v>5</v>
      </c>
    </row>
    <row r="514" spans="1:7" ht="32" customHeight="1" x14ac:dyDescent="0.2">
      <c r="A514" s="2"/>
      <c r="B514" s="5"/>
      <c r="C514" s="4" t="s">
        <v>940</v>
      </c>
      <c r="D514" s="176" t="s">
        <v>941</v>
      </c>
      <c r="E514" s="176"/>
      <c r="F514" s="57" t="s">
        <v>8</v>
      </c>
      <c r="G514" s="15"/>
    </row>
    <row r="515" spans="1:7" ht="32" customHeight="1" x14ac:dyDescent="0.2">
      <c r="A515" s="2"/>
      <c r="B515" s="5"/>
      <c r="C515" s="5"/>
      <c r="D515" s="4" t="s">
        <v>942</v>
      </c>
      <c r="E515" s="5" t="s">
        <v>943</v>
      </c>
      <c r="F515" s="57" t="s">
        <v>8</v>
      </c>
      <c r="G515" s="15">
        <f>IF(AND(F515="YA"),5,IF(AND(F515="TIDAK"),1,0))</f>
        <v>5</v>
      </c>
    </row>
    <row r="516" spans="1:7" ht="32" customHeight="1" x14ac:dyDescent="0.2">
      <c r="A516" s="2"/>
      <c r="B516" s="5"/>
      <c r="C516" s="5"/>
      <c r="D516" s="4" t="s">
        <v>944</v>
      </c>
      <c r="E516" s="5" t="s">
        <v>945</v>
      </c>
      <c r="F516" s="57" t="s">
        <v>8</v>
      </c>
      <c r="G516" s="15">
        <f>IF(AND(F516="YA"),5,IF(AND(F516="TIDAK"),1,0))</f>
        <v>5</v>
      </c>
    </row>
    <row r="517" spans="1:7" ht="32" customHeight="1" x14ac:dyDescent="0.2">
      <c r="A517" s="2"/>
      <c r="B517" s="5"/>
      <c r="C517" s="4" t="s">
        <v>946</v>
      </c>
      <c r="D517" s="176" t="s">
        <v>947</v>
      </c>
      <c r="E517" s="176"/>
      <c r="F517" s="57" t="s">
        <v>8</v>
      </c>
      <c r="G517" s="15"/>
    </row>
    <row r="518" spans="1:7" ht="32" customHeight="1" x14ac:dyDescent="0.2">
      <c r="A518" s="2"/>
      <c r="B518" s="5"/>
      <c r="C518" s="5"/>
      <c r="D518" s="4" t="s">
        <v>948</v>
      </c>
      <c r="E518" s="5" t="s">
        <v>949</v>
      </c>
      <c r="F518" s="57" t="s">
        <v>8</v>
      </c>
      <c r="G518" s="15">
        <f t="shared" ref="G518:G527" si="35">IF(AND(F518="YA"),5,IF(AND(F518="TIDAK"),1,0))</f>
        <v>5</v>
      </c>
    </row>
    <row r="519" spans="1:7" ht="32" customHeight="1" x14ac:dyDescent="0.2">
      <c r="A519" s="2"/>
      <c r="B519" s="5"/>
      <c r="C519" s="5"/>
      <c r="D519" s="4" t="s">
        <v>950</v>
      </c>
      <c r="E519" s="5" t="s">
        <v>943</v>
      </c>
      <c r="F519" s="57" t="s">
        <v>8</v>
      </c>
      <c r="G519" s="15">
        <f t="shared" si="35"/>
        <v>5</v>
      </c>
    </row>
    <row r="520" spans="1:7" ht="32" customHeight="1" x14ac:dyDescent="0.2">
      <c r="A520" s="2"/>
      <c r="B520" s="5"/>
      <c r="C520" s="5"/>
      <c r="D520" s="4" t="s">
        <v>951</v>
      </c>
      <c r="E520" s="5" t="s">
        <v>945</v>
      </c>
      <c r="F520" s="57" t="s">
        <v>8</v>
      </c>
      <c r="G520" s="15">
        <f t="shared" si="35"/>
        <v>5</v>
      </c>
    </row>
    <row r="521" spans="1:7" ht="32" customHeight="1" x14ac:dyDescent="0.2">
      <c r="A521" s="2"/>
      <c r="B521" s="4" t="s">
        <v>952</v>
      </c>
      <c r="C521" s="176" t="s">
        <v>953</v>
      </c>
      <c r="D521" s="176"/>
      <c r="E521" s="176"/>
      <c r="F521" s="57" t="s">
        <v>8</v>
      </c>
      <c r="G521" s="15">
        <f t="shared" si="35"/>
        <v>5</v>
      </c>
    </row>
    <row r="522" spans="1:7" ht="32" customHeight="1" x14ac:dyDescent="0.2">
      <c r="A522" s="2"/>
      <c r="B522" s="4" t="s">
        <v>954</v>
      </c>
      <c r="C522" s="176" t="s">
        <v>955</v>
      </c>
      <c r="D522" s="176"/>
      <c r="E522" s="176"/>
      <c r="F522" s="57" t="s">
        <v>55</v>
      </c>
      <c r="G522" s="15">
        <f t="shared" si="35"/>
        <v>1</v>
      </c>
    </row>
    <row r="523" spans="1:7" ht="32" customHeight="1" x14ac:dyDescent="0.2">
      <c r="A523" s="2"/>
      <c r="B523" s="5"/>
      <c r="C523" s="4" t="s">
        <v>956</v>
      </c>
      <c r="D523" s="176" t="s">
        <v>957</v>
      </c>
      <c r="E523" s="176"/>
      <c r="F523" s="57" t="s">
        <v>22</v>
      </c>
      <c r="G523" s="15">
        <f t="shared" si="35"/>
        <v>0</v>
      </c>
    </row>
    <row r="524" spans="1:7" ht="32" customHeight="1" x14ac:dyDescent="0.2">
      <c r="A524" s="2"/>
      <c r="B524" s="5"/>
      <c r="C524" s="4" t="s">
        <v>958</v>
      </c>
      <c r="D524" s="176" t="s">
        <v>959</v>
      </c>
      <c r="E524" s="176"/>
      <c r="F524" s="57" t="s">
        <v>22</v>
      </c>
      <c r="G524" s="15">
        <f t="shared" si="35"/>
        <v>0</v>
      </c>
    </row>
    <row r="525" spans="1:7" ht="32" customHeight="1" x14ac:dyDescent="0.2">
      <c r="A525" s="2"/>
      <c r="B525" s="4" t="s">
        <v>960</v>
      </c>
      <c r="C525" s="176" t="s">
        <v>961</v>
      </c>
      <c r="D525" s="176"/>
      <c r="E525" s="176"/>
      <c r="F525" s="57" t="s">
        <v>8</v>
      </c>
      <c r="G525" s="15">
        <f t="shared" si="35"/>
        <v>5</v>
      </c>
    </row>
    <row r="526" spans="1:7" ht="32" customHeight="1" x14ac:dyDescent="0.2">
      <c r="A526" s="2"/>
      <c r="B526" s="5"/>
      <c r="C526" s="4" t="s">
        <v>962</v>
      </c>
      <c r="D526" s="176" t="s">
        <v>963</v>
      </c>
      <c r="E526" s="176"/>
      <c r="F526" s="57" t="s">
        <v>8</v>
      </c>
      <c r="G526" s="15">
        <f t="shared" si="35"/>
        <v>5</v>
      </c>
    </row>
    <row r="527" spans="1:7" ht="32" customHeight="1" x14ac:dyDescent="0.2">
      <c r="A527" s="2"/>
      <c r="B527" s="5"/>
      <c r="C527" s="4" t="s">
        <v>964</v>
      </c>
      <c r="D527" s="176" t="s">
        <v>965</v>
      </c>
      <c r="E527" s="176"/>
      <c r="F527" s="57" t="s">
        <v>8</v>
      </c>
      <c r="G527" s="15">
        <f t="shared" si="35"/>
        <v>5</v>
      </c>
    </row>
    <row r="528" spans="1:7" ht="32" customHeight="1" x14ac:dyDescent="0.2">
      <c r="A528" s="2"/>
      <c r="B528" s="5"/>
      <c r="C528" s="4" t="s">
        <v>966</v>
      </c>
      <c r="D528" s="181" t="s">
        <v>967</v>
      </c>
      <c r="E528" s="182"/>
      <c r="F528" s="57" t="s">
        <v>8</v>
      </c>
      <c r="G528" s="15">
        <f>IF(AND(F528="YA"),5,IF(AND(F528="TIDAK"),20,0))</f>
        <v>5</v>
      </c>
    </row>
    <row r="529" spans="1:7" ht="32" customHeight="1" x14ac:dyDescent="0.2">
      <c r="A529" s="2"/>
      <c r="B529" s="5"/>
      <c r="C529" s="5"/>
      <c r="D529" s="4" t="s">
        <v>968</v>
      </c>
      <c r="E529" s="5" t="s">
        <v>969</v>
      </c>
      <c r="F529" s="57" t="s">
        <v>55</v>
      </c>
      <c r="G529" s="15">
        <f>IF(AND(F529="YA"),5,IF(AND(F529="TIDAK"),1,0))</f>
        <v>1</v>
      </c>
    </row>
    <row r="530" spans="1:7" ht="32" customHeight="1" x14ac:dyDescent="0.2">
      <c r="A530" s="2"/>
      <c r="B530" s="5"/>
      <c r="C530" s="5"/>
      <c r="D530" s="4" t="s">
        <v>970</v>
      </c>
      <c r="E530" s="5" t="s">
        <v>971</v>
      </c>
      <c r="F530" s="57" t="s">
        <v>8</v>
      </c>
      <c r="G530" s="15">
        <f t="shared" ref="G530:G531" si="36">IF(AND(F530="YA"),5,IF(AND(F530="TIDAK"),1,0))</f>
        <v>5</v>
      </c>
    </row>
    <row r="531" spans="1:7" ht="32" customHeight="1" x14ac:dyDescent="0.2">
      <c r="A531" s="2"/>
      <c r="B531" s="5"/>
      <c r="C531" s="5"/>
      <c r="D531" s="4" t="s">
        <v>972</v>
      </c>
      <c r="E531" s="5" t="s">
        <v>973</v>
      </c>
      <c r="F531" s="57" t="s">
        <v>55</v>
      </c>
      <c r="G531" s="15">
        <f t="shared" si="36"/>
        <v>1</v>
      </c>
    </row>
    <row r="532" spans="1:7" ht="32" customHeight="1" x14ac:dyDescent="0.2">
      <c r="A532" s="2"/>
      <c r="B532" s="5"/>
      <c r="C532" s="4" t="s">
        <v>974</v>
      </c>
      <c r="D532" s="176" t="s">
        <v>975</v>
      </c>
      <c r="E532" s="176"/>
      <c r="F532" s="57"/>
      <c r="G532" s="15"/>
    </row>
    <row r="533" spans="1:7" ht="32" customHeight="1" x14ac:dyDescent="0.2">
      <c r="A533" s="2"/>
      <c r="B533" s="5"/>
      <c r="C533" s="5"/>
      <c r="D533" s="4" t="s">
        <v>976</v>
      </c>
      <c r="E533" s="5" t="s">
        <v>977</v>
      </c>
      <c r="F533" s="57" t="s">
        <v>55</v>
      </c>
      <c r="G533" s="15">
        <f>IF(AND(F533="YA"),0,IF(AND(F533="TIDAK"),0,0))</f>
        <v>0</v>
      </c>
    </row>
    <row r="534" spans="1:7" ht="32" customHeight="1" x14ac:dyDescent="0.2">
      <c r="A534" s="2"/>
      <c r="B534" s="5"/>
      <c r="C534" s="5"/>
      <c r="D534" s="4" t="s">
        <v>978</v>
      </c>
      <c r="E534" s="5" t="s">
        <v>979</v>
      </c>
      <c r="F534" s="57" t="s">
        <v>8</v>
      </c>
      <c r="G534" s="15">
        <f t="shared" ref="G534:G535" si="37">IF(AND(F534="YA"),0,IF(AND(F534="TIDAK"),0,0))</f>
        <v>0</v>
      </c>
    </row>
    <row r="535" spans="1:7" ht="32" customHeight="1" x14ac:dyDescent="0.2">
      <c r="A535" s="2"/>
      <c r="B535" s="5"/>
      <c r="C535" s="5"/>
      <c r="D535" s="4" t="s">
        <v>980</v>
      </c>
      <c r="E535" s="5" t="s">
        <v>981</v>
      </c>
      <c r="F535" s="57" t="s">
        <v>55</v>
      </c>
      <c r="G535" s="15">
        <f t="shared" si="37"/>
        <v>0</v>
      </c>
    </row>
    <row r="536" spans="1:7" ht="32" customHeight="1" x14ac:dyDescent="0.2">
      <c r="A536" s="2"/>
      <c r="B536" s="4" t="s">
        <v>982</v>
      </c>
      <c r="C536" s="4" t="s">
        <v>983</v>
      </c>
      <c r="D536" s="181" t="s">
        <v>984</v>
      </c>
      <c r="E536" s="182"/>
      <c r="F536" s="57"/>
      <c r="G536" s="15">
        <f>IF(AND(F536="YA"),5,IF(AND(F536="TIDAK"),1,0))</f>
        <v>0</v>
      </c>
    </row>
    <row r="537" spans="1:7" ht="32" customHeight="1" x14ac:dyDescent="0.2">
      <c r="A537" s="2">
        <v>19</v>
      </c>
      <c r="B537" s="180" t="s">
        <v>985</v>
      </c>
      <c r="C537" s="180"/>
      <c r="D537" s="180"/>
      <c r="E537" s="180"/>
      <c r="F537" s="57"/>
      <c r="G537" s="50">
        <f>SUM(G538:G566)</f>
        <v>100</v>
      </c>
    </row>
    <row r="538" spans="1:7" ht="32" customHeight="1" x14ac:dyDescent="0.2">
      <c r="A538" s="2"/>
      <c r="B538" s="4" t="s">
        <v>986</v>
      </c>
      <c r="C538" s="176" t="s">
        <v>987</v>
      </c>
      <c r="D538" s="176"/>
      <c r="E538" s="176"/>
      <c r="F538" s="57"/>
      <c r="G538" s="15"/>
    </row>
    <row r="539" spans="1:7" ht="32" customHeight="1" x14ac:dyDescent="0.2">
      <c r="A539" s="2"/>
      <c r="B539" s="5"/>
      <c r="C539" s="4" t="s">
        <v>988</v>
      </c>
      <c r="D539" s="176" t="s">
        <v>989</v>
      </c>
      <c r="E539" s="176"/>
      <c r="F539" s="57" t="s">
        <v>8</v>
      </c>
      <c r="G539" s="15">
        <f>IF(AND(F539="YA"),5,IF(AND(F539="TIDAK"),1,0))</f>
        <v>5</v>
      </c>
    </row>
    <row r="540" spans="1:7" ht="32" customHeight="1" x14ac:dyDescent="0.2">
      <c r="A540" s="2"/>
      <c r="B540" s="5"/>
      <c r="C540" s="4" t="s">
        <v>990</v>
      </c>
      <c r="D540" s="176" t="s">
        <v>991</v>
      </c>
      <c r="E540" s="176"/>
      <c r="F540" s="57"/>
      <c r="G540" s="15"/>
    </row>
    <row r="541" spans="1:7" ht="32" customHeight="1" x14ac:dyDescent="0.2">
      <c r="A541" s="2"/>
      <c r="B541" s="5"/>
      <c r="C541" s="5"/>
      <c r="D541" s="4" t="s">
        <v>992</v>
      </c>
      <c r="E541" s="5" t="s">
        <v>993</v>
      </c>
      <c r="F541" s="57" t="s">
        <v>22</v>
      </c>
      <c r="G541" s="15">
        <f>IF(AND(F541="YA"),3,IF(AND(F541="TIDAK"),1,0))</f>
        <v>0</v>
      </c>
    </row>
    <row r="542" spans="1:7" ht="32" customHeight="1" x14ac:dyDescent="0.2">
      <c r="A542" s="2"/>
      <c r="B542" s="5"/>
      <c r="C542" s="5"/>
      <c r="D542" s="4" t="s">
        <v>994</v>
      </c>
      <c r="E542" s="5" t="s">
        <v>995</v>
      </c>
      <c r="F542" s="57" t="s">
        <v>8</v>
      </c>
      <c r="G542" s="15">
        <f>IF(AND(F542="YA"),5,IF(AND(F542="TIDAK"),1,0))</f>
        <v>5</v>
      </c>
    </row>
    <row r="543" spans="1:7" ht="32" customHeight="1" x14ac:dyDescent="0.2">
      <c r="A543" s="2"/>
      <c r="B543" s="5"/>
      <c r="C543" s="4" t="s">
        <v>996</v>
      </c>
      <c r="D543" s="176" t="s">
        <v>997</v>
      </c>
      <c r="E543" s="176"/>
      <c r="F543" s="57"/>
      <c r="G543" s="15"/>
    </row>
    <row r="544" spans="1:7" ht="32" customHeight="1" x14ac:dyDescent="0.2">
      <c r="A544" s="2"/>
      <c r="B544" s="5"/>
      <c r="C544" s="5"/>
      <c r="D544" s="4" t="s">
        <v>998</v>
      </c>
      <c r="E544" s="5" t="s">
        <v>999</v>
      </c>
      <c r="F544" s="57" t="s">
        <v>8</v>
      </c>
      <c r="G544" s="15">
        <f>IF(AND(F544="YA"),5,IF(AND(F544="TIDAK"),1,0))</f>
        <v>5</v>
      </c>
    </row>
    <row r="545" spans="1:7" ht="32" customHeight="1" x14ac:dyDescent="0.2">
      <c r="A545" s="2"/>
      <c r="B545" s="5"/>
      <c r="C545" s="5"/>
      <c r="D545" s="4" t="s">
        <v>1000</v>
      </c>
      <c r="E545" s="5" t="s">
        <v>1001</v>
      </c>
      <c r="F545" s="57" t="s">
        <v>8</v>
      </c>
      <c r="G545" s="15">
        <f>IF(AND(F545="YA"),5,IF(AND(F545="TIDAK"),1,0))</f>
        <v>5</v>
      </c>
    </row>
    <row r="546" spans="1:7" ht="32" customHeight="1" x14ac:dyDescent="0.2">
      <c r="A546" s="2"/>
      <c r="B546" s="5"/>
      <c r="C546" s="4" t="s">
        <v>1002</v>
      </c>
      <c r="D546" s="176" t="s">
        <v>1003</v>
      </c>
      <c r="E546" s="176"/>
      <c r="F546" s="57" t="s">
        <v>8</v>
      </c>
      <c r="G546" s="15">
        <f>IF(AND(F546="YA"),5,IF(AND(F546="TIDAK"),1,0))</f>
        <v>5</v>
      </c>
    </row>
    <row r="547" spans="1:7" ht="32" customHeight="1" x14ac:dyDescent="0.2">
      <c r="A547" s="2"/>
      <c r="B547" s="4" t="s">
        <v>1004</v>
      </c>
      <c r="C547" s="176" t="s">
        <v>1005</v>
      </c>
      <c r="D547" s="176"/>
      <c r="E547" s="176"/>
      <c r="F547" s="57"/>
      <c r="G547" s="15"/>
    </row>
    <row r="548" spans="1:7" ht="32" customHeight="1" x14ac:dyDescent="0.2">
      <c r="A548" s="2"/>
      <c r="B548" s="5"/>
      <c r="C548" s="4" t="s">
        <v>1006</v>
      </c>
      <c r="D548" s="176" t="s">
        <v>1007</v>
      </c>
      <c r="E548" s="176"/>
      <c r="F548" s="57" t="s">
        <v>8</v>
      </c>
      <c r="G548" s="15">
        <f>IF(AND(F548="YA"),5,IF(AND(F548="TIDAK"),1,0))</f>
        <v>5</v>
      </c>
    </row>
    <row r="549" spans="1:7" ht="32" customHeight="1" x14ac:dyDescent="0.2">
      <c r="A549" s="2"/>
      <c r="B549" s="5"/>
      <c r="C549" s="4" t="s">
        <v>1008</v>
      </c>
      <c r="D549" s="176" t="s">
        <v>1009</v>
      </c>
      <c r="E549" s="176"/>
      <c r="F549" s="57" t="s">
        <v>8</v>
      </c>
      <c r="G549" s="15">
        <f>IF(AND(F549="YA"),5,IF(AND(F549="TIDAK"),1,0))</f>
        <v>5</v>
      </c>
    </row>
    <row r="550" spans="1:7" ht="32" customHeight="1" x14ac:dyDescent="0.2">
      <c r="A550" s="2"/>
      <c r="B550" s="5"/>
      <c r="C550" s="4" t="s">
        <v>1010</v>
      </c>
      <c r="D550" s="176" t="s">
        <v>1011</v>
      </c>
      <c r="E550" s="176"/>
      <c r="F550" s="57" t="s">
        <v>8</v>
      </c>
      <c r="G550" s="15">
        <f>IF(AND(F550="YA"),5,IF(AND(F550="TIDAK"),1,0))</f>
        <v>5</v>
      </c>
    </row>
    <row r="551" spans="1:7" ht="32" customHeight="1" x14ac:dyDescent="0.2">
      <c r="A551" s="2"/>
      <c r="B551" s="5"/>
      <c r="C551" s="4" t="s">
        <v>1012</v>
      </c>
      <c r="D551" s="176" t="s">
        <v>1013</v>
      </c>
      <c r="E551" s="176"/>
      <c r="F551" s="57"/>
      <c r="G551" s="15"/>
    </row>
    <row r="552" spans="1:7" ht="32" customHeight="1" x14ac:dyDescent="0.2">
      <c r="A552" s="2"/>
      <c r="B552" s="5"/>
      <c r="C552" s="5"/>
      <c r="D552" s="4" t="s">
        <v>1014</v>
      </c>
      <c r="E552" s="5" t="s">
        <v>1015</v>
      </c>
      <c r="F552" s="57" t="s">
        <v>8</v>
      </c>
      <c r="G552" s="15">
        <f>IF(AND(F552="YA"),5,IF(AND(F552="TIDAK"),1,0))</f>
        <v>5</v>
      </c>
    </row>
    <row r="553" spans="1:7" ht="32" customHeight="1" x14ac:dyDescent="0.2">
      <c r="A553" s="2"/>
      <c r="B553" s="5"/>
      <c r="C553" s="5"/>
      <c r="D553" s="4" t="s">
        <v>1016</v>
      </c>
      <c r="E553" s="5" t="s">
        <v>1017</v>
      </c>
      <c r="F553" s="57" t="s">
        <v>8</v>
      </c>
      <c r="G553" s="15">
        <f>IF(AND(F553="YA"),5,IF(AND(F553="TIDAK"),1,0))</f>
        <v>5</v>
      </c>
    </row>
    <row r="554" spans="1:7" ht="32" customHeight="1" x14ac:dyDescent="0.2">
      <c r="A554" s="2"/>
      <c r="B554" s="5"/>
      <c r="C554" s="4" t="s">
        <v>1018</v>
      </c>
      <c r="D554" s="176" t="s">
        <v>1019</v>
      </c>
      <c r="E554" s="176"/>
      <c r="F554" s="57" t="s">
        <v>8</v>
      </c>
      <c r="G554" s="15">
        <f>IF(AND(F554="YA"),5,IF(AND(F554="TIDAK"),1,0))</f>
        <v>5</v>
      </c>
    </row>
    <row r="555" spans="1:7" ht="32" customHeight="1" x14ac:dyDescent="0.2">
      <c r="A555" s="2"/>
      <c r="B555" s="5"/>
      <c r="C555" s="4" t="s">
        <v>1020</v>
      </c>
      <c r="D555" s="176" t="s">
        <v>1021</v>
      </c>
      <c r="E555" s="176"/>
      <c r="F555" s="57" t="s">
        <v>8</v>
      </c>
      <c r="G555" s="15">
        <f>IF(AND(F555="YA"),5,IF(AND(F555="TIDAK"),1,0))</f>
        <v>5</v>
      </c>
    </row>
    <row r="556" spans="1:7" ht="32" customHeight="1" x14ac:dyDescent="0.2">
      <c r="A556" s="2"/>
      <c r="B556" s="5"/>
      <c r="C556" s="4" t="s">
        <v>1022</v>
      </c>
      <c r="D556" s="176" t="s">
        <v>1023</v>
      </c>
      <c r="E556" s="176"/>
      <c r="F556" s="57" t="s">
        <v>8</v>
      </c>
      <c r="G556" s="15">
        <f>IF(AND(F556="YA"),5,IF(AND(F556="TIDAK"),1,0))</f>
        <v>5</v>
      </c>
    </row>
    <row r="557" spans="1:7" ht="32" customHeight="1" x14ac:dyDescent="0.2">
      <c r="A557" s="2"/>
      <c r="B557" s="5"/>
      <c r="C557" s="4" t="s">
        <v>1024</v>
      </c>
      <c r="D557" s="176" t="s">
        <v>1025</v>
      </c>
      <c r="E557" s="176"/>
      <c r="F557" s="57"/>
      <c r="G557" s="15"/>
    </row>
    <row r="558" spans="1:7" ht="32" customHeight="1" x14ac:dyDescent="0.2">
      <c r="A558" s="2"/>
      <c r="B558" s="5"/>
      <c r="C558" s="5"/>
      <c r="D558" s="4" t="s">
        <v>1026</v>
      </c>
      <c r="E558" s="5" t="s">
        <v>1027</v>
      </c>
      <c r="F558" s="57" t="s">
        <v>22</v>
      </c>
      <c r="G558" s="15">
        <f>IF(AND(F558="YA"),3,IF(AND(F558="TIDAK"),1,0))</f>
        <v>0</v>
      </c>
    </row>
    <row r="559" spans="1:7" ht="32" customHeight="1" x14ac:dyDescent="0.2">
      <c r="A559" s="2"/>
      <c r="B559" s="5"/>
      <c r="C559" s="5"/>
      <c r="D559" s="4" t="s">
        <v>1028</v>
      </c>
      <c r="E559" s="5" t="s">
        <v>1029</v>
      </c>
      <c r="F559" s="57" t="s">
        <v>8</v>
      </c>
      <c r="G559" s="15">
        <f>IF(AND(F559="YA"),5,IF(AND(F559="TIDAK"),1,0))</f>
        <v>5</v>
      </c>
    </row>
    <row r="560" spans="1:7" ht="32" customHeight="1" x14ac:dyDescent="0.2">
      <c r="A560" s="2"/>
      <c r="B560" s="5"/>
      <c r="C560" s="4" t="s">
        <v>1030</v>
      </c>
      <c r="D560" s="176" t="s">
        <v>1031</v>
      </c>
      <c r="E560" s="176"/>
      <c r="F560" s="57" t="s">
        <v>8</v>
      </c>
      <c r="G560" s="15">
        <f>IF(AND(F560="YA"),5,IF(AND(F560="TIDAK"),1,0))</f>
        <v>5</v>
      </c>
    </row>
    <row r="561" spans="1:7" ht="32" customHeight="1" x14ac:dyDescent="0.2">
      <c r="A561" s="2"/>
      <c r="B561" s="5"/>
      <c r="C561" s="4" t="s">
        <v>1032</v>
      </c>
      <c r="D561" s="176" t="s">
        <v>1033</v>
      </c>
      <c r="E561" s="176"/>
      <c r="F561" s="57" t="s">
        <v>8</v>
      </c>
      <c r="G561" s="15">
        <f>IF(AND(F561="YA"),5,IF(AND(F561="TIDAK"),1,0))</f>
        <v>5</v>
      </c>
    </row>
    <row r="562" spans="1:7" ht="32" customHeight="1" x14ac:dyDescent="0.2">
      <c r="A562" s="2"/>
      <c r="B562" s="5"/>
      <c r="C562" s="4" t="s">
        <v>1034</v>
      </c>
      <c r="D562" s="176" t="s">
        <v>1035</v>
      </c>
      <c r="E562" s="176"/>
      <c r="F562" s="57"/>
      <c r="G562" s="15"/>
    </row>
    <row r="563" spans="1:7" ht="32" customHeight="1" x14ac:dyDescent="0.2">
      <c r="A563" s="2"/>
      <c r="B563" s="5"/>
      <c r="C563" s="5"/>
      <c r="D563" s="5" t="s">
        <v>1036</v>
      </c>
      <c r="E563" s="5" t="s">
        <v>1029</v>
      </c>
      <c r="F563" s="57" t="s">
        <v>8</v>
      </c>
      <c r="G563" s="15">
        <f>IF(AND(F563="YA"),5,IF(AND(F563="TIDAK"),1,0))</f>
        <v>5</v>
      </c>
    </row>
    <row r="564" spans="1:7" ht="32" customHeight="1" x14ac:dyDescent="0.2">
      <c r="A564" s="2"/>
      <c r="B564" s="5"/>
      <c r="C564" s="5"/>
      <c r="D564" s="5" t="s">
        <v>1037</v>
      </c>
      <c r="E564" s="5" t="s">
        <v>1038</v>
      </c>
      <c r="F564" s="57" t="s">
        <v>8</v>
      </c>
      <c r="G564" s="15">
        <f>IF(AND(F564="YA"),5,IF(AND(F564="TIDAK"),1,0))</f>
        <v>5</v>
      </c>
    </row>
    <row r="565" spans="1:7" ht="32" customHeight="1" x14ac:dyDescent="0.2">
      <c r="A565" s="2"/>
      <c r="B565" s="5"/>
      <c r="C565" s="4" t="s">
        <v>1039</v>
      </c>
      <c r="D565" s="181" t="s">
        <v>1040</v>
      </c>
      <c r="E565" s="182"/>
      <c r="F565" s="57" t="s">
        <v>8</v>
      </c>
      <c r="G565" s="15">
        <f>IF(AND(F565="YA"),5,IF(AND(F565="TIDAK"),1,0))</f>
        <v>5</v>
      </c>
    </row>
    <row r="566" spans="1:7" ht="32" customHeight="1" x14ac:dyDescent="0.2">
      <c r="A566" s="2"/>
      <c r="B566" s="5"/>
      <c r="C566" s="4" t="s">
        <v>1041</v>
      </c>
      <c r="D566" s="176" t="s">
        <v>1042</v>
      </c>
      <c r="E566" s="176"/>
      <c r="F566" s="57" t="s">
        <v>8</v>
      </c>
      <c r="G566" s="15">
        <f>IF(AND(F566="YA"),5,IF(AND(F566="TIDAK"),1,0))</f>
        <v>5</v>
      </c>
    </row>
    <row r="567" spans="1:7" ht="32" customHeight="1" x14ac:dyDescent="0.2">
      <c r="A567" s="2">
        <v>20</v>
      </c>
      <c r="B567" s="197" t="s">
        <v>1043</v>
      </c>
      <c r="C567" s="197"/>
      <c r="D567" s="197"/>
      <c r="E567" s="197"/>
      <c r="F567" s="57"/>
      <c r="G567" s="50">
        <f>SUM(G568:G573)</f>
        <v>21</v>
      </c>
    </row>
    <row r="568" spans="1:7" ht="32" customHeight="1" x14ac:dyDescent="0.2">
      <c r="A568" s="2"/>
      <c r="B568" s="28" t="s">
        <v>1044</v>
      </c>
      <c r="C568" s="184" t="s">
        <v>1045</v>
      </c>
      <c r="D568" s="202"/>
      <c r="E568" s="185"/>
      <c r="F568" s="57" t="s">
        <v>8</v>
      </c>
      <c r="G568" s="15">
        <f>IF(AND(F568="YA"),5,IF(AND(F568="TIDAK"),1,0))</f>
        <v>5</v>
      </c>
    </row>
    <row r="569" spans="1:7" ht="32" customHeight="1" x14ac:dyDescent="0.2">
      <c r="A569" s="2"/>
      <c r="B569" s="24" t="s">
        <v>1046</v>
      </c>
      <c r="C569" s="184" t="s">
        <v>1047</v>
      </c>
      <c r="D569" s="202"/>
      <c r="E569" s="185"/>
      <c r="F569" s="57" t="s">
        <v>8</v>
      </c>
      <c r="G569" s="15">
        <f>IF(AND(F569="YA"),5,IF(AND(F569="TIDAK"),1,0))</f>
        <v>5</v>
      </c>
    </row>
    <row r="570" spans="1:7" ht="32" customHeight="1" x14ac:dyDescent="0.2">
      <c r="A570" s="2"/>
      <c r="B570" s="24"/>
      <c r="C570" s="29" t="s">
        <v>1048</v>
      </c>
      <c r="D570" s="198" t="s">
        <v>1049</v>
      </c>
      <c r="E570" s="199"/>
      <c r="F570" s="57"/>
      <c r="G570" s="15"/>
    </row>
    <row r="571" spans="1:7" ht="32" customHeight="1" x14ac:dyDescent="0.2">
      <c r="A571" s="2"/>
      <c r="B571" s="27"/>
      <c r="C571" s="27"/>
      <c r="D571" s="30" t="s">
        <v>1050</v>
      </c>
      <c r="E571" s="17" t="s">
        <v>1051</v>
      </c>
      <c r="F571" s="57" t="s">
        <v>8</v>
      </c>
      <c r="G571" s="15">
        <f>IF(AND(F571="YA"),5,IF(AND(F571="TIDAK"),1,0))</f>
        <v>5</v>
      </c>
    </row>
    <row r="572" spans="1:7" ht="32" customHeight="1" x14ac:dyDescent="0.2">
      <c r="A572" s="2"/>
      <c r="B572" s="27"/>
      <c r="C572" s="27"/>
      <c r="D572" s="30" t="s">
        <v>1050</v>
      </c>
      <c r="E572" s="17" t="s">
        <v>1052</v>
      </c>
      <c r="F572" s="57" t="s">
        <v>55</v>
      </c>
      <c r="G572" s="15">
        <f>IF(AND(F572="YA"),5,IF(AND(F572="TIDAK"),1,0))</f>
        <v>1</v>
      </c>
    </row>
    <row r="573" spans="1:7" ht="32" customHeight="1" x14ac:dyDescent="0.2">
      <c r="A573" s="2"/>
      <c r="B573" s="27"/>
      <c r="C573" s="30" t="s">
        <v>1048</v>
      </c>
      <c r="D573" s="200" t="s">
        <v>1053</v>
      </c>
      <c r="E573" s="201"/>
      <c r="F573" s="57" t="s">
        <v>8</v>
      </c>
      <c r="G573" s="15">
        <f>IF(AND(F573="YA"),5,IF(AND(F573="TIDAK"),1,0))</f>
        <v>5</v>
      </c>
    </row>
    <row r="574" spans="1:7" ht="32" customHeight="1" x14ac:dyDescent="0.2">
      <c r="A574" s="2">
        <v>21</v>
      </c>
      <c r="B574" s="197" t="s">
        <v>1054</v>
      </c>
      <c r="C574" s="197"/>
      <c r="D574" s="197"/>
      <c r="E574" s="197"/>
      <c r="F574" s="57"/>
      <c r="G574" s="50">
        <f>SUM(G575:G590)</f>
        <v>55</v>
      </c>
    </row>
    <row r="575" spans="1:7" ht="32" customHeight="1" x14ac:dyDescent="0.2">
      <c r="A575" s="2"/>
      <c r="B575" s="5" t="s">
        <v>1055</v>
      </c>
      <c r="C575" s="176" t="s">
        <v>1056</v>
      </c>
      <c r="D575" s="176"/>
      <c r="E575" s="176"/>
      <c r="F575" s="57" t="s">
        <v>8</v>
      </c>
      <c r="G575" s="15">
        <f>IF(AND(F575="YA"),5,IF(AND(F575="TIDAK"),1,0))</f>
        <v>5</v>
      </c>
    </row>
    <row r="576" spans="1:7" ht="32" customHeight="1" x14ac:dyDescent="0.2">
      <c r="A576" s="2"/>
      <c r="B576" s="5" t="s">
        <v>1057</v>
      </c>
      <c r="C576" s="176" t="s">
        <v>1058</v>
      </c>
      <c r="D576" s="176"/>
      <c r="E576" s="176"/>
      <c r="F576" s="57" t="s">
        <v>8</v>
      </c>
      <c r="G576" s="15">
        <f>IF(AND(F576="YA"),5,IF(AND(F576="TIDAK"),1,0))</f>
        <v>5</v>
      </c>
    </row>
    <row r="577" spans="1:7" ht="32" customHeight="1" x14ac:dyDescent="0.2">
      <c r="A577" s="2"/>
      <c r="B577" s="5" t="s">
        <v>1059</v>
      </c>
      <c r="C577" s="176" t="s">
        <v>1060</v>
      </c>
      <c r="D577" s="176"/>
      <c r="E577" s="176"/>
      <c r="F577" s="57"/>
      <c r="G577" s="15"/>
    </row>
    <row r="578" spans="1:7" ht="32" customHeight="1" x14ac:dyDescent="0.2">
      <c r="A578" s="2"/>
      <c r="B578" s="5"/>
      <c r="C578" s="5" t="s">
        <v>1061</v>
      </c>
      <c r="D578" s="176" t="s">
        <v>1062</v>
      </c>
      <c r="E578" s="176"/>
      <c r="F578" s="57" t="s">
        <v>22</v>
      </c>
      <c r="G578" s="15">
        <f>IF(AND(F578="YA"),3,IF(AND(F578="TIDAK"),1,0))</f>
        <v>0</v>
      </c>
    </row>
    <row r="579" spans="1:7" ht="32" customHeight="1" x14ac:dyDescent="0.2">
      <c r="A579" s="2"/>
      <c r="B579" s="5"/>
      <c r="C579" s="5" t="s">
        <v>1063</v>
      </c>
      <c r="D579" s="176" t="s">
        <v>1064</v>
      </c>
      <c r="E579" s="176"/>
      <c r="F579" s="57" t="s">
        <v>8</v>
      </c>
      <c r="G579" s="15">
        <f>IF(AND(F579="YA"),5,IF(AND(F579="TIDAK"),1,0))</f>
        <v>5</v>
      </c>
    </row>
    <row r="580" spans="1:7" ht="32" customHeight="1" x14ac:dyDescent="0.2">
      <c r="A580" s="2"/>
      <c r="B580" s="5" t="s">
        <v>1065</v>
      </c>
      <c r="C580" s="176" t="s">
        <v>1066</v>
      </c>
      <c r="D580" s="176"/>
      <c r="E580" s="176"/>
      <c r="F580" s="57"/>
      <c r="G580" s="15"/>
    </row>
    <row r="581" spans="1:7" ht="32" customHeight="1" x14ac:dyDescent="0.2">
      <c r="A581" s="2"/>
      <c r="B581" s="5"/>
      <c r="C581" s="5" t="s">
        <v>1067</v>
      </c>
      <c r="D581" s="176" t="s">
        <v>1062</v>
      </c>
      <c r="E581" s="176"/>
      <c r="F581" s="57" t="s">
        <v>22</v>
      </c>
      <c r="G581" s="15">
        <f>IF(AND(F581="YA"),2,IF(AND(F581="TIDAK"),1,0))</f>
        <v>0</v>
      </c>
    </row>
    <row r="582" spans="1:7" ht="32" customHeight="1" x14ac:dyDescent="0.2">
      <c r="A582" s="2"/>
      <c r="B582" s="5"/>
      <c r="C582" s="5" t="s">
        <v>1068</v>
      </c>
      <c r="D582" s="176" t="s">
        <v>1069</v>
      </c>
      <c r="E582" s="176"/>
      <c r="F582" s="57" t="s">
        <v>22</v>
      </c>
      <c r="G582" s="15">
        <f>IF(AND(F582="YA"),3,IF(AND(F582="TIDAK"),1,0))</f>
        <v>0</v>
      </c>
    </row>
    <row r="583" spans="1:7" ht="32" customHeight="1" x14ac:dyDescent="0.2">
      <c r="A583" s="2"/>
      <c r="B583" s="5"/>
      <c r="C583" s="5" t="s">
        <v>1070</v>
      </c>
      <c r="D583" s="176" t="s">
        <v>1071</v>
      </c>
      <c r="E583" s="176"/>
      <c r="F583" s="57" t="s">
        <v>8</v>
      </c>
      <c r="G583" s="15">
        <f t="shared" ref="G583:G590" si="38">IF(AND(F583="YA"),5,IF(AND(F583="TIDAK"),1,0))</f>
        <v>5</v>
      </c>
    </row>
    <row r="584" spans="1:7" ht="32" customHeight="1" x14ac:dyDescent="0.2">
      <c r="A584" s="2"/>
      <c r="B584" s="5" t="s">
        <v>1072</v>
      </c>
      <c r="C584" s="176" t="s">
        <v>1073</v>
      </c>
      <c r="D584" s="176"/>
      <c r="E584" s="176"/>
      <c r="F584" s="57" t="s">
        <v>8</v>
      </c>
      <c r="G584" s="15">
        <f t="shared" si="38"/>
        <v>5</v>
      </c>
    </row>
    <row r="585" spans="1:7" ht="32" customHeight="1" x14ac:dyDescent="0.2">
      <c r="A585" s="2"/>
      <c r="B585" s="5" t="s">
        <v>1074</v>
      </c>
      <c r="C585" s="176" t="s">
        <v>1075</v>
      </c>
      <c r="D585" s="176"/>
      <c r="E585" s="176"/>
      <c r="F585" s="57" t="s">
        <v>8</v>
      </c>
      <c r="G585" s="15">
        <f t="shared" si="38"/>
        <v>5</v>
      </c>
    </row>
    <row r="586" spans="1:7" ht="32" customHeight="1" x14ac:dyDescent="0.2">
      <c r="A586" s="2"/>
      <c r="B586" s="5" t="s">
        <v>1076</v>
      </c>
      <c r="C586" s="176" t="s">
        <v>1077</v>
      </c>
      <c r="D586" s="176"/>
      <c r="E586" s="176"/>
      <c r="F586" s="57" t="s">
        <v>8</v>
      </c>
      <c r="G586" s="15">
        <f t="shared" si="38"/>
        <v>5</v>
      </c>
    </row>
    <row r="587" spans="1:7" ht="32" customHeight="1" x14ac:dyDescent="0.2">
      <c r="A587" s="2"/>
      <c r="B587" s="5" t="s">
        <v>1078</v>
      </c>
      <c r="C587" s="176" t="s">
        <v>1079</v>
      </c>
      <c r="D587" s="176"/>
      <c r="E587" s="176"/>
      <c r="F587" s="57" t="s">
        <v>8</v>
      </c>
      <c r="G587" s="15">
        <f t="shared" si="38"/>
        <v>5</v>
      </c>
    </row>
    <row r="588" spans="1:7" ht="32" customHeight="1" x14ac:dyDescent="0.2">
      <c r="A588" s="2"/>
      <c r="B588" s="5" t="s">
        <v>1080</v>
      </c>
      <c r="C588" s="176" t="s">
        <v>1081</v>
      </c>
      <c r="D588" s="176"/>
      <c r="E588" s="176"/>
      <c r="F588" s="57" t="s">
        <v>8</v>
      </c>
      <c r="G588" s="15">
        <f t="shared" si="38"/>
        <v>5</v>
      </c>
    </row>
    <row r="589" spans="1:7" ht="32" customHeight="1" x14ac:dyDescent="0.2">
      <c r="A589" s="2"/>
      <c r="B589" s="5" t="s">
        <v>1082</v>
      </c>
      <c r="C589" s="176" t="s">
        <v>1083</v>
      </c>
      <c r="D589" s="176"/>
      <c r="E589" s="176"/>
      <c r="F589" s="57" t="s">
        <v>8</v>
      </c>
      <c r="G589" s="15">
        <f t="shared" si="38"/>
        <v>5</v>
      </c>
    </row>
    <row r="590" spans="1:7" ht="32" customHeight="1" x14ac:dyDescent="0.2">
      <c r="A590" s="2"/>
      <c r="B590" s="5" t="s">
        <v>1084</v>
      </c>
      <c r="C590" s="176" t="s">
        <v>1085</v>
      </c>
      <c r="D590" s="176"/>
      <c r="E590" s="176"/>
      <c r="F590" s="57" t="s">
        <v>8</v>
      </c>
      <c r="G590" s="15">
        <f t="shared" si="38"/>
        <v>5</v>
      </c>
    </row>
    <row r="591" spans="1:7" ht="32" customHeight="1" x14ac:dyDescent="0.2">
      <c r="A591" s="2">
        <v>22</v>
      </c>
      <c r="B591" s="180" t="s">
        <v>107</v>
      </c>
      <c r="C591" s="180"/>
      <c r="D591" s="180"/>
      <c r="E591" s="180"/>
      <c r="F591" s="57"/>
      <c r="G591" s="50">
        <f>SUM(G592:G616)</f>
        <v>63</v>
      </c>
    </row>
    <row r="592" spans="1:7" ht="32" customHeight="1" x14ac:dyDescent="0.2">
      <c r="A592" s="2"/>
      <c r="B592" s="5" t="s">
        <v>1086</v>
      </c>
      <c r="C592" s="176" t="s">
        <v>1087</v>
      </c>
      <c r="D592" s="176"/>
      <c r="E592" s="176"/>
      <c r="F592" s="57" t="s">
        <v>8</v>
      </c>
      <c r="G592" s="15">
        <f t="shared" ref="G592:G600" si="39">IF(AND(F592="YA"),5,IF(AND(F592="TIDAK"),1,0))</f>
        <v>5</v>
      </c>
    </row>
    <row r="593" spans="1:7" ht="32" customHeight="1" x14ac:dyDescent="0.2">
      <c r="A593" s="2"/>
      <c r="B593" s="5" t="s">
        <v>1088</v>
      </c>
      <c r="C593" s="176" t="s">
        <v>1089</v>
      </c>
      <c r="D593" s="176"/>
      <c r="E593" s="176"/>
      <c r="F593" s="57" t="s">
        <v>8</v>
      </c>
      <c r="G593" s="15">
        <f t="shared" si="39"/>
        <v>5</v>
      </c>
    </row>
    <row r="594" spans="1:7" ht="32" customHeight="1" x14ac:dyDescent="0.2">
      <c r="A594" s="2"/>
      <c r="B594" s="5" t="s">
        <v>1090</v>
      </c>
      <c r="C594" s="176" t="s">
        <v>1091</v>
      </c>
      <c r="D594" s="176"/>
      <c r="E594" s="176"/>
      <c r="F594" s="57" t="s">
        <v>8</v>
      </c>
      <c r="G594" s="15">
        <f t="shared" si="39"/>
        <v>5</v>
      </c>
    </row>
    <row r="595" spans="1:7" ht="32" customHeight="1" x14ac:dyDescent="0.2">
      <c r="A595" s="2"/>
      <c r="B595" s="5" t="s">
        <v>1092</v>
      </c>
      <c r="C595" s="176" t="s">
        <v>1093</v>
      </c>
      <c r="D595" s="176"/>
      <c r="E595" s="176"/>
      <c r="F595" s="57" t="s">
        <v>8</v>
      </c>
      <c r="G595" s="15">
        <f t="shared" si="39"/>
        <v>5</v>
      </c>
    </row>
    <row r="596" spans="1:7" ht="32" customHeight="1" x14ac:dyDescent="0.2">
      <c r="A596" s="2"/>
      <c r="B596" s="5" t="s">
        <v>1094</v>
      </c>
      <c r="C596" s="176" t="s">
        <v>1095</v>
      </c>
      <c r="D596" s="176"/>
      <c r="E596" s="176"/>
      <c r="F596" s="57" t="s">
        <v>8</v>
      </c>
      <c r="G596" s="15">
        <f t="shared" si="39"/>
        <v>5</v>
      </c>
    </row>
    <row r="597" spans="1:7" ht="32" customHeight="1" x14ac:dyDescent="0.2">
      <c r="A597" s="2"/>
      <c r="B597" s="5" t="s">
        <v>1096</v>
      </c>
      <c r="C597" s="176" t="s">
        <v>1097</v>
      </c>
      <c r="D597" s="176"/>
      <c r="E597" s="176"/>
      <c r="F597" s="57" t="s">
        <v>8</v>
      </c>
      <c r="G597" s="15">
        <f t="shared" si="39"/>
        <v>5</v>
      </c>
    </row>
    <row r="598" spans="1:7" ht="32" customHeight="1" x14ac:dyDescent="0.2">
      <c r="A598" s="2"/>
      <c r="B598" s="5" t="s">
        <v>1098</v>
      </c>
      <c r="C598" s="176" t="s">
        <v>1099</v>
      </c>
      <c r="D598" s="176"/>
      <c r="E598" s="176"/>
      <c r="F598" s="57" t="s">
        <v>55</v>
      </c>
      <c r="G598" s="15">
        <f t="shared" si="39"/>
        <v>1</v>
      </c>
    </row>
    <row r="599" spans="1:7" ht="32" customHeight="1" x14ac:dyDescent="0.2">
      <c r="A599" s="2"/>
      <c r="B599" s="5" t="s">
        <v>1100</v>
      </c>
      <c r="C599" s="176" t="s">
        <v>1101</v>
      </c>
      <c r="D599" s="176"/>
      <c r="E599" s="176"/>
      <c r="F599" s="57" t="s">
        <v>8</v>
      </c>
      <c r="G599" s="15">
        <f t="shared" si="39"/>
        <v>5</v>
      </c>
    </row>
    <row r="600" spans="1:7" ht="32" customHeight="1" x14ac:dyDescent="0.2">
      <c r="A600" s="2"/>
      <c r="B600" s="5" t="s">
        <v>1102</v>
      </c>
      <c r="C600" s="176" t="s">
        <v>1103</v>
      </c>
      <c r="D600" s="176"/>
      <c r="E600" s="176"/>
      <c r="F600" s="57" t="s">
        <v>55</v>
      </c>
      <c r="G600" s="15">
        <f t="shared" si="39"/>
        <v>1</v>
      </c>
    </row>
    <row r="601" spans="1:7" ht="32" customHeight="1" x14ac:dyDescent="0.2">
      <c r="A601" s="2"/>
      <c r="B601" s="5" t="s">
        <v>1104</v>
      </c>
      <c r="C601" s="176" t="s">
        <v>1105</v>
      </c>
      <c r="D601" s="176"/>
      <c r="E601" s="176"/>
      <c r="F601" s="57"/>
      <c r="G601" s="15"/>
    </row>
    <row r="602" spans="1:7" ht="32" customHeight="1" x14ac:dyDescent="0.2">
      <c r="A602" s="2"/>
      <c r="B602" s="5"/>
      <c r="C602" s="5" t="s">
        <v>1106</v>
      </c>
      <c r="D602" s="176" t="s">
        <v>1107</v>
      </c>
      <c r="E602" s="176"/>
      <c r="F602" s="57" t="s">
        <v>22</v>
      </c>
      <c r="G602" s="15">
        <f>IF(AND(F602="YA"),3,IF(AND(F602="TIDAK"),1,0))</f>
        <v>0</v>
      </c>
    </row>
    <row r="603" spans="1:7" ht="32" customHeight="1" x14ac:dyDescent="0.2">
      <c r="A603" s="2"/>
      <c r="B603" s="5"/>
      <c r="C603" s="5" t="s">
        <v>1108</v>
      </c>
      <c r="D603" s="176" t="s">
        <v>1109</v>
      </c>
      <c r="E603" s="176"/>
      <c r="F603" s="57" t="s">
        <v>8</v>
      </c>
      <c r="G603" s="15">
        <f>IF(AND(F603="YA"),5,IF(AND(F603="TIDAK"),1,0))</f>
        <v>5</v>
      </c>
    </row>
    <row r="604" spans="1:7" ht="32" customHeight="1" x14ac:dyDescent="0.2">
      <c r="A604" s="2"/>
      <c r="B604" s="5"/>
      <c r="C604" s="5"/>
      <c r="D604" s="5" t="s">
        <v>1110</v>
      </c>
      <c r="E604" s="5" t="s">
        <v>1111</v>
      </c>
      <c r="F604" s="57" t="s">
        <v>55</v>
      </c>
      <c r="G604" s="15">
        <f>IF(AND(F604="YA"),5,IF(AND(F604="TIDAK"),1,0))</f>
        <v>1</v>
      </c>
    </row>
    <row r="605" spans="1:7" ht="32" customHeight="1" x14ac:dyDescent="0.2">
      <c r="A605" s="2"/>
      <c r="B605" s="5"/>
      <c r="C605" s="5"/>
      <c r="D605" s="5" t="s">
        <v>1112</v>
      </c>
      <c r="E605" s="5" t="s">
        <v>1113</v>
      </c>
      <c r="F605" s="57" t="s">
        <v>8</v>
      </c>
      <c r="G605" s="15">
        <f>IF(AND(F605="YA"),5,IF(AND(F605="TIDAK"),1,0))</f>
        <v>5</v>
      </c>
    </row>
    <row r="606" spans="1:7" ht="32" customHeight="1" x14ac:dyDescent="0.2">
      <c r="A606" s="2"/>
      <c r="B606" s="5" t="s">
        <v>1114</v>
      </c>
      <c r="C606" s="5"/>
      <c r="D606" s="5" t="s">
        <v>1115</v>
      </c>
      <c r="E606" s="5" t="s">
        <v>1116</v>
      </c>
      <c r="F606" s="57" t="s">
        <v>55</v>
      </c>
      <c r="G606" s="15">
        <f>IF(AND(F606="YA"),5,IF(AND(F606="TIDAK"),1,0))</f>
        <v>1</v>
      </c>
    </row>
    <row r="607" spans="1:7" ht="32" customHeight="1" x14ac:dyDescent="0.2">
      <c r="A607" s="2"/>
      <c r="B607" s="5" t="s">
        <v>1117</v>
      </c>
      <c r="C607" s="176" t="s">
        <v>1118</v>
      </c>
      <c r="D607" s="176"/>
      <c r="E607" s="176"/>
      <c r="F607" s="57" t="s">
        <v>55</v>
      </c>
      <c r="G607" s="15">
        <f>IF(AND(F607="YA"),2,IF(AND(F607="TIDAK"),5,0))</f>
        <v>5</v>
      </c>
    </row>
    <row r="608" spans="1:7" ht="32" customHeight="1" x14ac:dyDescent="0.2">
      <c r="A608" s="2"/>
      <c r="B608" s="5" t="s">
        <v>1119</v>
      </c>
      <c r="C608" s="176" t="s">
        <v>1120</v>
      </c>
      <c r="D608" s="176"/>
      <c r="E608" s="176"/>
      <c r="F608" s="57" t="s">
        <v>8</v>
      </c>
      <c r="G608" s="15">
        <f>IF(AND(F608="YA"),2,IF(AND(F608="TIDAK"),1,0))</f>
        <v>2</v>
      </c>
    </row>
    <row r="609" spans="1:7" ht="32" customHeight="1" x14ac:dyDescent="0.2">
      <c r="A609" s="2"/>
      <c r="B609" s="5" t="s">
        <v>1121</v>
      </c>
      <c r="C609" s="176" t="s">
        <v>1122</v>
      </c>
      <c r="D609" s="176"/>
      <c r="E609" s="176"/>
      <c r="F609" s="57"/>
      <c r="G609" s="15"/>
    </row>
    <row r="610" spans="1:7" ht="32" customHeight="1" x14ac:dyDescent="0.2">
      <c r="A610" s="2"/>
      <c r="B610" s="5"/>
      <c r="C610" s="5" t="s">
        <v>1123</v>
      </c>
      <c r="D610" s="176" t="s">
        <v>1124</v>
      </c>
      <c r="E610" s="176"/>
      <c r="F610" s="57" t="s">
        <v>8</v>
      </c>
      <c r="G610" s="15">
        <f>IF(AND(F610="YA"),3,IF(AND(F610="TIDAK"),1,0))</f>
        <v>3</v>
      </c>
    </row>
    <row r="611" spans="1:7" ht="32" customHeight="1" x14ac:dyDescent="0.2">
      <c r="A611" s="2"/>
      <c r="B611" s="5"/>
      <c r="C611" s="5" t="s">
        <v>1125</v>
      </c>
      <c r="D611" s="176" t="s">
        <v>1126</v>
      </c>
      <c r="E611" s="176"/>
      <c r="F611" s="57" t="s">
        <v>22</v>
      </c>
      <c r="G611" s="15">
        <f>IF(AND(F611="YA"),5,IF(AND(F611="TIDAK"),1,0))</f>
        <v>0</v>
      </c>
    </row>
    <row r="612" spans="1:7" ht="32" customHeight="1" x14ac:dyDescent="0.2">
      <c r="A612" s="2"/>
      <c r="B612" s="5" t="s">
        <v>1127</v>
      </c>
      <c r="C612" s="176" t="s">
        <v>1128</v>
      </c>
      <c r="D612" s="176"/>
      <c r="E612" s="176"/>
      <c r="F612" s="57" t="s">
        <v>55</v>
      </c>
      <c r="G612" s="15">
        <f>IF(AND(F612="YA"),5,IF(AND(F612="TIDAK"),1,0))</f>
        <v>1</v>
      </c>
    </row>
    <row r="613" spans="1:7" ht="32" customHeight="1" x14ac:dyDescent="0.2">
      <c r="A613" s="2"/>
      <c r="B613" s="5" t="s">
        <v>1129</v>
      </c>
      <c r="C613" s="176" t="s">
        <v>1130</v>
      </c>
      <c r="D613" s="176"/>
      <c r="E613" s="176"/>
      <c r="F613" s="57" t="s">
        <v>22</v>
      </c>
      <c r="G613" s="15">
        <f>IF(AND(F613="YA"),5,IF(AND(F613="TIDAK"),1,0))</f>
        <v>0</v>
      </c>
    </row>
    <row r="614" spans="1:7" ht="32" customHeight="1" x14ac:dyDescent="0.2">
      <c r="A614" s="2"/>
      <c r="B614" s="5" t="s">
        <v>1131</v>
      </c>
      <c r="C614" s="176" t="s">
        <v>1132</v>
      </c>
      <c r="D614" s="176"/>
      <c r="E614" s="176"/>
      <c r="F614" s="57"/>
      <c r="G614" s="15"/>
    </row>
    <row r="615" spans="1:7" ht="32" customHeight="1" x14ac:dyDescent="0.2">
      <c r="A615" s="2"/>
      <c r="B615" s="5"/>
      <c r="C615" s="5" t="s">
        <v>1133</v>
      </c>
      <c r="D615" s="176" t="s">
        <v>1134</v>
      </c>
      <c r="E615" s="176"/>
      <c r="F615" s="57" t="s">
        <v>22</v>
      </c>
      <c r="G615" s="15">
        <f>IF(AND(F615="YA"),5,IF(AND(F615="TIDAK"),1,0))</f>
        <v>0</v>
      </c>
    </row>
    <row r="616" spans="1:7" ht="32" customHeight="1" x14ac:dyDescent="0.2">
      <c r="A616" s="2"/>
      <c r="B616" s="5"/>
      <c r="C616" s="5" t="s">
        <v>1135</v>
      </c>
      <c r="D616" s="176" t="s">
        <v>1136</v>
      </c>
      <c r="E616" s="176"/>
      <c r="F616" s="57" t="s">
        <v>8</v>
      </c>
      <c r="G616" s="15">
        <f>IF(AND(F616="YA"),3,IF(AND(F616="TIDAK"),1,0))</f>
        <v>3</v>
      </c>
    </row>
    <row r="617" spans="1:7" ht="32" customHeight="1" x14ac:dyDescent="0.2">
      <c r="A617" s="186" t="s">
        <v>1137</v>
      </c>
      <c r="B617" s="187"/>
      <c r="C617" s="187"/>
      <c r="D617" s="187"/>
      <c r="E617" s="187"/>
      <c r="F617" s="187"/>
      <c r="G617" s="48">
        <f>G618</f>
        <v>168</v>
      </c>
    </row>
    <row r="618" spans="1:7" ht="32" customHeight="1" x14ac:dyDescent="0.2">
      <c r="A618" s="31">
        <v>23</v>
      </c>
      <c r="B618" s="197" t="s">
        <v>1138</v>
      </c>
      <c r="C618" s="197"/>
      <c r="D618" s="197"/>
      <c r="E618" s="197"/>
      <c r="F618" s="57"/>
      <c r="G618" s="50">
        <f>SUM(G619:G677)</f>
        <v>168</v>
      </c>
    </row>
    <row r="619" spans="1:7" ht="32" customHeight="1" x14ac:dyDescent="0.2">
      <c r="A619" s="2"/>
      <c r="B619" s="4" t="s">
        <v>1139</v>
      </c>
      <c r="C619" s="176" t="s">
        <v>1140</v>
      </c>
      <c r="D619" s="176"/>
      <c r="E619" s="176"/>
      <c r="F619" s="57" t="s">
        <v>8</v>
      </c>
      <c r="G619" s="15">
        <f>IF(AND(F619="YA"),5,IF(AND(F619="TIDAK"),1,0))</f>
        <v>5</v>
      </c>
    </row>
    <row r="620" spans="1:7" ht="32" customHeight="1" x14ac:dyDescent="0.2">
      <c r="A620" s="2"/>
      <c r="B620" s="4" t="s">
        <v>1141</v>
      </c>
      <c r="C620" s="176" t="s">
        <v>1142</v>
      </c>
      <c r="D620" s="176"/>
      <c r="E620" s="176"/>
      <c r="F620" s="57"/>
      <c r="G620" s="15"/>
    </row>
    <row r="621" spans="1:7" ht="32" customHeight="1" x14ac:dyDescent="0.2">
      <c r="A621" s="2"/>
      <c r="B621" s="5"/>
      <c r="C621" s="4" t="s">
        <v>1143</v>
      </c>
      <c r="D621" s="176" t="s">
        <v>1144</v>
      </c>
      <c r="E621" s="176"/>
      <c r="F621" s="57" t="s">
        <v>8</v>
      </c>
      <c r="G621" s="15">
        <f t="shared" ref="G621:G628" si="40">IF(AND(F621="YA"),5,IF(AND(F621="TIDAK"),1,0))</f>
        <v>5</v>
      </c>
    </row>
    <row r="622" spans="1:7" ht="32" customHeight="1" x14ac:dyDescent="0.2">
      <c r="A622" s="2"/>
      <c r="B622" s="5"/>
      <c r="C622" s="4" t="s">
        <v>1145</v>
      </c>
      <c r="D622" s="176" t="s">
        <v>1146</v>
      </c>
      <c r="E622" s="176"/>
      <c r="F622" s="57" t="s">
        <v>8</v>
      </c>
      <c r="G622" s="15">
        <f t="shared" si="40"/>
        <v>5</v>
      </c>
    </row>
    <row r="623" spans="1:7" ht="32" customHeight="1" x14ac:dyDescent="0.2">
      <c r="A623" s="2"/>
      <c r="B623" s="5"/>
      <c r="C623" s="4" t="s">
        <v>1147</v>
      </c>
      <c r="D623" s="176" t="s">
        <v>1148</v>
      </c>
      <c r="E623" s="176"/>
      <c r="F623" s="57" t="s">
        <v>8</v>
      </c>
      <c r="G623" s="15">
        <f t="shared" si="40"/>
        <v>5</v>
      </c>
    </row>
    <row r="624" spans="1:7" ht="32" customHeight="1" x14ac:dyDescent="0.2">
      <c r="A624" s="2"/>
      <c r="B624" s="5"/>
      <c r="C624" s="4" t="s">
        <v>1149</v>
      </c>
      <c r="D624" s="176" t="s">
        <v>1150</v>
      </c>
      <c r="E624" s="176"/>
      <c r="F624" s="57" t="s">
        <v>8</v>
      </c>
      <c r="G624" s="15">
        <f t="shared" si="40"/>
        <v>5</v>
      </c>
    </row>
    <row r="625" spans="1:7" ht="32" customHeight="1" x14ac:dyDescent="0.2">
      <c r="A625" s="2"/>
      <c r="B625" s="5"/>
      <c r="C625" s="4" t="s">
        <v>1151</v>
      </c>
      <c r="D625" s="176" t="s">
        <v>1152</v>
      </c>
      <c r="E625" s="176"/>
      <c r="F625" s="57" t="s">
        <v>8</v>
      </c>
      <c r="G625" s="15">
        <f t="shared" si="40"/>
        <v>5</v>
      </c>
    </row>
    <row r="626" spans="1:7" ht="32" customHeight="1" x14ac:dyDescent="0.2">
      <c r="A626" s="2"/>
      <c r="B626" s="5"/>
      <c r="C626" s="4" t="s">
        <v>1153</v>
      </c>
      <c r="D626" s="176" t="s">
        <v>1154</v>
      </c>
      <c r="E626" s="176"/>
      <c r="F626" s="57" t="s">
        <v>8</v>
      </c>
      <c r="G626" s="15">
        <f t="shared" si="40"/>
        <v>5</v>
      </c>
    </row>
    <row r="627" spans="1:7" ht="32" customHeight="1" x14ac:dyDescent="0.2">
      <c r="A627" s="2"/>
      <c r="B627" s="5"/>
      <c r="C627" s="4" t="s">
        <v>1155</v>
      </c>
      <c r="D627" s="176" t="s">
        <v>1156</v>
      </c>
      <c r="E627" s="176"/>
      <c r="F627" s="57" t="s">
        <v>8</v>
      </c>
      <c r="G627" s="15">
        <f t="shared" si="40"/>
        <v>5</v>
      </c>
    </row>
    <row r="628" spans="1:7" ht="32" customHeight="1" x14ac:dyDescent="0.2">
      <c r="A628" s="2"/>
      <c r="B628" s="5"/>
      <c r="C628" s="4" t="s">
        <v>1157</v>
      </c>
      <c r="D628" s="176" t="s">
        <v>1158</v>
      </c>
      <c r="E628" s="176"/>
      <c r="F628" s="57" t="s">
        <v>8</v>
      </c>
      <c r="G628" s="15">
        <f t="shared" si="40"/>
        <v>5</v>
      </c>
    </row>
    <row r="629" spans="1:7" ht="32" customHeight="1" x14ac:dyDescent="0.2">
      <c r="A629" s="2"/>
      <c r="B629" s="4" t="s">
        <v>1159</v>
      </c>
      <c r="C629" s="176" t="s">
        <v>1160</v>
      </c>
      <c r="D629" s="176"/>
      <c r="E629" s="176"/>
      <c r="F629" s="57"/>
      <c r="G629" s="15"/>
    </row>
    <row r="630" spans="1:7" ht="32" customHeight="1" x14ac:dyDescent="0.2">
      <c r="A630" s="2"/>
      <c r="B630" s="5"/>
      <c r="C630" s="4" t="s">
        <v>1161</v>
      </c>
      <c r="D630" s="176" t="s">
        <v>1162</v>
      </c>
      <c r="E630" s="176"/>
      <c r="F630" s="57" t="s">
        <v>8</v>
      </c>
      <c r="G630" s="15">
        <f>IF(AND(F630="YA"),5,IF(AND(F630="TIDAK"),1,0))</f>
        <v>5</v>
      </c>
    </row>
    <row r="631" spans="1:7" ht="32" customHeight="1" x14ac:dyDescent="0.2">
      <c r="A631" s="2"/>
      <c r="B631" s="5"/>
      <c r="C631" s="4" t="s">
        <v>1163</v>
      </c>
      <c r="D631" s="176" t="s">
        <v>1164</v>
      </c>
      <c r="E631" s="176"/>
      <c r="F631" s="57" t="s">
        <v>8</v>
      </c>
      <c r="G631" s="15">
        <f>IF(AND(F631="YA"),5,IF(AND(F631="TIDAK"),1,0))</f>
        <v>5</v>
      </c>
    </row>
    <row r="632" spans="1:7" ht="32" customHeight="1" x14ac:dyDescent="0.2">
      <c r="A632" s="2"/>
      <c r="B632" s="5"/>
      <c r="C632" s="4" t="s">
        <v>1165</v>
      </c>
      <c r="D632" s="176" t="s">
        <v>1166</v>
      </c>
      <c r="E632" s="176"/>
      <c r="F632" s="57" t="s">
        <v>8</v>
      </c>
      <c r="G632" s="15">
        <f>IF(AND(F632="YA"),5,IF(AND(F632="TIDAK"),1,0))</f>
        <v>5</v>
      </c>
    </row>
    <row r="633" spans="1:7" ht="32" customHeight="1" x14ac:dyDescent="0.2">
      <c r="A633" s="2"/>
      <c r="B633" s="5"/>
      <c r="C633" s="4" t="s">
        <v>1167</v>
      </c>
      <c r="D633" s="176" t="s">
        <v>1168</v>
      </c>
      <c r="E633" s="176"/>
      <c r="F633" s="57" t="s">
        <v>8</v>
      </c>
      <c r="G633" s="15">
        <f>IF(AND(F633="YA"),5,IF(AND(F633="TIDAK"),1,0))</f>
        <v>5</v>
      </c>
    </row>
    <row r="634" spans="1:7" ht="32" customHeight="1" x14ac:dyDescent="0.2">
      <c r="A634" s="2"/>
      <c r="B634" s="4" t="s">
        <v>1169</v>
      </c>
      <c r="C634" s="176" t="s">
        <v>1170</v>
      </c>
      <c r="D634" s="176"/>
      <c r="E634" s="176"/>
      <c r="F634" s="57"/>
      <c r="G634" s="15"/>
    </row>
    <row r="635" spans="1:7" ht="32" customHeight="1" x14ac:dyDescent="0.2">
      <c r="A635" s="2"/>
      <c r="B635" s="5"/>
      <c r="C635" s="4" t="s">
        <v>1171</v>
      </c>
      <c r="D635" s="176" t="s">
        <v>1172</v>
      </c>
      <c r="E635" s="176"/>
      <c r="F635" s="57" t="s">
        <v>8</v>
      </c>
      <c r="G635" s="15">
        <f t="shared" ref="G635:G642" si="41">IF(AND(F635="YA"),5,IF(AND(F635="TIDAK"),1,0))</f>
        <v>5</v>
      </c>
    </row>
    <row r="636" spans="1:7" ht="32" customHeight="1" x14ac:dyDescent="0.2">
      <c r="A636" s="2"/>
      <c r="B636" s="5"/>
      <c r="C636" s="4" t="s">
        <v>1173</v>
      </c>
      <c r="D636" s="176" t="s">
        <v>1174</v>
      </c>
      <c r="E636" s="176"/>
      <c r="F636" s="57" t="s">
        <v>8</v>
      </c>
      <c r="G636" s="15">
        <f t="shared" si="41"/>
        <v>5</v>
      </c>
    </row>
    <row r="637" spans="1:7" ht="32" customHeight="1" x14ac:dyDescent="0.2">
      <c r="A637" s="2"/>
      <c r="B637" s="5"/>
      <c r="C637" s="4" t="s">
        <v>1175</v>
      </c>
      <c r="D637" s="176" t="s">
        <v>1176</v>
      </c>
      <c r="E637" s="176"/>
      <c r="F637" s="57" t="s">
        <v>8</v>
      </c>
      <c r="G637" s="15">
        <f t="shared" si="41"/>
        <v>5</v>
      </c>
    </row>
    <row r="638" spans="1:7" ht="32" customHeight="1" x14ac:dyDescent="0.2">
      <c r="A638" s="2"/>
      <c r="B638" s="5"/>
      <c r="C638" s="4" t="s">
        <v>1177</v>
      </c>
      <c r="D638" s="176" t="s">
        <v>1178</v>
      </c>
      <c r="E638" s="176"/>
      <c r="F638" s="57" t="s">
        <v>8</v>
      </c>
      <c r="G638" s="15">
        <f t="shared" si="41"/>
        <v>5</v>
      </c>
    </row>
    <row r="639" spans="1:7" ht="32" customHeight="1" x14ac:dyDescent="0.2">
      <c r="A639" s="2"/>
      <c r="B639" s="5"/>
      <c r="C639" s="4" t="s">
        <v>1179</v>
      </c>
      <c r="D639" s="176" t="s">
        <v>1180</v>
      </c>
      <c r="E639" s="176"/>
      <c r="F639" s="57" t="s">
        <v>8</v>
      </c>
      <c r="G639" s="15">
        <f t="shared" si="41"/>
        <v>5</v>
      </c>
    </row>
    <row r="640" spans="1:7" ht="32" customHeight="1" x14ac:dyDescent="0.2">
      <c r="A640" s="2"/>
      <c r="B640" s="5"/>
      <c r="C640" s="4" t="s">
        <v>1181</v>
      </c>
      <c r="D640" s="176" t="s">
        <v>1182</v>
      </c>
      <c r="E640" s="176"/>
      <c r="F640" s="57" t="s">
        <v>8</v>
      </c>
      <c r="G640" s="15">
        <f t="shared" si="41"/>
        <v>5</v>
      </c>
    </row>
    <row r="641" spans="1:7" ht="32" customHeight="1" x14ac:dyDescent="0.2">
      <c r="A641" s="2"/>
      <c r="B641" s="5"/>
      <c r="C641" s="4" t="s">
        <v>1183</v>
      </c>
      <c r="D641" s="176" t="s">
        <v>1184</v>
      </c>
      <c r="E641" s="176"/>
      <c r="F641" s="57" t="s">
        <v>8</v>
      </c>
      <c r="G641" s="15">
        <f t="shared" si="41"/>
        <v>5</v>
      </c>
    </row>
    <row r="642" spans="1:7" ht="32" customHeight="1" x14ac:dyDescent="0.2">
      <c r="A642" s="2"/>
      <c r="B642" s="4" t="s">
        <v>1185</v>
      </c>
      <c r="C642" s="176" t="s">
        <v>1186</v>
      </c>
      <c r="D642" s="176"/>
      <c r="E642" s="176"/>
      <c r="F642" s="57" t="s">
        <v>8</v>
      </c>
      <c r="G642" s="15">
        <f t="shared" si="41"/>
        <v>5</v>
      </c>
    </row>
    <row r="643" spans="1:7" ht="32" customHeight="1" x14ac:dyDescent="0.2">
      <c r="A643" s="2"/>
      <c r="B643" s="4" t="s">
        <v>1187</v>
      </c>
      <c r="C643" s="176" t="s">
        <v>1188</v>
      </c>
      <c r="D643" s="176"/>
      <c r="E643" s="176"/>
      <c r="F643" s="57"/>
      <c r="G643" s="15"/>
    </row>
    <row r="644" spans="1:7" ht="32" customHeight="1" x14ac:dyDescent="0.2">
      <c r="A644" s="2"/>
      <c r="B644" s="5"/>
      <c r="C644" s="4" t="s">
        <v>1189</v>
      </c>
      <c r="D644" s="176" t="s">
        <v>1190</v>
      </c>
      <c r="E644" s="176"/>
      <c r="F644" s="57" t="s">
        <v>8</v>
      </c>
      <c r="G644" s="15">
        <f>IF(AND(F644="YA"),5,IF(AND(F644="TIDAK"),1,0))</f>
        <v>5</v>
      </c>
    </row>
    <row r="645" spans="1:7" ht="32" customHeight="1" x14ac:dyDescent="0.2">
      <c r="A645" s="2"/>
      <c r="B645" s="5"/>
      <c r="C645" s="4" t="s">
        <v>1191</v>
      </c>
      <c r="D645" s="176" t="s">
        <v>1192</v>
      </c>
      <c r="E645" s="176"/>
      <c r="F645" s="57" t="s">
        <v>8</v>
      </c>
      <c r="G645" s="15">
        <f>IF(AND(F645="YA"),5,IF(AND(F645="TIDAK"),1,0))</f>
        <v>5</v>
      </c>
    </row>
    <row r="646" spans="1:7" ht="32" customHeight="1" x14ac:dyDescent="0.2">
      <c r="A646" s="2"/>
      <c r="B646" s="5"/>
      <c r="C646" s="4" t="s">
        <v>1193</v>
      </c>
      <c r="D646" s="176" t="s">
        <v>1194</v>
      </c>
      <c r="E646" s="176"/>
      <c r="F646" s="57" t="s">
        <v>55</v>
      </c>
      <c r="G646" s="15">
        <f>IF(AND(F646="YA"),5,IF(AND(F646="TIDAK"),1,0))</f>
        <v>1</v>
      </c>
    </row>
    <row r="647" spans="1:7" ht="32" customHeight="1" x14ac:dyDescent="0.2">
      <c r="A647" s="2"/>
      <c r="B647" s="4" t="s">
        <v>1195</v>
      </c>
      <c r="C647" s="181" t="s">
        <v>1196</v>
      </c>
      <c r="D647" s="183"/>
      <c r="E647" s="182"/>
      <c r="F647" s="57"/>
      <c r="G647" s="15"/>
    </row>
    <row r="648" spans="1:7" ht="32" customHeight="1" x14ac:dyDescent="0.2">
      <c r="A648" s="2"/>
      <c r="B648" s="4"/>
      <c r="C648" s="4" t="s">
        <v>1197</v>
      </c>
      <c r="D648" s="181" t="s">
        <v>1198</v>
      </c>
      <c r="E648" s="182"/>
      <c r="F648" s="57"/>
      <c r="G648" s="15"/>
    </row>
    <row r="649" spans="1:7" ht="32" customHeight="1" x14ac:dyDescent="0.2">
      <c r="A649" s="2"/>
      <c r="B649" s="4"/>
      <c r="C649" s="5"/>
      <c r="D649" s="4" t="s">
        <v>1199</v>
      </c>
      <c r="E649" s="13" t="s">
        <v>1200</v>
      </c>
      <c r="F649" s="57" t="s">
        <v>22</v>
      </c>
      <c r="G649" s="15">
        <f>IF(AND(F649="YA"),5,IF(AND(F649="TIDAK"),1,0))</f>
        <v>0</v>
      </c>
    </row>
    <row r="650" spans="1:7" ht="32" customHeight="1" x14ac:dyDescent="0.2">
      <c r="A650" s="2"/>
      <c r="B650" s="4"/>
      <c r="C650" s="5"/>
      <c r="D650" s="4" t="s">
        <v>1201</v>
      </c>
      <c r="E650" s="13" t="s">
        <v>1202</v>
      </c>
      <c r="F650" s="57" t="s">
        <v>22</v>
      </c>
      <c r="G650" s="15">
        <f>IF(AND(F650="YA"),3,IF(AND(F650="TIDAK"),1,0))</f>
        <v>0</v>
      </c>
    </row>
    <row r="651" spans="1:7" ht="32" customHeight="1" x14ac:dyDescent="0.2">
      <c r="A651" s="2"/>
      <c r="B651" s="4"/>
      <c r="C651" s="5"/>
      <c r="D651" s="4" t="s">
        <v>1203</v>
      </c>
      <c r="E651" s="13" t="s">
        <v>1204</v>
      </c>
      <c r="F651" s="57" t="s">
        <v>8</v>
      </c>
      <c r="G651" s="15">
        <f>IF(AND(F651="YA"),1,IF(AND(F651="TIDAK"),1,0))</f>
        <v>1</v>
      </c>
    </row>
    <row r="652" spans="1:7" ht="32" customHeight="1" x14ac:dyDescent="0.2">
      <c r="A652" s="2"/>
      <c r="B652" s="5"/>
      <c r="C652" s="6" t="s">
        <v>1199</v>
      </c>
      <c r="D652" s="181" t="s">
        <v>1205</v>
      </c>
      <c r="E652" s="182"/>
      <c r="F652" s="57"/>
      <c r="G652" s="15"/>
    </row>
    <row r="653" spans="1:7" ht="32" customHeight="1" x14ac:dyDescent="0.2">
      <c r="A653" s="2"/>
      <c r="B653" s="5"/>
      <c r="C653" s="5"/>
      <c r="D653" s="4" t="s">
        <v>1206</v>
      </c>
      <c r="E653" s="5" t="s">
        <v>1207</v>
      </c>
      <c r="F653" s="57" t="s">
        <v>55</v>
      </c>
      <c r="G653" s="15">
        <f>IF(AND(F653="YA"),5,IF(AND(F653="TIDAK"),0,0))</f>
        <v>0</v>
      </c>
    </row>
    <row r="654" spans="1:7" ht="32" customHeight="1" x14ac:dyDescent="0.2">
      <c r="A654" s="2"/>
      <c r="B654" s="5"/>
      <c r="C654" s="5"/>
      <c r="D654" s="4" t="s">
        <v>1208</v>
      </c>
      <c r="E654" s="5" t="s">
        <v>1209</v>
      </c>
      <c r="F654" s="57" t="s">
        <v>55</v>
      </c>
      <c r="G654" s="15">
        <f>IF(AND(F654="YA"),5,IF(AND(F654="TIDAK"),0,0))</f>
        <v>0</v>
      </c>
    </row>
    <row r="655" spans="1:7" ht="44" customHeight="1" x14ac:dyDescent="0.2">
      <c r="A655" s="2"/>
      <c r="B655" s="5"/>
      <c r="C655" s="5"/>
      <c r="D655" s="4" t="s">
        <v>1210</v>
      </c>
      <c r="E655" s="5" t="s">
        <v>1211</v>
      </c>
      <c r="F655" s="57" t="s">
        <v>55</v>
      </c>
      <c r="G655" s="15">
        <f>IF(AND(F655="YA"),0,IF(AND(F655="TIDAK"),0,0))</f>
        <v>0</v>
      </c>
    </row>
    <row r="656" spans="1:7" ht="44" customHeight="1" x14ac:dyDescent="0.2">
      <c r="A656" s="2"/>
      <c r="B656" s="5"/>
      <c r="C656" s="6" t="s">
        <v>1201</v>
      </c>
      <c r="D656" s="194" t="s">
        <v>1212</v>
      </c>
      <c r="E656" s="196"/>
      <c r="F656" s="57"/>
      <c r="G656" s="15"/>
    </row>
    <row r="657" spans="1:7" ht="44" customHeight="1" x14ac:dyDescent="0.2">
      <c r="A657" s="2"/>
      <c r="B657" s="5"/>
      <c r="C657" s="5"/>
      <c r="D657" s="4" t="s">
        <v>1213</v>
      </c>
      <c r="E657" s="5" t="s">
        <v>1214</v>
      </c>
      <c r="F657" s="57" t="s">
        <v>22</v>
      </c>
      <c r="G657" s="15">
        <f>IF(AND(F657="YA"),1,IF(AND(F657="TIDAK"),0,0))</f>
        <v>0</v>
      </c>
    </row>
    <row r="658" spans="1:7" ht="44" customHeight="1" x14ac:dyDescent="0.2">
      <c r="A658" s="2"/>
      <c r="B658" s="5"/>
      <c r="C658" s="5"/>
      <c r="D658" s="4" t="s">
        <v>1215</v>
      </c>
      <c r="E658" s="5" t="s">
        <v>1216</v>
      </c>
      <c r="F658" s="57" t="s">
        <v>22</v>
      </c>
      <c r="G658" s="15">
        <f t="shared" ref="G658:G661" si="42">IF(AND(F658="YA"),1,IF(AND(F658="TIDAK"),0,0))</f>
        <v>0</v>
      </c>
    </row>
    <row r="659" spans="1:7" ht="60" customHeight="1" x14ac:dyDescent="0.2">
      <c r="A659" s="2"/>
      <c r="B659" s="5"/>
      <c r="C659" s="5"/>
      <c r="D659" s="4" t="s">
        <v>1217</v>
      </c>
      <c r="E659" s="5" t="s">
        <v>1218</v>
      </c>
      <c r="F659" s="57" t="s">
        <v>22</v>
      </c>
      <c r="G659" s="15">
        <f t="shared" si="42"/>
        <v>0</v>
      </c>
    </row>
    <row r="660" spans="1:7" ht="44" customHeight="1" x14ac:dyDescent="0.2">
      <c r="A660" s="2"/>
      <c r="B660" s="5"/>
      <c r="C660" s="5"/>
      <c r="D660" s="4" t="s">
        <v>1219</v>
      </c>
      <c r="E660" s="5" t="s">
        <v>1220</v>
      </c>
      <c r="F660" s="57" t="s">
        <v>22</v>
      </c>
      <c r="G660" s="15">
        <f t="shared" si="42"/>
        <v>0</v>
      </c>
    </row>
    <row r="661" spans="1:7" ht="32" customHeight="1" x14ac:dyDescent="0.2">
      <c r="A661" s="2"/>
      <c r="B661" s="5"/>
      <c r="C661" s="5"/>
      <c r="D661" s="4" t="s">
        <v>1221</v>
      </c>
      <c r="E661" s="5" t="s">
        <v>1222</v>
      </c>
      <c r="F661" s="57" t="s">
        <v>22</v>
      </c>
      <c r="G661" s="15">
        <f t="shared" si="42"/>
        <v>0</v>
      </c>
    </row>
    <row r="662" spans="1:7" ht="48" customHeight="1" x14ac:dyDescent="0.2">
      <c r="A662" s="2"/>
      <c r="B662" s="5"/>
      <c r="C662" s="4" t="s">
        <v>1203</v>
      </c>
      <c r="D662" s="194" t="s">
        <v>1223</v>
      </c>
      <c r="E662" s="196"/>
      <c r="F662" s="57" t="s">
        <v>8</v>
      </c>
      <c r="G662" s="15">
        <f t="shared" ref="G662:G671" si="43">IF(AND(F662="YA"),5,IF(AND(F662="TIDAK"),1,0))</f>
        <v>5</v>
      </c>
    </row>
    <row r="663" spans="1:7" ht="32" customHeight="1" x14ac:dyDescent="0.2">
      <c r="A663" s="2"/>
      <c r="B663" s="5"/>
      <c r="C663" s="5"/>
      <c r="D663" s="4" t="s">
        <v>1224</v>
      </c>
      <c r="E663" s="5" t="s">
        <v>1225</v>
      </c>
      <c r="F663" s="57" t="s">
        <v>8</v>
      </c>
      <c r="G663" s="15">
        <f t="shared" si="43"/>
        <v>5</v>
      </c>
    </row>
    <row r="664" spans="1:7" ht="69" customHeight="1" x14ac:dyDescent="0.2">
      <c r="A664" s="2"/>
      <c r="B664" s="5"/>
      <c r="C664" s="5"/>
      <c r="D664" s="4" t="s">
        <v>1226</v>
      </c>
      <c r="E664" s="5" t="s">
        <v>1227</v>
      </c>
      <c r="F664" s="57" t="s">
        <v>8</v>
      </c>
      <c r="G664" s="15">
        <f>IF(AND(F664="YA"),5,IF(AND(F664="TIDAK"),0,0))</f>
        <v>5</v>
      </c>
    </row>
    <row r="665" spans="1:7" ht="49" customHeight="1" x14ac:dyDescent="0.2">
      <c r="A665" s="2"/>
      <c r="B665" s="5"/>
      <c r="C665" s="5"/>
      <c r="D665" s="4" t="s">
        <v>1228</v>
      </c>
      <c r="E665" s="5" t="s">
        <v>1229</v>
      </c>
      <c r="F665" s="57" t="s">
        <v>22</v>
      </c>
      <c r="G665" s="15">
        <f>IF(AND(F665="YA"),3,IF(AND(F665="TIDAK"),1,0))</f>
        <v>0</v>
      </c>
    </row>
    <row r="666" spans="1:7" ht="47" customHeight="1" x14ac:dyDescent="0.2">
      <c r="A666" s="2"/>
      <c r="B666" s="5"/>
      <c r="C666" s="5"/>
      <c r="D666" s="4" t="s">
        <v>1230</v>
      </c>
      <c r="E666" s="5" t="s">
        <v>1231</v>
      </c>
      <c r="F666" s="57" t="s">
        <v>55</v>
      </c>
      <c r="G666" s="15">
        <f t="shared" si="43"/>
        <v>1</v>
      </c>
    </row>
    <row r="667" spans="1:7" ht="47" customHeight="1" x14ac:dyDescent="0.2">
      <c r="A667" s="2"/>
      <c r="B667" s="5"/>
      <c r="C667" s="5"/>
      <c r="D667" s="4" t="s">
        <v>1232</v>
      </c>
      <c r="E667" s="5" t="s">
        <v>1233</v>
      </c>
      <c r="F667" s="57" t="s">
        <v>8</v>
      </c>
      <c r="G667" s="15">
        <f t="shared" si="43"/>
        <v>5</v>
      </c>
    </row>
    <row r="668" spans="1:7" ht="47" customHeight="1" x14ac:dyDescent="0.2">
      <c r="A668" s="2"/>
      <c r="B668" s="5"/>
      <c r="C668" s="5"/>
      <c r="D668" s="4" t="s">
        <v>1234</v>
      </c>
      <c r="E668" s="5" t="s">
        <v>1235</v>
      </c>
      <c r="F668" s="57" t="s">
        <v>8</v>
      </c>
      <c r="G668" s="15">
        <f t="shared" si="43"/>
        <v>5</v>
      </c>
    </row>
    <row r="669" spans="1:7" ht="46" customHeight="1" x14ac:dyDescent="0.2">
      <c r="A669" s="2"/>
      <c r="B669" s="5"/>
      <c r="C669" s="5"/>
      <c r="D669" s="4" t="s">
        <v>1236</v>
      </c>
      <c r="E669" s="5" t="s">
        <v>1237</v>
      </c>
      <c r="F669" s="57" t="s">
        <v>55</v>
      </c>
      <c r="G669" s="15">
        <f t="shared" si="43"/>
        <v>1</v>
      </c>
    </row>
    <row r="670" spans="1:7" ht="44" customHeight="1" x14ac:dyDescent="0.2">
      <c r="A670" s="2"/>
      <c r="B670" s="5"/>
      <c r="C670" s="4" t="s">
        <v>1238</v>
      </c>
      <c r="D670" s="181" t="s">
        <v>1239</v>
      </c>
      <c r="E670" s="182"/>
      <c r="F670" s="57" t="s">
        <v>8</v>
      </c>
      <c r="G670" s="15">
        <f t="shared" si="43"/>
        <v>5</v>
      </c>
    </row>
    <row r="671" spans="1:7" ht="32" customHeight="1" x14ac:dyDescent="0.2">
      <c r="A671" s="2"/>
      <c r="B671" s="5"/>
      <c r="C671" s="4"/>
      <c r="D671" s="4" t="s">
        <v>1240</v>
      </c>
      <c r="E671" s="13" t="s">
        <v>1241</v>
      </c>
      <c r="F671" s="57" t="s">
        <v>22</v>
      </c>
      <c r="G671" s="15">
        <f t="shared" si="43"/>
        <v>0</v>
      </c>
    </row>
    <row r="672" spans="1:7" ht="32" customHeight="1" x14ac:dyDescent="0.2">
      <c r="A672" s="2"/>
      <c r="B672" s="5"/>
      <c r="C672" s="5"/>
      <c r="D672" s="4" t="s">
        <v>1242</v>
      </c>
      <c r="E672" s="13" t="s">
        <v>1243</v>
      </c>
      <c r="F672" s="57" t="s">
        <v>8</v>
      </c>
      <c r="G672" s="15">
        <f>IF(AND(F672="YA"),3,IF(AND(F672="TIDAK"),1,0))</f>
        <v>3</v>
      </c>
    </row>
    <row r="673" spans="1:7" ht="32" customHeight="1" x14ac:dyDescent="0.2">
      <c r="A673" s="2"/>
      <c r="B673" s="4" t="s">
        <v>1244</v>
      </c>
      <c r="C673" s="176" t="s">
        <v>1245</v>
      </c>
      <c r="D673" s="176"/>
      <c r="E673" s="176"/>
      <c r="F673" s="57"/>
      <c r="G673" s="15"/>
    </row>
    <row r="674" spans="1:7" ht="32" customHeight="1" x14ac:dyDescent="0.2">
      <c r="A674" s="2"/>
      <c r="B674" s="5"/>
      <c r="C674" s="4" t="s">
        <v>1246</v>
      </c>
      <c r="D674" s="176" t="s">
        <v>1247</v>
      </c>
      <c r="E674" s="176"/>
      <c r="F674" s="57" t="s">
        <v>8</v>
      </c>
      <c r="G674" s="15">
        <f>IF(AND(F674="YA"),5,IF(AND(F674="TIDAK"),1,0))</f>
        <v>5</v>
      </c>
    </row>
    <row r="675" spans="1:7" ht="32" customHeight="1" x14ac:dyDescent="0.2">
      <c r="A675" s="2"/>
      <c r="B675" s="5"/>
      <c r="C675" s="4" t="s">
        <v>1248</v>
      </c>
      <c r="D675" s="176" t="s">
        <v>1249</v>
      </c>
      <c r="E675" s="176"/>
      <c r="F675" s="57" t="s">
        <v>8</v>
      </c>
      <c r="G675" s="15">
        <f>IF(AND(F675="YA"),5,IF(AND(F675="TIDAK"),1,0))</f>
        <v>5</v>
      </c>
    </row>
    <row r="676" spans="1:7" ht="32" customHeight="1" x14ac:dyDescent="0.2">
      <c r="A676" s="2"/>
      <c r="B676" s="5"/>
      <c r="C676" s="4" t="s">
        <v>1250</v>
      </c>
      <c r="D676" s="176" t="s">
        <v>1251</v>
      </c>
      <c r="E676" s="176"/>
      <c r="F676" s="57" t="s">
        <v>8</v>
      </c>
      <c r="G676" s="15">
        <f>IF(AND(F676="YA"),5,IF(AND(F676="TIDAK"),1,0))</f>
        <v>5</v>
      </c>
    </row>
    <row r="677" spans="1:7" ht="32" customHeight="1" x14ac:dyDescent="0.2">
      <c r="A677" s="2"/>
      <c r="B677" s="5"/>
      <c r="C677" s="4" t="s">
        <v>1252</v>
      </c>
      <c r="D677" s="176" t="s">
        <v>1253</v>
      </c>
      <c r="E677" s="176"/>
      <c r="F677" s="57" t="s">
        <v>55</v>
      </c>
      <c r="G677" s="15">
        <f>IF(AND(F677="YA"),5,IF(AND(F677="TIDAK"),1,0))</f>
        <v>1</v>
      </c>
    </row>
    <row r="678" spans="1:7" ht="32" customHeight="1" x14ac:dyDescent="0.2">
      <c r="A678" s="186" t="s">
        <v>1254</v>
      </c>
      <c r="B678" s="187"/>
      <c r="C678" s="187"/>
      <c r="D678" s="187"/>
      <c r="E678" s="187"/>
      <c r="F678" s="187"/>
      <c r="G678" s="48">
        <f>G679</f>
        <v>87</v>
      </c>
    </row>
    <row r="679" spans="1:7" ht="32" customHeight="1" x14ac:dyDescent="0.2">
      <c r="A679" s="2">
        <v>24</v>
      </c>
      <c r="B679" s="189" t="s">
        <v>1154</v>
      </c>
      <c r="C679" s="190"/>
      <c r="D679" s="190"/>
      <c r="E679" s="191"/>
      <c r="F679" s="57"/>
      <c r="G679" s="50">
        <f>SUM(G680:G704)</f>
        <v>87</v>
      </c>
    </row>
    <row r="680" spans="1:7" ht="32" customHeight="1" x14ac:dyDescent="0.2">
      <c r="A680" s="2"/>
      <c r="B680" s="4" t="s">
        <v>1255</v>
      </c>
      <c r="C680" s="181" t="s">
        <v>1256</v>
      </c>
      <c r="D680" s="183"/>
      <c r="E680" s="182"/>
      <c r="F680" s="57" t="s">
        <v>8</v>
      </c>
      <c r="G680" s="15">
        <f>IF(AND(F680="YA"),5,IF(AND(F680="TIDAK"),1,0))</f>
        <v>5</v>
      </c>
    </row>
    <row r="681" spans="1:7" ht="32" customHeight="1" x14ac:dyDescent="0.2">
      <c r="A681" s="2"/>
      <c r="B681" s="4" t="s">
        <v>1257</v>
      </c>
      <c r="C681" s="181" t="s">
        <v>1258</v>
      </c>
      <c r="D681" s="183"/>
      <c r="E681" s="182"/>
      <c r="F681" s="57"/>
      <c r="G681" s="15"/>
    </row>
    <row r="682" spans="1:7" ht="32" customHeight="1" x14ac:dyDescent="0.2">
      <c r="A682" s="2"/>
      <c r="B682" s="5"/>
      <c r="C682" s="4" t="s">
        <v>1259</v>
      </c>
      <c r="D682" s="181" t="s">
        <v>1260</v>
      </c>
      <c r="E682" s="182"/>
      <c r="F682" s="57" t="s">
        <v>55</v>
      </c>
      <c r="G682" s="15">
        <f>IF(AND(F682="YA"),5,IF(AND(F682="TIDAK"),1,0))</f>
        <v>1</v>
      </c>
    </row>
    <row r="683" spans="1:7" ht="32" customHeight="1" x14ac:dyDescent="0.2">
      <c r="A683" s="2"/>
      <c r="B683" s="5"/>
      <c r="C683" s="4" t="s">
        <v>1261</v>
      </c>
      <c r="D683" s="181" t="s">
        <v>1262</v>
      </c>
      <c r="E683" s="182"/>
      <c r="F683" s="57" t="s">
        <v>55</v>
      </c>
      <c r="G683" s="15">
        <f>IF(AND(F683="YA"),5,IF(AND(F683="TIDAK"),1,0))</f>
        <v>1</v>
      </c>
    </row>
    <row r="684" spans="1:7" ht="32" customHeight="1" x14ac:dyDescent="0.2">
      <c r="A684" s="2"/>
      <c r="B684" s="5"/>
      <c r="C684" s="4" t="s">
        <v>1263</v>
      </c>
      <c r="D684" s="181" t="s">
        <v>1264</v>
      </c>
      <c r="E684" s="182"/>
      <c r="F684" s="57"/>
      <c r="G684" s="15"/>
    </row>
    <row r="685" spans="1:7" ht="32" customHeight="1" x14ac:dyDescent="0.2">
      <c r="A685" s="2"/>
      <c r="B685" s="5"/>
      <c r="C685" s="5"/>
      <c r="D685" s="4" t="s">
        <v>1265</v>
      </c>
      <c r="E685" s="5" t="s">
        <v>1266</v>
      </c>
      <c r="F685" s="57" t="s">
        <v>8</v>
      </c>
      <c r="G685" s="15">
        <f t="shared" ref="G685:G693" si="44">IF(AND(F685="YA"),5,IF(AND(F685="TIDAK"),1,0))</f>
        <v>5</v>
      </c>
    </row>
    <row r="686" spans="1:7" ht="32" customHeight="1" x14ac:dyDescent="0.2">
      <c r="A686" s="2"/>
      <c r="B686" s="5"/>
      <c r="C686" s="5"/>
      <c r="D686" s="4" t="s">
        <v>1267</v>
      </c>
      <c r="E686" s="5" t="s">
        <v>1268</v>
      </c>
      <c r="F686" s="57" t="s">
        <v>8</v>
      </c>
      <c r="G686" s="15">
        <f t="shared" si="44"/>
        <v>5</v>
      </c>
    </row>
    <row r="687" spans="1:7" ht="32" customHeight="1" x14ac:dyDescent="0.2">
      <c r="A687" s="2"/>
      <c r="B687" s="5"/>
      <c r="C687" s="5"/>
      <c r="D687" s="4" t="s">
        <v>1269</v>
      </c>
      <c r="E687" s="5" t="s">
        <v>1270</v>
      </c>
      <c r="F687" s="57" t="s">
        <v>8</v>
      </c>
      <c r="G687" s="15">
        <f t="shared" si="44"/>
        <v>5</v>
      </c>
    </row>
    <row r="688" spans="1:7" ht="32" customHeight="1" x14ac:dyDescent="0.2">
      <c r="A688" s="2"/>
      <c r="B688" s="5"/>
      <c r="C688" s="5"/>
      <c r="D688" s="4" t="s">
        <v>1271</v>
      </c>
      <c r="E688" s="5" t="s">
        <v>1272</v>
      </c>
      <c r="F688" s="57" t="s">
        <v>8</v>
      </c>
      <c r="G688" s="15">
        <f t="shared" si="44"/>
        <v>5</v>
      </c>
    </row>
    <row r="689" spans="1:7" ht="32" customHeight="1" x14ac:dyDescent="0.2">
      <c r="A689" s="2"/>
      <c r="B689" s="5"/>
      <c r="C689" s="5"/>
      <c r="D689" s="4" t="s">
        <v>1273</v>
      </c>
      <c r="E689" s="5" t="s">
        <v>1274</v>
      </c>
      <c r="F689" s="57" t="s">
        <v>8</v>
      </c>
      <c r="G689" s="15">
        <f t="shared" si="44"/>
        <v>5</v>
      </c>
    </row>
    <row r="690" spans="1:7" ht="32" customHeight="1" x14ac:dyDescent="0.2">
      <c r="A690" s="2"/>
      <c r="B690" s="5"/>
      <c r="C690" s="5"/>
      <c r="D690" s="4" t="s">
        <v>1275</v>
      </c>
      <c r="E690" s="5" t="s">
        <v>1276</v>
      </c>
      <c r="F690" s="57" t="s">
        <v>8</v>
      </c>
      <c r="G690" s="15">
        <f t="shared" si="44"/>
        <v>5</v>
      </c>
    </row>
    <row r="691" spans="1:7" ht="32" customHeight="1" x14ac:dyDescent="0.2">
      <c r="A691" s="2"/>
      <c r="B691" s="5"/>
      <c r="C691" s="5"/>
      <c r="D691" s="4" t="s">
        <v>1277</v>
      </c>
      <c r="E691" s="5" t="s">
        <v>1278</v>
      </c>
      <c r="F691" s="57" t="s">
        <v>8</v>
      </c>
      <c r="G691" s="15">
        <f t="shared" si="44"/>
        <v>5</v>
      </c>
    </row>
    <row r="692" spans="1:7" ht="32" customHeight="1" x14ac:dyDescent="0.2">
      <c r="A692" s="2"/>
      <c r="B692" s="5"/>
      <c r="C692" s="4" t="s">
        <v>1279</v>
      </c>
      <c r="D692" s="181" t="s">
        <v>1280</v>
      </c>
      <c r="E692" s="182"/>
      <c r="F692" s="57" t="s">
        <v>8</v>
      </c>
      <c r="G692" s="15">
        <f t="shared" si="44"/>
        <v>5</v>
      </c>
    </row>
    <row r="693" spans="1:7" ht="32" customHeight="1" x14ac:dyDescent="0.2">
      <c r="A693" s="2"/>
      <c r="B693" s="5"/>
      <c r="C693" s="4" t="s">
        <v>1281</v>
      </c>
      <c r="D693" s="181" t="s">
        <v>1282</v>
      </c>
      <c r="E693" s="182"/>
      <c r="F693" s="57" t="s">
        <v>8</v>
      </c>
      <c r="G693" s="15">
        <f t="shared" si="44"/>
        <v>5</v>
      </c>
    </row>
    <row r="694" spans="1:7" ht="32" customHeight="1" x14ac:dyDescent="0.2">
      <c r="A694" s="2"/>
      <c r="B694" s="4" t="s">
        <v>1283</v>
      </c>
      <c r="C694" s="181" t="s">
        <v>1284</v>
      </c>
      <c r="D694" s="183"/>
      <c r="E694" s="182"/>
      <c r="F694" s="57"/>
      <c r="G694" s="15"/>
    </row>
    <row r="695" spans="1:7" ht="32" customHeight="1" x14ac:dyDescent="0.2">
      <c r="A695" s="2"/>
      <c r="B695" s="5"/>
      <c r="C695" s="4" t="s">
        <v>1285</v>
      </c>
      <c r="D695" s="181" t="s">
        <v>1286</v>
      </c>
      <c r="E695" s="182"/>
      <c r="F695" s="57" t="s">
        <v>8</v>
      </c>
      <c r="G695" s="15">
        <f>IF(AND(F695="YA"),5,IF(AND(F695="TIDAK"),1,0))</f>
        <v>5</v>
      </c>
    </row>
    <row r="696" spans="1:7" ht="32" customHeight="1" x14ac:dyDescent="0.2">
      <c r="A696" s="2"/>
      <c r="B696" s="5"/>
      <c r="C696" s="4" t="s">
        <v>1287</v>
      </c>
      <c r="D696" s="181" t="s">
        <v>1288</v>
      </c>
      <c r="E696" s="182"/>
      <c r="F696" s="57" t="s">
        <v>8</v>
      </c>
      <c r="G696" s="15">
        <f>IF(AND(F696="YA"),5,IF(AND(F696="TIDAK"),1,0))</f>
        <v>5</v>
      </c>
    </row>
    <row r="697" spans="1:7" ht="32" customHeight="1" x14ac:dyDescent="0.2">
      <c r="A697" s="2"/>
      <c r="B697" s="4" t="s">
        <v>1283</v>
      </c>
      <c r="C697" s="181" t="s">
        <v>1289</v>
      </c>
      <c r="D697" s="183"/>
      <c r="E697" s="182"/>
      <c r="F697" s="57" t="s">
        <v>8</v>
      </c>
      <c r="G697" s="15">
        <f>IF(AND(F697="YA"),5,IF(AND(F697="TIDAK"),1,0))</f>
        <v>5</v>
      </c>
    </row>
    <row r="698" spans="1:7" ht="32" customHeight="1" x14ac:dyDescent="0.2">
      <c r="A698" s="2"/>
      <c r="B698" s="4" t="s">
        <v>1290</v>
      </c>
      <c r="C698" s="181" t="s">
        <v>1291</v>
      </c>
      <c r="D698" s="183"/>
      <c r="E698" s="182"/>
      <c r="F698" s="57" t="s">
        <v>8</v>
      </c>
      <c r="G698" s="15">
        <f>IF(AND(F698="YA"),5,IF(AND(F698="TIDAK"),1,0))</f>
        <v>5</v>
      </c>
    </row>
    <row r="699" spans="1:7" ht="32" customHeight="1" x14ac:dyDescent="0.2">
      <c r="A699" s="2"/>
      <c r="B699" s="4" t="s">
        <v>1292</v>
      </c>
      <c r="C699" s="181" t="s">
        <v>1293</v>
      </c>
      <c r="D699" s="183"/>
      <c r="E699" s="182"/>
      <c r="F699" s="57"/>
      <c r="G699" s="15"/>
    </row>
    <row r="700" spans="1:7" ht="32" customHeight="1" x14ac:dyDescent="0.2">
      <c r="A700" s="2"/>
      <c r="B700" s="5"/>
      <c r="C700" s="4" t="s">
        <v>1294</v>
      </c>
      <c r="D700" s="181" t="s">
        <v>78</v>
      </c>
      <c r="E700" s="182"/>
      <c r="F700" s="57" t="s">
        <v>22</v>
      </c>
      <c r="G700" s="15">
        <f>IF(AND(F700="YA"),3,IF(AND(F700="TIDAK"),1,0))</f>
        <v>0</v>
      </c>
    </row>
    <row r="701" spans="1:7" ht="32" customHeight="1" x14ac:dyDescent="0.2">
      <c r="A701" s="2"/>
      <c r="B701" s="5"/>
      <c r="C701" s="4" t="s">
        <v>1295</v>
      </c>
      <c r="D701" s="181" t="s">
        <v>80</v>
      </c>
      <c r="E701" s="182"/>
      <c r="F701" s="57" t="s">
        <v>22</v>
      </c>
      <c r="G701" s="15">
        <f>IF(AND(F701="YA"),3,IF(AND(F701="TIDAK"),1,0))</f>
        <v>0</v>
      </c>
    </row>
    <row r="702" spans="1:7" ht="32" customHeight="1" x14ac:dyDescent="0.2">
      <c r="A702" s="2"/>
      <c r="B702" s="5"/>
      <c r="C702" s="4" t="s">
        <v>1296</v>
      </c>
      <c r="D702" s="181" t="s">
        <v>140</v>
      </c>
      <c r="E702" s="182"/>
      <c r="F702" s="57" t="s">
        <v>8</v>
      </c>
      <c r="G702" s="15">
        <f>IF(AND(F702="YA"),5,IF(AND(F702="TIDAK"),1,0))</f>
        <v>5</v>
      </c>
    </row>
    <row r="703" spans="1:7" ht="32" customHeight="1" x14ac:dyDescent="0.2">
      <c r="A703" s="2"/>
      <c r="B703" s="4" t="s">
        <v>1297</v>
      </c>
      <c r="C703" s="181" t="s">
        <v>1298</v>
      </c>
      <c r="D703" s="183"/>
      <c r="E703" s="182"/>
      <c r="F703" s="57" t="s">
        <v>8</v>
      </c>
      <c r="G703" s="15">
        <f>IF(AND(F703="YA"),5,IF(AND(F703="TIDAK"),1,0))</f>
        <v>5</v>
      </c>
    </row>
    <row r="704" spans="1:7" ht="32" customHeight="1" x14ac:dyDescent="0.2">
      <c r="A704" s="2"/>
      <c r="B704" s="4" t="s">
        <v>1299</v>
      </c>
      <c r="C704" s="181" t="s">
        <v>1300</v>
      </c>
      <c r="D704" s="183"/>
      <c r="E704" s="182"/>
      <c r="F704" s="57" t="s">
        <v>8</v>
      </c>
      <c r="G704" s="15">
        <f>IF(AND(F704="YA"),5,IF(AND(F704="TIDAK"),1,0))</f>
        <v>5</v>
      </c>
    </row>
    <row r="705" spans="1:7" ht="32" customHeight="1" x14ac:dyDescent="0.2">
      <c r="A705" s="186" t="s">
        <v>1301</v>
      </c>
      <c r="B705" s="187"/>
      <c r="C705" s="187"/>
      <c r="D705" s="187"/>
      <c r="E705" s="187"/>
      <c r="F705" s="187"/>
      <c r="G705" s="48">
        <f>G706</f>
        <v>103</v>
      </c>
    </row>
    <row r="706" spans="1:7" ht="32" customHeight="1" x14ac:dyDescent="0.2">
      <c r="A706" s="2">
        <v>25</v>
      </c>
      <c r="B706" s="194" t="s">
        <v>1302</v>
      </c>
      <c r="C706" s="195"/>
      <c r="D706" s="195"/>
      <c r="E706" s="196"/>
      <c r="F706" s="57"/>
      <c r="G706" s="50">
        <f>SUM(G707:G750)</f>
        <v>103</v>
      </c>
    </row>
    <row r="707" spans="1:7" ht="32" customHeight="1" x14ac:dyDescent="0.2">
      <c r="A707" s="2"/>
      <c r="B707" s="4" t="s">
        <v>1303</v>
      </c>
      <c r="C707" s="176" t="s">
        <v>1304</v>
      </c>
      <c r="D707" s="176"/>
      <c r="E707" s="176"/>
      <c r="F707" s="57" t="s">
        <v>8</v>
      </c>
      <c r="G707" s="15">
        <f>IF(AND(F707="YA"),5,IF(AND(F707="TIDAK"),40,0))</f>
        <v>5</v>
      </c>
    </row>
    <row r="708" spans="1:7" ht="32" customHeight="1" x14ac:dyDescent="0.2">
      <c r="A708" s="2"/>
      <c r="B708" s="5"/>
      <c r="C708" s="176" t="s">
        <v>1305</v>
      </c>
      <c r="D708" s="176"/>
      <c r="E708" s="176"/>
      <c r="F708" s="57"/>
      <c r="G708" s="15"/>
    </row>
    <row r="709" spans="1:7" ht="32" customHeight="1" x14ac:dyDescent="0.2">
      <c r="A709" s="2"/>
      <c r="B709" s="5"/>
      <c r="C709" s="4" t="s">
        <v>1306</v>
      </c>
      <c r="D709" s="176" t="s">
        <v>1307</v>
      </c>
      <c r="E709" s="176"/>
      <c r="F709" s="57" t="s">
        <v>55</v>
      </c>
      <c r="G709" s="15">
        <f>IF(AND(F709="YA"),5,IF(AND(F709="TIDAK"),1,0))</f>
        <v>1</v>
      </c>
    </row>
    <row r="710" spans="1:7" ht="32" customHeight="1" x14ac:dyDescent="0.2">
      <c r="A710" s="2"/>
      <c r="B710" s="5"/>
      <c r="C710" s="4" t="s">
        <v>1308</v>
      </c>
      <c r="D710" s="176" t="s">
        <v>1309</v>
      </c>
      <c r="E710" s="176"/>
      <c r="F710" s="57" t="s">
        <v>8</v>
      </c>
      <c r="G710" s="15">
        <f>IF(AND(F710="YA"),5,IF(AND(F710="TIDAK"),1,0))</f>
        <v>5</v>
      </c>
    </row>
    <row r="711" spans="1:7" ht="32" customHeight="1" x14ac:dyDescent="0.2">
      <c r="A711" s="2"/>
      <c r="B711" s="5"/>
      <c r="C711" s="4" t="s">
        <v>1310</v>
      </c>
      <c r="D711" s="176" t="s">
        <v>1311</v>
      </c>
      <c r="E711" s="176"/>
      <c r="F711" s="57" t="s">
        <v>8</v>
      </c>
      <c r="G711" s="15">
        <f>IF(AND(F711="YA"),5,IF(AND(F711="TIDAK"),1,0))</f>
        <v>5</v>
      </c>
    </row>
    <row r="712" spans="1:7" ht="32" customHeight="1" x14ac:dyDescent="0.2">
      <c r="A712" s="2"/>
      <c r="B712" s="5"/>
      <c r="C712" s="4" t="s">
        <v>1312</v>
      </c>
      <c r="D712" s="176" t="s">
        <v>1313</v>
      </c>
      <c r="E712" s="176"/>
      <c r="F712" s="57"/>
      <c r="G712" s="15"/>
    </row>
    <row r="713" spans="1:7" ht="32" customHeight="1" x14ac:dyDescent="0.2">
      <c r="A713" s="2"/>
      <c r="B713" s="5"/>
      <c r="C713" s="5"/>
      <c r="D713" s="4" t="s">
        <v>1314</v>
      </c>
      <c r="E713" s="5" t="s">
        <v>1315</v>
      </c>
      <c r="F713" s="57" t="s">
        <v>55</v>
      </c>
      <c r="G713" s="15">
        <f>IF(AND(F713="YA"),5,IF(AND(F713="TIDAK"),1,0))</f>
        <v>1</v>
      </c>
    </row>
    <row r="714" spans="1:7" ht="32" customHeight="1" x14ac:dyDescent="0.2">
      <c r="A714" s="2"/>
      <c r="B714" s="5"/>
      <c r="C714" s="5"/>
      <c r="D714" s="4" t="s">
        <v>1316</v>
      </c>
      <c r="E714" s="5" t="s">
        <v>1317</v>
      </c>
      <c r="F714" s="57" t="s">
        <v>55</v>
      </c>
      <c r="G714" s="15">
        <f>IF(AND(F714="YA"),5,IF(AND(F714="TIDAK"),1,0))</f>
        <v>1</v>
      </c>
    </row>
    <row r="715" spans="1:7" ht="32" customHeight="1" x14ac:dyDescent="0.2">
      <c r="A715" s="2"/>
      <c r="B715" s="5"/>
      <c r="C715" s="5"/>
      <c r="D715" s="4" t="s">
        <v>1318</v>
      </c>
      <c r="E715" s="5" t="s">
        <v>1319</v>
      </c>
      <c r="F715" s="57" t="s">
        <v>8</v>
      </c>
      <c r="G715" s="15">
        <f>IF(AND(F715="YA"),5,IF(AND(F715="TIDAK"),1,0))</f>
        <v>5</v>
      </c>
    </row>
    <row r="716" spans="1:7" ht="32" customHeight="1" x14ac:dyDescent="0.2">
      <c r="A716" s="2"/>
      <c r="B716" s="5"/>
      <c r="C716" s="4" t="s">
        <v>1320</v>
      </c>
      <c r="D716" s="176" t="s">
        <v>1321</v>
      </c>
      <c r="E716" s="176"/>
      <c r="F716" s="57" t="s">
        <v>55</v>
      </c>
      <c r="G716" s="15">
        <f>IF(AND(F716="YA"),5,IF(AND(F716="TIDAK"),1,0))</f>
        <v>1</v>
      </c>
    </row>
    <row r="717" spans="1:7" ht="32" customHeight="1" x14ac:dyDescent="0.2">
      <c r="A717" s="2"/>
      <c r="B717" s="4" t="s">
        <v>1322</v>
      </c>
      <c r="C717" s="176" t="s">
        <v>1323</v>
      </c>
      <c r="D717" s="176"/>
      <c r="E717" s="176"/>
      <c r="F717" s="57"/>
      <c r="G717" s="15"/>
    </row>
    <row r="718" spans="1:7" ht="32" customHeight="1" x14ac:dyDescent="0.2">
      <c r="A718" s="2"/>
      <c r="B718" s="5"/>
      <c r="C718" s="4" t="s">
        <v>1324</v>
      </c>
      <c r="D718" s="176" t="s">
        <v>1325</v>
      </c>
      <c r="E718" s="176"/>
      <c r="F718" s="57" t="s">
        <v>8</v>
      </c>
      <c r="G718" s="15">
        <f>IF(AND(F718="YA"),5,IF(AND(F718="TIDAK"),25,0))</f>
        <v>5</v>
      </c>
    </row>
    <row r="719" spans="1:7" ht="32" customHeight="1" x14ac:dyDescent="0.2">
      <c r="A719" s="2"/>
      <c r="B719" s="5"/>
      <c r="C719" s="4" t="s">
        <v>1326</v>
      </c>
      <c r="D719" s="176" t="s">
        <v>1327</v>
      </c>
      <c r="E719" s="176"/>
      <c r="F719" s="57" t="s">
        <v>8</v>
      </c>
      <c r="G719" s="15">
        <f>IF(AND(F719="YA"),5,IF(AND(F719="TIDAK"),1,0))</f>
        <v>5</v>
      </c>
    </row>
    <row r="720" spans="1:7" ht="32" customHeight="1" x14ac:dyDescent="0.2">
      <c r="A720" s="2"/>
      <c r="B720" s="5"/>
      <c r="C720" s="4" t="s">
        <v>1328</v>
      </c>
      <c r="D720" s="176" t="s">
        <v>891</v>
      </c>
      <c r="E720" s="176"/>
      <c r="F720" s="57"/>
      <c r="G720" s="15"/>
    </row>
    <row r="721" spans="1:7" ht="32" customHeight="1" x14ac:dyDescent="0.2">
      <c r="A721" s="2"/>
      <c r="B721" s="5"/>
      <c r="C721" s="5"/>
      <c r="D721" s="4" t="s">
        <v>1329</v>
      </c>
      <c r="E721" s="5" t="s">
        <v>1330</v>
      </c>
      <c r="F721" s="57" t="s">
        <v>8</v>
      </c>
      <c r="G721" s="15">
        <f>IF(AND(F721="YA"),5,IF(AND(F721="TIDAK"),1,0))</f>
        <v>5</v>
      </c>
    </row>
    <row r="722" spans="1:7" ht="42" customHeight="1" x14ac:dyDescent="0.2">
      <c r="A722" s="2"/>
      <c r="B722" s="5"/>
      <c r="C722" s="4" t="s">
        <v>1331</v>
      </c>
      <c r="D722" s="176" t="s">
        <v>1332</v>
      </c>
      <c r="E722" s="176"/>
      <c r="F722" s="57" t="s">
        <v>55</v>
      </c>
      <c r="G722" s="15">
        <f>IF(AND(F722="YA"),5,IF(AND(F722="TIDAK"),1,0))</f>
        <v>1</v>
      </c>
    </row>
    <row r="723" spans="1:7" ht="32" customHeight="1" x14ac:dyDescent="0.2">
      <c r="A723" s="2"/>
      <c r="B723" s="5"/>
      <c r="C723" s="4" t="s">
        <v>1333</v>
      </c>
      <c r="D723" s="176" t="s">
        <v>1334</v>
      </c>
      <c r="E723" s="176"/>
      <c r="F723" s="57"/>
      <c r="G723" s="15"/>
    </row>
    <row r="724" spans="1:7" ht="32" customHeight="1" x14ac:dyDescent="0.2">
      <c r="A724" s="2"/>
      <c r="B724" s="5"/>
      <c r="C724" s="5"/>
      <c r="D724" s="4" t="s">
        <v>1335</v>
      </c>
      <c r="E724" s="5" t="s">
        <v>1336</v>
      </c>
      <c r="F724" s="57" t="s">
        <v>22</v>
      </c>
      <c r="G724" s="15">
        <f>IF(AND(F724="YA"),3,IF(AND(F724="TIDAK"),1,0))</f>
        <v>0</v>
      </c>
    </row>
    <row r="725" spans="1:7" ht="32" customHeight="1" x14ac:dyDescent="0.2">
      <c r="A725" s="2"/>
      <c r="B725" s="5"/>
      <c r="C725" s="5"/>
      <c r="D725" s="4" t="s">
        <v>1337</v>
      </c>
      <c r="E725" s="5" t="s">
        <v>1338</v>
      </c>
      <c r="F725" s="57" t="s">
        <v>22</v>
      </c>
      <c r="G725" s="15">
        <f>IF(AND(F725="YA"),3,IF(AND(F725="TIDAK"),1,0))</f>
        <v>0</v>
      </c>
    </row>
    <row r="726" spans="1:7" ht="32" customHeight="1" x14ac:dyDescent="0.2">
      <c r="A726" s="2"/>
      <c r="B726" s="5"/>
      <c r="C726" s="5"/>
      <c r="D726" s="4" t="s">
        <v>1339</v>
      </c>
      <c r="E726" s="5" t="s">
        <v>1340</v>
      </c>
      <c r="F726" s="57" t="s">
        <v>8</v>
      </c>
      <c r="G726" s="15">
        <f>IF(AND(F726="YA"),5,IF(AND(F726="TIDAK"),1,0))</f>
        <v>5</v>
      </c>
    </row>
    <row r="727" spans="1:7" ht="32" customHeight="1" x14ac:dyDescent="0.2">
      <c r="A727" s="2"/>
      <c r="B727" s="4" t="s">
        <v>1341</v>
      </c>
      <c r="C727" s="176" t="s">
        <v>1342</v>
      </c>
      <c r="D727" s="176"/>
      <c r="E727" s="176"/>
      <c r="F727" s="57" t="s">
        <v>8</v>
      </c>
      <c r="G727" s="15">
        <f>IF(AND(F727="YA"),5,IF(AND(F727="TIDAK"),1,0))</f>
        <v>5</v>
      </c>
    </row>
    <row r="728" spans="1:7" ht="32" customHeight="1" x14ac:dyDescent="0.2">
      <c r="A728" s="2"/>
      <c r="B728" s="4" t="s">
        <v>1343</v>
      </c>
      <c r="C728" s="176" t="s">
        <v>1344</v>
      </c>
      <c r="D728" s="176"/>
      <c r="E728" s="176"/>
      <c r="F728" s="57" t="s">
        <v>55</v>
      </c>
      <c r="G728" s="15">
        <f>IF(AND(F728="YA"),5,IF(AND(F728="TIDAK"),1,0))</f>
        <v>1</v>
      </c>
    </row>
    <row r="729" spans="1:7" ht="32" customHeight="1" x14ac:dyDescent="0.2">
      <c r="A729" s="2"/>
      <c r="B729" s="4" t="s">
        <v>1345</v>
      </c>
      <c r="C729" s="176" t="s">
        <v>1346</v>
      </c>
      <c r="D729" s="176"/>
      <c r="E729" s="176"/>
      <c r="F729" s="57" t="s">
        <v>8</v>
      </c>
      <c r="G729" s="15">
        <f>IF(AND(F729="YA"),5,IF(AND(F729="TIDAK"),1,0))</f>
        <v>5</v>
      </c>
    </row>
    <row r="730" spans="1:7" ht="32" customHeight="1" x14ac:dyDescent="0.2">
      <c r="A730" s="2"/>
      <c r="B730" s="4" t="s">
        <v>1347</v>
      </c>
      <c r="C730" s="176" t="s">
        <v>1348</v>
      </c>
      <c r="D730" s="176"/>
      <c r="E730" s="176"/>
      <c r="F730" s="57" t="s">
        <v>8</v>
      </c>
      <c r="G730" s="15">
        <f>IF(AND(F730="YA"),0,IF(AND(F730="TIDAK"),35,0))</f>
        <v>0</v>
      </c>
    </row>
    <row r="731" spans="1:7" ht="32" customHeight="1" x14ac:dyDescent="0.2">
      <c r="A731" s="2"/>
      <c r="B731" s="5"/>
      <c r="C731" s="176" t="s">
        <v>1349</v>
      </c>
      <c r="D731" s="176"/>
      <c r="E731" s="176"/>
      <c r="F731" s="57"/>
      <c r="G731" s="15"/>
    </row>
    <row r="732" spans="1:7" ht="32" customHeight="1" x14ac:dyDescent="0.2">
      <c r="A732" s="2"/>
      <c r="B732" s="5"/>
      <c r="C732" s="176" t="s">
        <v>1350</v>
      </c>
      <c r="D732" s="176"/>
      <c r="E732" s="176"/>
      <c r="F732" s="57"/>
      <c r="G732" s="15"/>
    </row>
    <row r="733" spans="1:7" ht="32" customHeight="1" x14ac:dyDescent="0.2">
      <c r="A733" s="2"/>
      <c r="B733" s="5"/>
      <c r="C733" s="4" t="s">
        <v>1351</v>
      </c>
      <c r="D733" s="176" t="s">
        <v>1352</v>
      </c>
      <c r="E733" s="176"/>
      <c r="F733" s="57" t="s">
        <v>8</v>
      </c>
      <c r="G733" s="15">
        <f t="shared" ref="G733:G738" si="45">IF(AND(F733="YA"),5,IF(AND(F733="TIDAK"),1,0))</f>
        <v>5</v>
      </c>
    </row>
    <row r="734" spans="1:7" ht="32" customHeight="1" x14ac:dyDescent="0.2">
      <c r="A734" s="2"/>
      <c r="B734" s="5"/>
      <c r="C734" s="4" t="s">
        <v>1353</v>
      </c>
      <c r="D734" s="176" t="s">
        <v>1354</v>
      </c>
      <c r="E734" s="176"/>
      <c r="F734" s="57" t="s">
        <v>8</v>
      </c>
      <c r="G734" s="15">
        <f t="shared" si="45"/>
        <v>5</v>
      </c>
    </row>
    <row r="735" spans="1:7" ht="32" customHeight="1" x14ac:dyDescent="0.2">
      <c r="A735" s="2"/>
      <c r="B735" s="5"/>
      <c r="C735" s="4" t="s">
        <v>1355</v>
      </c>
      <c r="D735" s="176" t="s">
        <v>1356</v>
      </c>
      <c r="E735" s="176"/>
      <c r="F735" s="57" t="s">
        <v>8</v>
      </c>
      <c r="G735" s="15">
        <f t="shared" si="45"/>
        <v>5</v>
      </c>
    </row>
    <row r="736" spans="1:7" ht="32" customHeight="1" x14ac:dyDescent="0.2">
      <c r="A736" s="2"/>
      <c r="B736" s="5"/>
      <c r="C736" s="4" t="s">
        <v>1357</v>
      </c>
      <c r="D736" s="176" t="s">
        <v>1358</v>
      </c>
      <c r="E736" s="176"/>
      <c r="F736" s="57" t="s">
        <v>8</v>
      </c>
      <c r="G736" s="15">
        <f t="shared" si="45"/>
        <v>5</v>
      </c>
    </row>
    <row r="737" spans="1:7" ht="32" customHeight="1" x14ac:dyDescent="0.2">
      <c r="A737" s="2"/>
      <c r="B737" s="5"/>
      <c r="C737" s="4" t="s">
        <v>1359</v>
      </c>
      <c r="D737" s="176" t="s">
        <v>1360</v>
      </c>
      <c r="E737" s="176"/>
      <c r="F737" s="57" t="s">
        <v>8</v>
      </c>
      <c r="G737" s="15">
        <f t="shared" si="45"/>
        <v>5</v>
      </c>
    </row>
    <row r="738" spans="1:7" ht="32" customHeight="1" x14ac:dyDescent="0.2">
      <c r="A738" s="2"/>
      <c r="B738" s="5"/>
      <c r="C738" s="4" t="s">
        <v>1361</v>
      </c>
      <c r="D738" s="176" t="s">
        <v>1362</v>
      </c>
      <c r="E738" s="176"/>
      <c r="F738" s="57" t="s">
        <v>55</v>
      </c>
      <c r="G738" s="15">
        <f t="shared" si="45"/>
        <v>1</v>
      </c>
    </row>
    <row r="739" spans="1:7" ht="32" customHeight="1" x14ac:dyDescent="0.2">
      <c r="A739" s="2"/>
      <c r="B739" s="4" t="s">
        <v>1363</v>
      </c>
      <c r="C739" s="176" t="s">
        <v>1364</v>
      </c>
      <c r="D739" s="176"/>
      <c r="E739" s="176"/>
      <c r="F739" s="57"/>
      <c r="G739" s="15"/>
    </row>
    <row r="740" spans="1:7" ht="32" customHeight="1" x14ac:dyDescent="0.2">
      <c r="A740" s="2"/>
      <c r="B740" s="5"/>
      <c r="C740" s="4" t="s">
        <v>1365</v>
      </c>
      <c r="D740" s="176" t="s">
        <v>1366</v>
      </c>
      <c r="E740" s="176"/>
      <c r="F740" s="57" t="s">
        <v>22</v>
      </c>
      <c r="G740" s="15">
        <f>IF(AND(F740="YA"),3,IF(AND(F740="TIDAK"),1,0))</f>
        <v>0</v>
      </c>
    </row>
    <row r="741" spans="1:7" ht="32" customHeight="1" x14ac:dyDescent="0.2">
      <c r="A741" s="2"/>
      <c r="B741" s="5"/>
      <c r="C741" s="4" t="s">
        <v>1367</v>
      </c>
      <c r="D741" s="176" t="s">
        <v>1368</v>
      </c>
      <c r="E741" s="176"/>
      <c r="F741" s="57" t="s">
        <v>22</v>
      </c>
      <c r="G741" s="15">
        <f>IF(AND(F741="YA"),3,IF(AND(F741="TIDAK"),1,0))</f>
        <v>0</v>
      </c>
    </row>
    <row r="742" spans="1:7" ht="32" customHeight="1" x14ac:dyDescent="0.2">
      <c r="A742" s="2"/>
      <c r="B742" s="5"/>
      <c r="C742" s="4" t="s">
        <v>1369</v>
      </c>
      <c r="D742" s="176" t="s">
        <v>1370</v>
      </c>
      <c r="E742" s="176"/>
      <c r="F742" s="57" t="s">
        <v>8</v>
      </c>
      <c r="G742" s="15">
        <f>IF(AND(F742="YA"),5,IF(AND(F742="TIDAK"),1,0))</f>
        <v>5</v>
      </c>
    </row>
    <row r="743" spans="1:7" ht="32" customHeight="1" x14ac:dyDescent="0.2">
      <c r="A743" s="2"/>
      <c r="B743" s="4" t="s">
        <v>1371</v>
      </c>
      <c r="C743" s="176" t="s">
        <v>1372</v>
      </c>
      <c r="D743" s="176"/>
      <c r="E743" s="176"/>
      <c r="F743" s="57" t="s">
        <v>8</v>
      </c>
      <c r="G743" s="15"/>
    </row>
    <row r="744" spans="1:7" ht="32" customHeight="1" x14ac:dyDescent="0.2">
      <c r="A744" s="2"/>
      <c r="B744" s="5"/>
      <c r="C744" s="4" t="s">
        <v>1373</v>
      </c>
      <c r="D744" s="176" t="s">
        <v>1374</v>
      </c>
      <c r="E744" s="176"/>
      <c r="F744" s="57" t="s">
        <v>8</v>
      </c>
      <c r="G744" s="15">
        <f>IF(AND(F744="YA"),5,IF(AND(F744="TIDAK"),1,0))</f>
        <v>5</v>
      </c>
    </row>
    <row r="745" spans="1:7" ht="32" customHeight="1" x14ac:dyDescent="0.2">
      <c r="A745" s="2"/>
      <c r="B745" s="5"/>
      <c r="C745" s="4" t="s">
        <v>1375</v>
      </c>
      <c r="D745" s="176" t="s">
        <v>1376</v>
      </c>
      <c r="E745" s="176"/>
      <c r="F745" s="57" t="s">
        <v>55</v>
      </c>
      <c r="G745" s="15">
        <f>IF(AND(F745="YA"),5,IF(AND(F745="TIDAK"),1,0))</f>
        <v>1</v>
      </c>
    </row>
    <row r="746" spans="1:7" ht="32" customHeight="1" x14ac:dyDescent="0.2">
      <c r="A746" s="2"/>
      <c r="B746" s="5"/>
      <c r="C746" s="4" t="s">
        <v>1377</v>
      </c>
      <c r="D746" s="176" t="s">
        <v>1378</v>
      </c>
      <c r="E746" s="176"/>
      <c r="F746" s="57" t="s">
        <v>8</v>
      </c>
      <c r="G746" s="15">
        <f>IF(AND(F746="YA"),5,IF(AND(F746="TIDAK"),1,0))</f>
        <v>5</v>
      </c>
    </row>
    <row r="747" spans="1:7" ht="32" customHeight="1" x14ac:dyDescent="0.2">
      <c r="A747" s="2"/>
      <c r="B747" s="4" t="s">
        <v>1379</v>
      </c>
      <c r="C747" s="176" t="s">
        <v>1380</v>
      </c>
      <c r="D747" s="176"/>
      <c r="E747" s="176"/>
      <c r="F747" s="57" t="s">
        <v>55</v>
      </c>
      <c r="G747" s="15">
        <f>IF(AND(F747="YA"),5,IF(AND(F747="TIDAK"),1,0))</f>
        <v>1</v>
      </c>
    </row>
    <row r="748" spans="1:7" ht="32" customHeight="1" x14ac:dyDescent="0.2">
      <c r="A748" s="2"/>
      <c r="B748" s="5"/>
      <c r="C748" s="4" t="s">
        <v>1381</v>
      </c>
      <c r="D748" s="176" t="s">
        <v>1382</v>
      </c>
      <c r="E748" s="176"/>
      <c r="F748" s="57"/>
      <c r="G748" s="15"/>
    </row>
    <row r="749" spans="1:7" ht="32" customHeight="1" x14ac:dyDescent="0.2">
      <c r="A749" s="2"/>
      <c r="B749" s="5"/>
      <c r="C749" s="5"/>
      <c r="D749" s="4" t="s">
        <v>1383</v>
      </c>
      <c r="E749" s="5" t="s">
        <v>1384</v>
      </c>
      <c r="F749" s="57" t="s">
        <v>8</v>
      </c>
      <c r="G749" s="15">
        <f>IF(AND(F749="YA"),2,IF(AND(F749="TIDAK"),0,0))</f>
        <v>2</v>
      </c>
    </row>
    <row r="750" spans="1:7" ht="32" customHeight="1" x14ac:dyDescent="0.2">
      <c r="A750" s="2"/>
      <c r="B750" s="5"/>
      <c r="C750" s="5"/>
      <c r="D750" s="4" t="s">
        <v>1385</v>
      </c>
      <c r="E750" s="5" t="s">
        <v>1386</v>
      </c>
      <c r="F750" s="57" t="s">
        <v>8</v>
      </c>
      <c r="G750" s="15">
        <f>IF(AND(F750="YA"),2,IF(AND(F750="TIDAK"),0,0))</f>
        <v>2</v>
      </c>
    </row>
    <row r="751" spans="1:7" ht="32" customHeight="1" x14ac:dyDescent="0.2">
      <c r="A751" s="186" t="s">
        <v>1387</v>
      </c>
      <c r="B751" s="187"/>
      <c r="C751" s="187"/>
      <c r="D751" s="187"/>
      <c r="E751" s="187"/>
      <c r="F751" s="187"/>
      <c r="G751" s="48">
        <f>G752+G777</f>
        <v>100</v>
      </c>
    </row>
    <row r="752" spans="1:7" ht="32" customHeight="1" x14ac:dyDescent="0.2">
      <c r="A752" s="2">
        <v>26</v>
      </c>
      <c r="B752" s="180" t="s">
        <v>1388</v>
      </c>
      <c r="C752" s="180"/>
      <c r="D752" s="180"/>
      <c r="E752" s="180"/>
      <c r="F752" s="57"/>
      <c r="G752" s="50">
        <f>SUM(G753:G777)</f>
        <v>95</v>
      </c>
    </row>
    <row r="753" spans="1:7" ht="32" customHeight="1" x14ac:dyDescent="0.2">
      <c r="A753" s="2"/>
      <c r="B753" s="4" t="s">
        <v>1389</v>
      </c>
      <c r="C753" s="176" t="s">
        <v>1390</v>
      </c>
      <c r="D753" s="176"/>
      <c r="E753" s="176"/>
      <c r="F753" s="57" t="s">
        <v>8</v>
      </c>
      <c r="G753" s="15">
        <f>IF(AND(F753="YA"),5,IF(AND(F753="TIDAK"),1,0))</f>
        <v>5</v>
      </c>
    </row>
    <row r="754" spans="1:7" ht="32" customHeight="1" x14ac:dyDescent="0.2">
      <c r="A754" s="2"/>
      <c r="B754" s="4" t="s">
        <v>1391</v>
      </c>
      <c r="C754" s="176" t="s">
        <v>1392</v>
      </c>
      <c r="D754" s="176"/>
      <c r="E754" s="176"/>
      <c r="F754" s="57" t="s">
        <v>8</v>
      </c>
      <c r="G754" s="15">
        <f>IF(AND(F754="YA"),5,IF(AND(F754="TIDAK"),1,0))</f>
        <v>5</v>
      </c>
    </row>
    <row r="755" spans="1:7" ht="32" customHeight="1" x14ac:dyDescent="0.2">
      <c r="A755" s="2"/>
      <c r="B755" s="4" t="s">
        <v>1393</v>
      </c>
      <c r="C755" s="176" t="s">
        <v>1394</v>
      </c>
      <c r="D755" s="176"/>
      <c r="E755" s="176"/>
      <c r="F755" s="57"/>
      <c r="G755" s="15"/>
    </row>
    <row r="756" spans="1:7" ht="32" customHeight="1" x14ac:dyDescent="0.2">
      <c r="A756" s="2"/>
      <c r="B756" s="5"/>
      <c r="C756" s="4" t="s">
        <v>1395</v>
      </c>
      <c r="D756" s="176" t="s">
        <v>1396</v>
      </c>
      <c r="E756" s="176"/>
      <c r="F756" s="57" t="s">
        <v>8</v>
      </c>
      <c r="G756" s="15">
        <f>IF(AND(F756="YA"),5,IF(AND(F756="TIDAK"),1,0))</f>
        <v>5</v>
      </c>
    </row>
    <row r="757" spans="1:7" ht="32" customHeight="1" x14ac:dyDescent="0.2">
      <c r="A757" s="2"/>
      <c r="B757" s="5"/>
      <c r="C757" s="4" t="s">
        <v>1397</v>
      </c>
      <c r="D757" s="176" t="s">
        <v>1398</v>
      </c>
      <c r="E757" s="176"/>
      <c r="F757" s="57"/>
      <c r="G757" s="15"/>
    </row>
    <row r="758" spans="1:7" ht="32" customHeight="1" x14ac:dyDescent="0.2">
      <c r="A758" s="2"/>
      <c r="B758" s="5"/>
      <c r="C758" s="5"/>
      <c r="D758" s="4" t="s">
        <v>1399</v>
      </c>
      <c r="E758" s="5" t="s">
        <v>1400</v>
      </c>
      <c r="F758" s="57" t="s">
        <v>8</v>
      </c>
      <c r="G758" s="15">
        <f>IF(AND(F758="YA"),5,IF(AND(F758="TIDAK"),1,0))</f>
        <v>5</v>
      </c>
    </row>
    <row r="759" spans="1:7" ht="32" customHeight="1" x14ac:dyDescent="0.2">
      <c r="A759" s="2"/>
      <c r="B759" s="5"/>
      <c r="C759" s="5"/>
      <c r="D759" s="4" t="s">
        <v>1401</v>
      </c>
      <c r="E759" s="5" t="s">
        <v>1402</v>
      </c>
      <c r="F759" s="57" t="s">
        <v>8</v>
      </c>
      <c r="G759" s="15">
        <f>IF(AND(F759="YA"),5,IF(AND(F759="TIDAK"),1,0))</f>
        <v>5</v>
      </c>
    </row>
    <row r="760" spans="1:7" ht="32" customHeight="1" x14ac:dyDescent="0.2">
      <c r="A760" s="2"/>
      <c r="B760" s="5"/>
      <c r="C760" s="5"/>
      <c r="D760" s="4" t="s">
        <v>1403</v>
      </c>
      <c r="E760" s="5" t="s">
        <v>1404</v>
      </c>
      <c r="F760" s="57" t="s">
        <v>8</v>
      </c>
      <c r="G760" s="15">
        <f>IF(AND(F760="YA"),5,IF(AND(F760="TIDAK"),1,0))</f>
        <v>5</v>
      </c>
    </row>
    <row r="761" spans="1:7" ht="32" customHeight="1" x14ac:dyDescent="0.2">
      <c r="A761" s="2"/>
      <c r="B761" s="5"/>
      <c r="C761" s="4" t="s">
        <v>1405</v>
      </c>
      <c r="D761" s="176" t="s">
        <v>1406</v>
      </c>
      <c r="E761" s="176"/>
      <c r="F761" s="57"/>
      <c r="G761" s="15"/>
    </row>
    <row r="762" spans="1:7" ht="32" customHeight="1" x14ac:dyDescent="0.2">
      <c r="A762" s="2"/>
      <c r="B762" s="5"/>
      <c r="C762" s="5"/>
      <c r="D762" s="4" t="s">
        <v>1407</v>
      </c>
      <c r="E762" s="5" t="s">
        <v>1408</v>
      </c>
      <c r="F762" s="57" t="s">
        <v>22</v>
      </c>
      <c r="G762" s="15">
        <f>IF(AND(F762="YA"),3,IF(AND(F762="TIDAK"),1,0))</f>
        <v>0</v>
      </c>
    </row>
    <row r="763" spans="1:7" ht="32" customHeight="1" x14ac:dyDescent="0.2">
      <c r="A763" s="2"/>
      <c r="B763" s="5"/>
      <c r="C763" s="5"/>
      <c r="D763" s="4" t="s">
        <v>1409</v>
      </c>
      <c r="E763" s="5" t="s">
        <v>878</v>
      </c>
      <c r="F763" s="57" t="s">
        <v>22</v>
      </c>
      <c r="G763" s="15">
        <f>IF(AND(F763="YA"),3,IF(AND(F763="TIDAK"),1,0))</f>
        <v>0</v>
      </c>
    </row>
    <row r="764" spans="1:7" ht="32" customHeight="1" x14ac:dyDescent="0.2">
      <c r="A764" s="2"/>
      <c r="B764" s="5"/>
      <c r="C764" s="5"/>
      <c r="D764" s="4" t="s">
        <v>1410</v>
      </c>
      <c r="E764" s="5" t="s">
        <v>1411</v>
      </c>
      <c r="F764" s="57" t="s">
        <v>8</v>
      </c>
      <c r="G764" s="15">
        <f>IF(AND(F764="YA"),5,IF(AND(F764="TIDAK"),1,0))</f>
        <v>5</v>
      </c>
    </row>
    <row r="765" spans="1:7" ht="32" customHeight="1" x14ac:dyDescent="0.2">
      <c r="A765" s="2"/>
      <c r="B765" s="4" t="s">
        <v>1412</v>
      </c>
      <c r="C765" s="176" t="s">
        <v>1413</v>
      </c>
      <c r="D765" s="176"/>
      <c r="E765" s="176"/>
      <c r="F765" s="57"/>
      <c r="G765" s="15"/>
    </row>
    <row r="766" spans="1:7" ht="32" customHeight="1" x14ac:dyDescent="0.2">
      <c r="A766" s="2"/>
      <c r="B766" s="5"/>
      <c r="C766" s="4" t="s">
        <v>1414</v>
      </c>
      <c r="D766" s="176" t="s">
        <v>1415</v>
      </c>
      <c r="E766" s="176"/>
      <c r="F766" s="57" t="s">
        <v>8</v>
      </c>
      <c r="G766" s="15">
        <f t="shared" ref="G766:G777" si="46">IF(AND(F766="YA"),5,IF(AND(F766="TIDAK"),1,0))</f>
        <v>5</v>
      </c>
    </row>
    <row r="767" spans="1:7" ht="32" customHeight="1" x14ac:dyDescent="0.2">
      <c r="A767" s="2"/>
      <c r="B767" s="5"/>
      <c r="C767" s="4" t="s">
        <v>1416</v>
      </c>
      <c r="D767" s="176" t="s">
        <v>1417</v>
      </c>
      <c r="E767" s="176"/>
      <c r="F767" s="57" t="s">
        <v>8</v>
      </c>
      <c r="G767" s="15">
        <f t="shared" si="46"/>
        <v>5</v>
      </c>
    </row>
    <row r="768" spans="1:7" ht="32" customHeight="1" x14ac:dyDescent="0.2">
      <c r="A768" s="2"/>
      <c r="B768" s="5"/>
      <c r="C768" s="4" t="s">
        <v>1418</v>
      </c>
      <c r="D768" s="176" t="s">
        <v>1419</v>
      </c>
      <c r="E768" s="176"/>
      <c r="F768" s="57" t="s">
        <v>8</v>
      </c>
      <c r="G768" s="15">
        <f t="shared" si="46"/>
        <v>5</v>
      </c>
    </row>
    <row r="769" spans="1:7" ht="32" customHeight="1" x14ac:dyDescent="0.2">
      <c r="A769" s="2"/>
      <c r="B769" s="5"/>
      <c r="C769" s="4" t="s">
        <v>1420</v>
      </c>
      <c r="D769" s="176" t="s">
        <v>1421</v>
      </c>
      <c r="E769" s="176"/>
      <c r="F769" s="57" t="s">
        <v>8</v>
      </c>
      <c r="G769" s="15">
        <f t="shared" si="46"/>
        <v>5</v>
      </c>
    </row>
    <row r="770" spans="1:7" ht="32" customHeight="1" x14ac:dyDescent="0.2">
      <c r="A770" s="2"/>
      <c r="B770" s="5"/>
      <c r="C770" s="4" t="s">
        <v>1422</v>
      </c>
      <c r="D770" s="176" t="s">
        <v>1423</v>
      </c>
      <c r="E770" s="176"/>
      <c r="F770" s="57" t="s">
        <v>8</v>
      </c>
      <c r="G770" s="15">
        <f t="shared" si="46"/>
        <v>5</v>
      </c>
    </row>
    <row r="771" spans="1:7" ht="32" customHeight="1" x14ac:dyDescent="0.2">
      <c r="A771" s="2"/>
      <c r="B771" s="5"/>
      <c r="C771" s="4" t="s">
        <v>1424</v>
      </c>
      <c r="D771" s="176" t="s">
        <v>1425</v>
      </c>
      <c r="E771" s="176"/>
      <c r="F771" s="57" t="s">
        <v>8</v>
      </c>
      <c r="G771" s="15">
        <f t="shared" si="46"/>
        <v>5</v>
      </c>
    </row>
    <row r="772" spans="1:7" ht="32" customHeight="1" x14ac:dyDescent="0.2">
      <c r="A772" s="2"/>
      <c r="B772" s="5"/>
      <c r="C772" s="4" t="s">
        <v>1426</v>
      </c>
      <c r="D772" s="176" t="s">
        <v>1427</v>
      </c>
      <c r="E772" s="176"/>
      <c r="F772" s="57" t="s">
        <v>8</v>
      </c>
      <c r="G772" s="15">
        <f t="shared" si="46"/>
        <v>5</v>
      </c>
    </row>
    <row r="773" spans="1:7" ht="32" customHeight="1" x14ac:dyDescent="0.2">
      <c r="A773" s="2"/>
      <c r="B773" s="5"/>
      <c r="C773" s="4" t="s">
        <v>1428</v>
      </c>
      <c r="D773" s="176" t="s">
        <v>1429</v>
      </c>
      <c r="E773" s="176"/>
      <c r="F773" s="57" t="s">
        <v>8</v>
      </c>
      <c r="G773" s="15">
        <f t="shared" si="46"/>
        <v>5</v>
      </c>
    </row>
    <row r="774" spans="1:7" ht="32" customHeight="1" x14ac:dyDescent="0.2">
      <c r="A774" s="2"/>
      <c r="B774" s="4" t="s">
        <v>1430</v>
      </c>
      <c r="C774" s="176" t="s">
        <v>1431</v>
      </c>
      <c r="D774" s="176"/>
      <c r="E774" s="176"/>
      <c r="F774" s="57" t="s">
        <v>8</v>
      </c>
      <c r="G774" s="15">
        <f t="shared" si="46"/>
        <v>5</v>
      </c>
    </row>
    <row r="775" spans="1:7" ht="32" customHeight="1" x14ac:dyDescent="0.2">
      <c r="A775" s="2"/>
      <c r="B775" s="4" t="s">
        <v>1432</v>
      </c>
      <c r="C775" s="176" t="s">
        <v>1433</v>
      </c>
      <c r="D775" s="176"/>
      <c r="E775" s="176"/>
      <c r="F775" s="57" t="s">
        <v>8</v>
      </c>
      <c r="G775" s="15">
        <f t="shared" si="46"/>
        <v>5</v>
      </c>
    </row>
    <row r="776" spans="1:7" ht="32" customHeight="1" x14ac:dyDescent="0.2">
      <c r="A776" s="2"/>
      <c r="B776" s="4" t="s">
        <v>1434</v>
      </c>
      <c r="C776" s="176" t="s">
        <v>1435</v>
      </c>
      <c r="D776" s="176"/>
      <c r="E776" s="176"/>
      <c r="F776" s="57" t="s">
        <v>8</v>
      </c>
      <c r="G776" s="15">
        <f t="shared" si="46"/>
        <v>5</v>
      </c>
    </row>
    <row r="777" spans="1:7" ht="32" customHeight="1" x14ac:dyDescent="0.2">
      <c r="A777" s="2"/>
      <c r="B777" s="4" t="s">
        <v>1436</v>
      </c>
      <c r="C777" s="176" t="s">
        <v>1437</v>
      </c>
      <c r="D777" s="176"/>
      <c r="E777" s="176"/>
      <c r="F777" s="57" t="s">
        <v>8</v>
      </c>
      <c r="G777" s="15">
        <f t="shared" si="46"/>
        <v>5</v>
      </c>
    </row>
    <row r="778" spans="1:7" ht="32" customHeight="1" x14ac:dyDescent="0.2">
      <c r="A778" s="2">
        <v>27</v>
      </c>
      <c r="B778" s="180" t="s">
        <v>1438</v>
      </c>
      <c r="C778" s="180"/>
      <c r="D778" s="180"/>
      <c r="E778" s="180"/>
      <c r="F778" s="57"/>
      <c r="G778" s="50">
        <f>SUM(G779:G808)</f>
        <v>82</v>
      </c>
    </row>
    <row r="779" spans="1:7" ht="32" customHeight="1" x14ac:dyDescent="0.2">
      <c r="A779" s="2"/>
      <c r="B779" s="4" t="s">
        <v>1439</v>
      </c>
      <c r="C779" s="176" t="s">
        <v>1440</v>
      </c>
      <c r="D779" s="176"/>
      <c r="E779" s="176"/>
      <c r="F779" s="57" t="s">
        <v>8</v>
      </c>
      <c r="G779" s="15">
        <f>IF(AND(F779="YA"),5,IF(AND(F779="TIDAK"),1,0))</f>
        <v>5</v>
      </c>
    </row>
    <row r="780" spans="1:7" ht="32" customHeight="1" x14ac:dyDescent="0.2">
      <c r="A780" s="2"/>
      <c r="B780" s="4" t="s">
        <v>1441</v>
      </c>
      <c r="C780" s="176" t="s">
        <v>1442</v>
      </c>
      <c r="D780" s="176"/>
      <c r="E780" s="176"/>
      <c r="F780" s="57" t="s">
        <v>8</v>
      </c>
      <c r="G780" s="15">
        <f>IF(AND(F780="YA"),5,IF(AND(F780="TIDAK"),1,0))</f>
        <v>5</v>
      </c>
    </row>
    <row r="781" spans="1:7" ht="32" customHeight="1" x14ac:dyDescent="0.2">
      <c r="A781" s="2"/>
      <c r="B781" s="4" t="s">
        <v>1443</v>
      </c>
      <c r="C781" s="176" t="s">
        <v>1444</v>
      </c>
      <c r="D781" s="176"/>
      <c r="E781" s="176"/>
      <c r="F781" s="57"/>
      <c r="G781" s="15"/>
    </row>
    <row r="782" spans="1:7" ht="32" customHeight="1" x14ac:dyDescent="0.2">
      <c r="A782" s="2"/>
      <c r="B782" s="5"/>
      <c r="C782" s="4" t="s">
        <v>1445</v>
      </c>
      <c r="D782" s="176" t="s">
        <v>1446</v>
      </c>
      <c r="E782" s="176"/>
      <c r="F782" s="57" t="s">
        <v>22</v>
      </c>
      <c r="G782" s="15">
        <f>IF(AND(F782="YA"),3,IF(AND(F782="TIDAK"),1,0))</f>
        <v>0</v>
      </c>
    </row>
    <row r="783" spans="1:7" ht="32" customHeight="1" x14ac:dyDescent="0.2">
      <c r="A783" s="2"/>
      <c r="B783" s="5"/>
      <c r="C783" s="4" t="s">
        <v>1447</v>
      </c>
      <c r="D783" s="176" t="s">
        <v>1448</v>
      </c>
      <c r="E783" s="176"/>
      <c r="F783" s="57" t="s">
        <v>22</v>
      </c>
      <c r="G783" s="15">
        <f>IF(AND(F783="YA"),3,IF(AND(F783="TIDAK"),1,0))</f>
        <v>0</v>
      </c>
    </row>
    <row r="784" spans="1:7" ht="32" customHeight="1" x14ac:dyDescent="0.2">
      <c r="A784" s="2"/>
      <c r="B784" s="5"/>
      <c r="C784" s="4" t="s">
        <v>1449</v>
      </c>
      <c r="D784" s="176" t="s">
        <v>1069</v>
      </c>
      <c r="E784" s="176"/>
      <c r="F784" s="57" t="s">
        <v>8</v>
      </c>
      <c r="G784" s="15">
        <f>IF(AND(F784="YA"),5,IF(AND(F784="TIDAK"),1,0))</f>
        <v>5</v>
      </c>
    </row>
    <row r="785" spans="1:7" ht="32" customHeight="1" x14ac:dyDescent="0.2">
      <c r="A785" s="2"/>
      <c r="B785" s="4" t="s">
        <v>1450</v>
      </c>
      <c r="C785" s="176" t="s">
        <v>1451</v>
      </c>
      <c r="D785" s="176"/>
      <c r="E785" s="176"/>
      <c r="F785" s="57" t="s">
        <v>8</v>
      </c>
      <c r="G785" s="15">
        <f>IF(AND(F785="YA"),5,IF(AND(F785="TIDAK"),1,0))</f>
        <v>5</v>
      </c>
    </row>
    <row r="786" spans="1:7" ht="32" customHeight="1" x14ac:dyDescent="0.2">
      <c r="A786" s="2"/>
      <c r="B786" s="4" t="s">
        <v>1452</v>
      </c>
      <c r="C786" s="176" t="s">
        <v>1453</v>
      </c>
      <c r="D786" s="176"/>
      <c r="E786" s="176"/>
      <c r="F786" s="57" t="s">
        <v>8</v>
      </c>
      <c r="G786" s="15">
        <f>IF(AND(F786="YA"),5,IF(AND(F786="TIDAK"),1,0))</f>
        <v>5</v>
      </c>
    </row>
    <row r="787" spans="1:7" ht="32" customHeight="1" x14ac:dyDescent="0.2">
      <c r="A787" s="2"/>
      <c r="B787" s="4" t="s">
        <v>1454</v>
      </c>
      <c r="C787" s="176" t="s">
        <v>1455</v>
      </c>
      <c r="D787" s="176"/>
      <c r="E787" s="176"/>
      <c r="F787" s="57"/>
      <c r="G787" s="15"/>
    </row>
    <row r="788" spans="1:7" ht="32" customHeight="1" x14ac:dyDescent="0.2">
      <c r="A788" s="2"/>
      <c r="B788" s="5"/>
      <c r="C788" s="32" t="s">
        <v>1456</v>
      </c>
      <c r="D788" s="176" t="s">
        <v>184</v>
      </c>
      <c r="E788" s="176"/>
      <c r="F788" s="57" t="s">
        <v>8</v>
      </c>
      <c r="G788" s="15">
        <f>IF(AND(F788="YA"),5,IF(AND(F788="TIDAK"),1,0))</f>
        <v>5</v>
      </c>
    </row>
    <row r="789" spans="1:7" ht="32" customHeight="1" x14ac:dyDescent="0.2">
      <c r="A789" s="2"/>
      <c r="B789" s="5"/>
      <c r="C789" s="32" t="s">
        <v>1457</v>
      </c>
      <c r="D789" s="176" t="s">
        <v>274</v>
      </c>
      <c r="E789" s="176"/>
      <c r="F789" s="57" t="s">
        <v>8</v>
      </c>
      <c r="G789" s="15">
        <f>IF(AND(F789="YA"),5,IF(AND(F789="TIDAK"),1,0))</f>
        <v>5</v>
      </c>
    </row>
    <row r="790" spans="1:7" ht="32" customHeight="1" x14ac:dyDescent="0.2">
      <c r="A790" s="2"/>
      <c r="B790" s="5"/>
      <c r="C790" s="32" t="s">
        <v>1458</v>
      </c>
      <c r="D790" s="176" t="s">
        <v>1459</v>
      </c>
      <c r="E790" s="176"/>
      <c r="F790" s="57" t="s">
        <v>55</v>
      </c>
      <c r="G790" s="15">
        <f>IF(AND(F790="YA"),5,IF(AND(F790="TIDAK"),1,0))</f>
        <v>1</v>
      </c>
    </row>
    <row r="791" spans="1:7" ht="32" customHeight="1" x14ac:dyDescent="0.2">
      <c r="A791" s="2"/>
      <c r="B791" s="5"/>
      <c r="C791" s="32" t="s">
        <v>1460</v>
      </c>
      <c r="D791" s="176" t="s">
        <v>1461</v>
      </c>
      <c r="E791" s="176"/>
      <c r="F791" s="57" t="s">
        <v>55</v>
      </c>
      <c r="G791" s="15">
        <f>IF(AND(F791="YA"),5,IF(AND(F791="TIDAK"),1,0))</f>
        <v>1</v>
      </c>
    </row>
    <row r="792" spans="1:7" ht="32" customHeight="1" x14ac:dyDescent="0.2">
      <c r="A792" s="2"/>
      <c r="B792" s="4" t="s">
        <v>1462</v>
      </c>
      <c r="C792" s="176" t="s">
        <v>1463</v>
      </c>
      <c r="D792" s="176"/>
      <c r="E792" s="176"/>
      <c r="F792" s="57" t="s">
        <v>8</v>
      </c>
      <c r="G792" s="15">
        <f>IF(AND(F792="YA"),5,IF(AND(F792="TIDAK"),1,0))</f>
        <v>5</v>
      </c>
    </row>
    <row r="793" spans="1:7" ht="32" customHeight="1" x14ac:dyDescent="0.2">
      <c r="A793" s="2"/>
      <c r="B793" s="4" t="s">
        <v>1464</v>
      </c>
      <c r="C793" s="176" t="s">
        <v>1465</v>
      </c>
      <c r="D793" s="176"/>
      <c r="E793" s="176"/>
      <c r="F793" s="57"/>
      <c r="G793" s="15"/>
    </row>
    <row r="794" spans="1:7" ht="32" customHeight="1" x14ac:dyDescent="0.2">
      <c r="A794" s="2"/>
      <c r="B794" s="5"/>
      <c r="C794" s="4" t="s">
        <v>1466</v>
      </c>
      <c r="D794" s="176" t="s">
        <v>1467</v>
      </c>
      <c r="E794" s="176"/>
      <c r="F794" s="57" t="s">
        <v>8</v>
      </c>
      <c r="G794" s="15">
        <f>IF(AND(F794="YA"),5,IF(AND(F794="TIDAK"),1,0))</f>
        <v>5</v>
      </c>
    </row>
    <row r="795" spans="1:7" ht="32" customHeight="1" x14ac:dyDescent="0.2">
      <c r="A795" s="2"/>
      <c r="B795" s="5"/>
      <c r="C795" s="4" t="s">
        <v>1468</v>
      </c>
      <c r="D795" s="176" t="s">
        <v>1469</v>
      </c>
      <c r="E795" s="176"/>
      <c r="F795" s="57" t="s">
        <v>8</v>
      </c>
      <c r="G795" s="15">
        <f>IF(AND(F795="YA"),5,IF(AND(F795="TIDAK"),1,0))</f>
        <v>5</v>
      </c>
    </row>
    <row r="796" spans="1:7" ht="32" customHeight="1" x14ac:dyDescent="0.2">
      <c r="A796" s="2"/>
      <c r="B796" s="5"/>
      <c r="C796" s="4" t="s">
        <v>1470</v>
      </c>
      <c r="D796" s="176" t="s">
        <v>1471</v>
      </c>
      <c r="E796" s="176"/>
      <c r="F796" s="57" t="s">
        <v>8</v>
      </c>
      <c r="G796" s="15">
        <f>IF(AND(F796="YA"),5,IF(AND(F796="TIDAK"),1,0))</f>
        <v>5</v>
      </c>
    </row>
    <row r="797" spans="1:7" ht="32" customHeight="1" x14ac:dyDescent="0.2">
      <c r="A797" s="2"/>
      <c r="B797" s="11" t="s">
        <v>1472</v>
      </c>
      <c r="C797" s="176" t="s">
        <v>1473</v>
      </c>
      <c r="D797" s="176"/>
      <c r="E797" s="176"/>
      <c r="F797" s="57"/>
      <c r="G797" s="15"/>
    </row>
    <row r="798" spans="1:7" ht="32" customHeight="1" x14ac:dyDescent="0.2">
      <c r="A798" s="2"/>
      <c r="B798" s="5"/>
      <c r="C798" s="4" t="s">
        <v>1474</v>
      </c>
      <c r="D798" s="176" t="s">
        <v>1475</v>
      </c>
      <c r="E798" s="176"/>
      <c r="F798" s="57" t="s">
        <v>8</v>
      </c>
      <c r="G798" s="15">
        <f>IF(AND(F798="YA"),5,IF(AND(F798="TIDAK"),1,0))</f>
        <v>5</v>
      </c>
    </row>
    <row r="799" spans="1:7" ht="32" customHeight="1" x14ac:dyDescent="0.2">
      <c r="A799" s="2"/>
      <c r="B799" s="5"/>
      <c r="C799" s="4" t="s">
        <v>1476</v>
      </c>
      <c r="D799" s="176" t="s">
        <v>182</v>
      </c>
      <c r="E799" s="176"/>
      <c r="F799" s="57" t="s">
        <v>8</v>
      </c>
      <c r="G799" s="15">
        <f>IF(AND(F799="YA"),5,IF(AND(F799="TIDAK"),1,0))</f>
        <v>5</v>
      </c>
    </row>
    <row r="800" spans="1:7" ht="32" customHeight="1" x14ac:dyDescent="0.2">
      <c r="A800" s="2"/>
      <c r="B800" s="5"/>
      <c r="C800" s="4" t="s">
        <v>1477</v>
      </c>
      <c r="D800" s="176" t="s">
        <v>1478</v>
      </c>
      <c r="E800" s="176"/>
      <c r="F800" s="57" t="s">
        <v>8</v>
      </c>
      <c r="G800" s="15">
        <f>IF(AND(F800="YA"),5,IF(AND(F800="TIDAK"),1,0))</f>
        <v>5</v>
      </c>
    </row>
    <row r="801" spans="1:7" ht="32" customHeight="1" x14ac:dyDescent="0.2">
      <c r="A801" s="2"/>
      <c r="B801" s="4" t="s">
        <v>1479</v>
      </c>
      <c r="C801" s="176" t="s">
        <v>1480</v>
      </c>
      <c r="D801" s="176"/>
      <c r="E801" s="176"/>
      <c r="F801" s="57" t="s">
        <v>8</v>
      </c>
      <c r="G801" s="15">
        <f>IF(AND(F801="YA"),5,IF(AND(F801="TIDAK"),1,0))</f>
        <v>5</v>
      </c>
    </row>
    <row r="802" spans="1:7" ht="32" customHeight="1" x14ac:dyDescent="0.2">
      <c r="A802" s="2"/>
      <c r="B802" s="4" t="s">
        <v>1481</v>
      </c>
      <c r="C802" s="176" t="s">
        <v>1482</v>
      </c>
      <c r="D802" s="176"/>
      <c r="E802" s="176"/>
      <c r="F802" s="57" t="s">
        <v>8</v>
      </c>
      <c r="G802" s="15">
        <f>IF(AND(F802="YA"),1,IF(AND(F802="TIDAK"),5,0))</f>
        <v>1</v>
      </c>
    </row>
    <row r="803" spans="1:7" ht="32" customHeight="1" x14ac:dyDescent="0.2">
      <c r="A803" s="2"/>
      <c r="B803" s="4" t="s">
        <v>1483</v>
      </c>
      <c r="C803" s="176" t="s">
        <v>1484</v>
      </c>
      <c r="D803" s="176"/>
      <c r="E803" s="176"/>
      <c r="F803" s="57"/>
      <c r="G803" s="15"/>
    </row>
    <row r="804" spans="1:7" ht="32" customHeight="1" x14ac:dyDescent="0.2">
      <c r="A804" s="2"/>
      <c r="B804" s="5"/>
      <c r="C804" s="4" t="s">
        <v>1485</v>
      </c>
      <c r="D804" s="176" t="s">
        <v>1486</v>
      </c>
      <c r="E804" s="176"/>
      <c r="F804" s="57" t="s">
        <v>8</v>
      </c>
      <c r="G804" s="15">
        <f>IF(AND(F804="YA"),2,IF(AND(F804="TIDAK"),1,0))</f>
        <v>2</v>
      </c>
    </row>
    <row r="805" spans="1:7" ht="32" customHeight="1" x14ac:dyDescent="0.2">
      <c r="A805" s="2"/>
      <c r="B805" s="5"/>
      <c r="C805" s="4" t="s">
        <v>1487</v>
      </c>
      <c r="D805" s="176" t="s">
        <v>1488</v>
      </c>
      <c r="E805" s="176"/>
      <c r="F805" s="57"/>
      <c r="G805" s="15"/>
    </row>
    <row r="806" spans="1:7" ht="32" customHeight="1" x14ac:dyDescent="0.2">
      <c r="A806" s="2"/>
      <c r="B806" s="5"/>
      <c r="C806" s="5"/>
      <c r="D806" s="4" t="s">
        <v>1489</v>
      </c>
      <c r="E806" s="5" t="s">
        <v>1490</v>
      </c>
      <c r="F806" s="57" t="s">
        <v>22</v>
      </c>
      <c r="G806" s="15">
        <f>IF(AND(F806="YA"),1,IF(AND(F806="TIDAK"),0,0))</f>
        <v>0</v>
      </c>
    </row>
    <row r="807" spans="1:7" ht="32" customHeight="1" x14ac:dyDescent="0.2">
      <c r="A807" s="2"/>
      <c r="B807" s="5"/>
      <c r="C807" s="5"/>
      <c r="D807" s="4" t="s">
        <v>1491</v>
      </c>
      <c r="E807" s="5" t="s">
        <v>1448</v>
      </c>
      <c r="F807" s="57" t="s">
        <v>22</v>
      </c>
      <c r="G807" s="15">
        <f>IF(AND(F807="YA"),1,IF(AND(F807="TIDAK"),0,0))</f>
        <v>0</v>
      </c>
    </row>
    <row r="808" spans="1:7" ht="32" customHeight="1" x14ac:dyDescent="0.2">
      <c r="A808" s="2"/>
      <c r="B808" s="5"/>
      <c r="C808" s="5"/>
      <c r="D808" s="4" t="s">
        <v>1492</v>
      </c>
      <c r="E808" s="5" t="s">
        <v>1069</v>
      </c>
      <c r="F808" s="57" t="s">
        <v>8</v>
      </c>
      <c r="G808" s="15">
        <f>IF(AND(F808="YA"),2,IF(AND(F808="TIDAK"),0,0))</f>
        <v>2</v>
      </c>
    </row>
    <row r="809" spans="1:7" ht="32" customHeight="1" x14ac:dyDescent="0.2">
      <c r="A809" s="186" t="s">
        <v>1493</v>
      </c>
      <c r="B809" s="187"/>
      <c r="C809" s="187"/>
      <c r="D809" s="187"/>
      <c r="E809" s="187"/>
      <c r="F809" s="187"/>
      <c r="G809" s="48">
        <f>G810</f>
        <v>15</v>
      </c>
    </row>
    <row r="810" spans="1:7" ht="32" customHeight="1" x14ac:dyDescent="0.2">
      <c r="A810" s="2">
        <v>28</v>
      </c>
      <c r="B810" s="180" t="s">
        <v>1494</v>
      </c>
      <c r="C810" s="180"/>
      <c r="D810" s="180"/>
      <c r="E810" s="180"/>
      <c r="F810" s="57"/>
      <c r="G810" s="50">
        <f>SUM(G811:G831)</f>
        <v>15</v>
      </c>
    </row>
    <row r="811" spans="1:7" ht="32" customHeight="1" x14ac:dyDescent="0.2">
      <c r="A811" s="2"/>
      <c r="B811" s="4" t="s">
        <v>1495</v>
      </c>
      <c r="C811" s="181" t="s">
        <v>1496</v>
      </c>
      <c r="D811" s="183"/>
      <c r="E811" s="182"/>
      <c r="F811" s="57"/>
      <c r="G811" s="15"/>
    </row>
    <row r="812" spans="1:7" ht="32" customHeight="1" x14ac:dyDescent="0.2">
      <c r="A812" s="2"/>
      <c r="B812" s="3"/>
      <c r="C812" s="4" t="s">
        <v>1497</v>
      </c>
      <c r="D812" s="192" t="s">
        <v>1498</v>
      </c>
      <c r="E812" s="192"/>
      <c r="F812" s="57" t="s">
        <v>55</v>
      </c>
      <c r="G812" s="15">
        <f>IF(AND(F812="YA"),0,IF(AND(F812="TIDAK"),0,0))</f>
        <v>0</v>
      </c>
    </row>
    <row r="813" spans="1:7" ht="32" customHeight="1" x14ac:dyDescent="0.2">
      <c r="A813" s="2"/>
      <c r="B813" s="3"/>
      <c r="C813" s="4" t="s">
        <v>1499</v>
      </c>
      <c r="D813" s="193" t="s">
        <v>1500</v>
      </c>
      <c r="E813" s="193"/>
      <c r="F813" s="57" t="s">
        <v>55</v>
      </c>
      <c r="G813" s="15">
        <f t="shared" ref="G813:G815" si="47">IF(AND(F813="YA"),0,IF(AND(F813="TIDAK"),0,0))</f>
        <v>0</v>
      </c>
    </row>
    <row r="814" spans="1:7" ht="32" customHeight="1" x14ac:dyDescent="0.2">
      <c r="A814" s="2"/>
      <c r="B814" s="3"/>
      <c r="C814" s="4" t="s">
        <v>1501</v>
      </c>
      <c r="D814" s="192" t="s">
        <v>1502</v>
      </c>
      <c r="E814" s="192"/>
      <c r="F814" s="57" t="s">
        <v>55</v>
      </c>
      <c r="G814" s="15">
        <f t="shared" si="47"/>
        <v>0</v>
      </c>
    </row>
    <row r="815" spans="1:7" ht="32" customHeight="1" x14ac:dyDescent="0.2">
      <c r="A815" s="2"/>
      <c r="B815" s="3"/>
      <c r="C815" s="4" t="s">
        <v>1503</v>
      </c>
      <c r="D815" s="192" t="s">
        <v>1504</v>
      </c>
      <c r="E815" s="192"/>
      <c r="F815" s="57" t="s">
        <v>8</v>
      </c>
      <c r="G815" s="15">
        <f t="shared" si="47"/>
        <v>0</v>
      </c>
    </row>
    <row r="816" spans="1:7" ht="32" customHeight="1" x14ac:dyDescent="0.2">
      <c r="A816" s="2"/>
      <c r="B816" s="4" t="s">
        <v>1505</v>
      </c>
      <c r="C816" s="176" t="s">
        <v>1506</v>
      </c>
      <c r="D816" s="176"/>
      <c r="E816" s="176"/>
      <c r="F816" s="57" t="s">
        <v>55</v>
      </c>
      <c r="G816" s="15">
        <f>IF(AND(F816="YA"),5,IF(AND(F816="TIDAK"),1,0))</f>
        <v>1</v>
      </c>
    </row>
    <row r="817" spans="1:7" ht="32" customHeight="1" x14ac:dyDescent="0.2">
      <c r="A817" s="2"/>
      <c r="B817" s="4" t="s">
        <v>1507</v>
      </c>
      <c r="C817" s="176" t="s">
        <v>1508</v>
      </c>
      <c r="D817" s="176"/>
      <c r="E817" s="176"/>
      <c r="F817" s="57"/>
      <c r="G817" s="15"/>
    </row>
    <row r="818" spans="1:7" ht="32" customHeight="1" x14ac:dyDescent="0.2">
      <c r="A818" s="2"/>
      <c r="B818" s="5"/>
      <c r="C818" s="4" t="s">
        <v>1509</v>
      </c>
      <c r="D818" s="176" t="s">
        <v>1510</v>
      </c>
      <c r="E818" s="176"/>
      <c r="F818" s="57" t="s">
        <v>22</v>
      </c>
      <c r="G818" s="15">
        <f>IF(AND(F818="YA"),5,IF(AND(F818="TIDAK"),1,0))</f>
        <v>0</v>
      </c>
    </row>
    <row r="819" spans="1:7" ht="32" customHeight="1" x14ac:dyDescent="0.2">
      <c r="A819" s="2"/>
      <c r="B819" s="5"/>
      <c r="C819" s="4" t="s">
        <v>1511</v>
      </c>
      <c r="D819" s="176" t="s">
        <v>1512</v>
      </c>
      <c r="E819" s="176"/>
      <c r="F819" s="57" t="s">
        <v>22</v>
      </c>
      <c r="G819" s="15">
        <f>IF(AND(F819="YA"),5,IF(AND(F819="TIDAK"),1,0))</f>
        <v>0</v>
      </c>
    </row>
    <row r="820" spans="1:7" ht="32" customHeight="1" x14ac:dyDescent="0.2">
      <c r="A820" s="2"/>
      <c r="B820" s="4" t="s">
        <v>1513</v>
      </c>
      <c r="C820" s="176" t="s">
        <v>1691</v>
      </c>
      <c r="D820" s="176"/>
      <c r="E820" s="176"/>
      <c r="F820" s="57"/>
      <c r="G820" s="15"/>
    </row>
    <row r="821" spans="1:7" ht="32" customHeight="1" x14ac:dyDescent="0.2">
      <c r="A821" s="2"/>
      <c r="B821" s="5"/>
      <c r="C821" s="4" t="s">
        <v>1514</v>
      </c>
      <c r="D821" s="176" t="s">
        <v>1515</v>
      </c>
      <c r="E821" s="176"/>
      <c r="F821" s="57" t="s">
        <v>8</v>
      </c>
      <c r="G821" s="15">
        <f>IF(AND(F821="YA"),5,IF(AND(F821="TIDAK"),1,0))</f>
        <v>5</v>
      </c>
    </row>
    <row r="822" spans="1:7" ht="32" customHeight="1" x14ac:dyDescent="0.2">
      <c r="A822" s="2"/>
      <c r="B822" s="5"/>
      <c r="C822" s="4" t="s">
        <v>1516</v>
      </c>
      <c r="D822" s="176" t="s">
        <v>1517</v>
      </c>
      <c r="E822" s="176"/>
      <c r="F822" s="57" t="s">
        <v>8</v>
      </c>
      <c r="G822" s="15">
        <f>IF(AND(F822="YA"),5,IF(AND(F822="TIDAK"),1,0))</f>
        <v>5</v>
      </c>
    </row>
    <row r="823" spans="1:7" ht="32" customHeight="1" x14ac:dyDescent="0.2">
      <c r="A823" s="2"/>
      <c r="B823" s="4" t="s">
        <v>1518</v>
      </c>
      <c r="C823" s="176" t="s">
        <v>1692</v>
      </c>
      <c r="D823" s="176"/>
      <c r="E823" s="176"/>
      <c r="F823" s="57"/>
      <c r="G823" s="15"/>
    </row>
    <row r="824" spans="1:7" ht="32" customHeight="1" x14ac:dyDescent="0.2">
      <c r="A824" s="2"/>
      <c r="B824" s="5"/>
      <c r="C824" s="4" t="s">
        <v>1519</v>
      </c>
      <c r="D824" s="176" t="s">
        <v>1520</v>
      </c>
      <c r="E824" s="176"/>
      <c r="F824" s="57" t="s">
        <v>55</v>
      </c>
      <c r="G824" s="15">
        <f>IF(AND(F824="YA"),5,IF(AND(F824="TIDAK"),1,0))</f>
        <v>1</v>
      </c>
    </row>
    <row r="825" spans="1:7" ht="32" customHeight="1" x14ac:dyDescent="0.2">
      <c r="A825" s="2"/>
      <c r="B825" s="5"/>
      <c r="C825" s="4" t="s">
        <v>1521</v>
      </c>
      <c r="D825" s="176" t="s">
        <v>1522</v>
      </c>
      <c r="E825" s="176"/>
      <c r="F825" s="57" t="s">
        <v>55</v>
      </c>
      <c r="G825" s="15">
        <f>IF(AND(F825="YA"),5,IF(AND(F825="TIDAK"),1,0))</f>
        <v>1</v>
      </c>
    </row>
    <row r="826" spans="1:7" ht="32" customHeight="1" x14ac:dyDescent="0.2">
      <c r="A826" s="2"/>
      <c r="B826" s="4" t="s">
        <v>1523</v>
      </c>
      <c r="C826" s="176" t="s">
        <v>1524</v>
      </c>
      <c r="D826" s="176"/>
      <c r="E826" s="176"/>
      <c r="F826" s="57" t="s">
        <v>55</v>
      </c>
      <c r="G826" s="15">
        <f>IF(AND(F826="YA"),5,IF(AND(F826="TIDAK"),1,0))</f>
        <v>1</v>
      </c>
    </row>
    <row r="827" spans="1:7" ht="32" customHeight="1" x14ac:dyDescent="0.2">
      <c r="A827" s="2"/>
      <c r="B827" s="4" t="s">
        <v>1525</v>
      </c>
      <c r="C827" s="176" t="s">
        <v>1526</v>
      </c>
      <c r="D827" s="176"/>
      <c r="E827" s="176"/>
      <c r="F827" s="57"/>
      <c r="G827" s="15"/>
    </row>
    <row r="828" spans="1:7" ht="32" customHeight="1" x14ac:dyDescent="0.2">
      <c r="A828" s="2"/>
      <c r="B828" s="5"/>
      <c r="C828" s="4" t="s">
        <v>1527</v>
      </c>
      <c r="D828" s="176" t="s">
        <v>1528</v>
      </c>
      <c r="E828" s="176"/>
      <c r="F828" s="57" t="s">
        <v>22</v>
      </c>
      <c r="G828" s="15">
        <f>IF(AND(F828="YA"),3,IF(AND(F828="TIDAK"),1,0))</f>
        <v>0</v>
      </c>
    </row>
    <row r="829" spans="1:7" ht="32" customHeight="1" x14ac:dyDescent="0.2">
      <c r="A829" s="2"/>
      <c r="B829" s="5"/>
      <c r="C829" s="4" t="s">
        <v>1529</v>
      </c>
      <c r="D829" s="176" t="s">
        <v>1530</v>
      </c>
      <c r="E829" s="176"/>
      <c r="F829" s="57" t="s">
        <v>22</v>
      </c>
      <c r="G829" s="15">
        <f>IF(AND(F829="YA"),3,IF(AND(F829="TIDAK"),1,0))</f>
        <v>0</v>
      </c>
    </row>
    <row r="830" spans="1:7" ht="50" customHeight="1" x14ac:dyDescent="0.2">
      <c r="A830" s="2"/>
      <c r="B830" s="5"/>
      <c r="C830" s="4" t="s">
        <v>1531</v>
      </c>
      <c r="D830" s="176" t="s">
        <v>1532</v>
      </c>
      <c r="E830" s="176"/>
      <c r="F830" s="57" t="s">
        <v>22</v>
      </c>
      <c r="G830" s="15">
        <f>IF(AND(F830="YA"),5,IF(AND(F830="TIDAK"),1,0))</f>
        <v>0</v>
      </c>
    </row>
    <row r="831" spans="1:7" ht="32" customHeight="1" x14ac:dyDescent="0.2">
      <c r="A831" s="2"/>
      <c r="B831" s="4" t="s">
        <v>1533</v>
      </c>
      <c r="C831" s="176" t="s">
        <v>1693</v>
      </c>
      <c r="D831" s="176"/>
      <c r="E831" s="176"/>
      <c r="F831" s="57" t="s">
        <v>55</v>
      </c>
      <c r="G831" s="15">
        <f>IF(AND(F831="YA"),5,IF(AND(F831="TIDAK"),1,0))</f>
        <v>1</v>
      </c>
    </row>
    <row r="832" spans="1:7" ht="32" customHeight="1" x14ac:dyDescent="0.2">
      <c r="A832" s="186" t="s">
        <v>1534</v>
      </c>
      <c r="B832" s="187"/>
      <c r="C832" s="187"/>
      <c r="D832" s="187"/>
      <c r="E832" s="187"/>
      <c r="F832" s="187"/>
      <c r="G832" s="48">
        <f>G833+G865</f>
        <v>135</v>
      </c>
    </row>
    <row r="833" spans="1:7" ht="32" customHeight="1" x14ac:dyDescent="0.2">
      <c r="A833" s="2">
        <v>29</v>
      </c>
      <c r="B833" s="189" t="s">
        <v>1535</v>
      </c>
      <c r="C833" s="190"/>
      <c r="D833" s="190"/>
      <c r="E833" s="191"/>
      <c r="F833" s="57"/>
      <c r="G833" s="50">
        <f>SUM(G834:G864)</f>
        <v>119</v>
      </c>
    </row>
    <row r="834" spans="1:7" ht="32" customHeight="1" x14ac:dyDescent="0.2">
      <c r="A834" s="2"/>
      <c r="B834" s="4" t="s">
        <v>1536</v>
      </c>
      <c r="C834" s="181" t="s">
        <v>1537</v>
      </c>
      <c r="D834" s="183"/>
      <c r="E834" s="182"/>
      <c r="F834" s="57" t="s">
        <v>8</v>
      </c>
      <c r="G834" s="15">
        <f>IF(AND(F834="YA"),5,IF(AND(F834="TIDAK"),1,0))</f>
        <v>5</v>
      </c>
    </row>
    <row r="835" spans="1:7" ht="32" customHeight="1" x14ac:dyDescent="0.2">
      <c r="A835" s="2"/>
      <c r="B835" s="4" t="s">
        <v>1538</v>
      </c>
      <c r="C835" s="181" t="s">
        <v>1539</v>
      </c>
      <c r="D835" s="183"/>
      <c r="E835" s="182"/>
      <c r="F835" s="57" t="s">
        <v>8</v>
      </c>
      <c r="G835" s="15">
        <f>IF(AND(F835="YA"),5,IF(AND(F835="TIDAK"),1,0))</f>
        <v>5</v>
      </c>
    </row>
    <row r="836" spans="1:7" ht="32" customHeight="1" x14ac:dyDescent="0.2">
      <c r="A836" s="2"/>
      <c r="B836" s="4" t="s">
        <v>1540</v>
      </c>
      <c r="C836" s="181" t="s">
        <v>1541</v>
      </c>
      <c r="D836" s="183"/>
      <c r="E836" s="182"/>
      <c r="F836" s="57" t="s">
        <v>55</v>
      </c>
      <c r="G836" s="15">
        <f>IF(AND(F836="YA"),5,IF(AND(F836="TIDAK"),1,0))</f>
        <v>1</v>
      </c>
    </row>
    <row r="837" spans="1:7" ht="32" customHeight="1" x14ac:dyDescent="0.2">
      <c r="A837" s="2"/>
      <c r="B837" s="4" t="s">
        <v>1542</v>
      </c>
      <c r="C837" s="181" t="s">
        <v>1543</v>
      </c>
      <c r="D837" s="183"/>
      <c r="E837" s="182"/>
      <c r="F837" s="57"/>
      <c r="G837" s="15"/>
    </row>
    <row r="838" spans="1:7" ht="32" customHeight="1" x14ac:dyDescent="0.2">
      <c r="A838" s="2"/>
      <c r="B838" s="5"/>
      <c r="C838" s="4" t="s">
        <v>1544</v>
      </c>
      <c r="D838" s="181" t="s">
        <v>1545</v>
      </c>
      <c r="E838" s="182"/>
      <c r="F838" s="57" t="s">
        <v>8</v>
      </c>
      <c r="G838" s="15">
        <f>IF(AND(F838="YA"),5,IF(AND(F838="TIDAK"),1,0))</f>
        <v>5</v>
      </c>
    </row>
    <row r="839" spans="1:7" ht="32" customHeight="1" x14ac:dyDescent="0.2">
      <c r="A839" s="2"/>
      <c r="B839" s="5"/>
      <c r="C839" s="4" t="s">
        <v>1546</v>
      </c>
      <c r="D839" s="184" t="s">
        <v>1547</v>
      </c>
      <c r="E839" s="185"/>
      <c r="F839" s="57" t="s">
        <v>8</v>
      </c>
      <c r="G839" s="15">
        <f>IF(AND(F839="YA"),5,IF(AND(F839="TIDAK"),1,0))</f>
        <v>5</v>
      </c>
    </row>
    <row r="840" spans="1:7" ht="32" customHeight="1" x14ac:dyDescent="0.2">
      <c r="A840" s="2"/>
      <c r="B840" s="5"/>
      <c r="C840" s="4" t="s">
        <v>1548</v>
      </c>
      <c r="D840" s="184" t="s">
        <v>1549</v>
      </c>
      <c r="E840" s="185"/>
      <c r="F840" s="57" t="s">
        <v>8</v>
      </c>
      <c r="G840" s="15">
        <f>IF(AND(F840="YA"),5,IF(AND(F840="TIDAK"),1,0))</f>
        <v>5</v>
      </c>
    </row>
    <row r="841" spans="1:7" ht="32" customHeight="1" x14ac:dyDescent="0.2">
      <c r="A841" s="2"/>
      <c r="B841" s="5"/>
      <c r="C841" s="4" t="s">
        <v>1550</v>
      </c>
      <c r="D841" s="184" t="s">
        <v>1551</v>
      </c>
      <c r="E841" s="185"/>
      <c r="F841" s="57" t="s">
        <v>8</v>
      </c>
      <c r="G841" s="15">
        <f>IF(AND(F841="YA"),5,IF(AND(F841="TIDAK"),1,0))</f>
        <v>5</v>
      </c>
    </row>
    <row r="842" spans="1:7" ht="32" customHeight="1" x14ac:dyDescent="0.2">
      <c r="A842" s="2"/>
      <c r="B842" s="4" t="s">
        <v>1552</v>
      </c>
      <c r="C842" s="181" t="s">
        <v>1553</v>
      </c>
      <c r="D842" s="183"/>
      <c r="E842" s="182"/>
      <c r="F842" s="57"/>
      <c r="G842" s="15"/>
    </row>
    <row r="843" spans="1:7" ht="32" customHeight="1" x14ac:dyDescent="0.2">
      <c r="A843" s="2"/>
      <c r="B843" s="5"/>
      <c r="C843" s="4" t="s">
        <v>1554</v>
      </c>
      <c r="D843" s="181" t="s">
        <v>1555</v>
      </c>
      <c r="E843" s="182"/>
      <c r="F843" s="57" t="s">
        <v>8</v>
      </c>
      <c r="G843" s="15">
        <f t="shared" ref="G843:G850" si="48">IF(AND(F843="YA"),5,IF(AND(F843="TIDAK"),1,0))</f>
        <v>5</v>
      </c>
    </row>
    <row r="844" spans="1:7" ht="32" customHeight="1" x14ac:dyDescent="0.2">
      <c r="A844" s="2"/>
      <c r="B844" s="5"/>
      <c r="C844" s="4" t="s">
        <v>1556</v>
      </c>
      <c r="D844" s="181" t="s">
        <v>1557</v>
      </c>
      <c r="E844" s="182"/>
      <c r="F844" s="57" t="s">
        <v>8</v>
      </c>
      <c r="G844" s="15">
        <f t="shared" si="48"/>
        <v>5</v>
      </c>
    </row>
    <row r="845" spans="1:7" ht="32" customHeight="1" x14ac:dyDescent="0.2">
      <c r="A845" s="2"/>
      <c r="B845" s="5"/>
      <c r="C845" s="4" t="s">
        <v>1558</v>
      </c>
      <c r="D845" s="181" t="s">
        <v>1559</v>
      </c>
      <c r="E845" s="182"/>
      <c r="F845" s="57" t="s">
        <v>55</v>
      </c>
      <c r="G845" s="15">
        <f t="shared" si="48"/>
        <v>1</v>
      </c>
    </row>
    <row r="846" spans="1:7" ht="32" customHeight="1" x14ac:dyDescent="0.2">
      <c r="A846" s="2"/>
      <c r="B846" s="5"/>
      <c r="C846" s="4" t="s">
        <v>1560</v>
      </c>
      <c r="D846" s="184" t="s">
        <v>1561</v>
      </c>
      <c r="E846" s="185"/>
      <c r="F846" s="57" t="s">
        <v>8</v>
      </c>
      <c r="G846" s="15">
        <f t="shared" si="48"/>
        <v>5</v>
      </c>
    </row>
    <row r="847" spans="1:7" ht="32" customHeight="1" x14ac:dyDescent="0.2">
      <c r="A847" s="2"/>
      <c r="B847" s="5"/>
      <c r="C847" s="4" t="s">
        <v>1562</v>
      </c>
      <c r="D847" s="181" t="s">
        <v>1563</v>
      </c>
      <c r="E847" s="182"/>
      <c r="F847" s="57" t="s">
        <v>8</v>
      </c>
      <c r="G847" s="15">
        <f t="shared" si="48"/>
        <v>5</v>
      </c>
    </row>
    <row r="848" spans="1:7" ht="32" customHeight="1" x14ac:dyDescent="0.2">
      <c r="A848" s="2"/>
      <c r="B848" s="5"/>
      <c r="C848" s="4" t="s">
        <v>1564</v>
      </c>
      <c r="D848" s="181" t="s">
        <v>1565</v>
      </c>
      <c r="E848" s="182"/>
      <c r="F848" s="57" t="s">
        <v>8</v>
      </c>
      <c r="G848" s="15">
        <f t="shared" si="48"/>
        <v>5</v>
      </c>
    </row>
    <row r="849" spans="1:7" ht="32" customHeight="1" x14ac:dyDescent="0.2">
      <c r="A849" s="2"/>
      <c r="B849" s="5"/>
      <c r="C849" s="4" t="s">
        <v>1566</v>
      </c>
      <c r="D849" s="181" t="s">
        <v>1567</v>
      </c>
      <c r="E849" s="182"/>
      <c r="F849" s="57" t="s">
        <v>55</v>
      </c>
      <c r="G849" s="15">
        <f t="shared" si="48"/>
        <v>1</v>
      </c>
    </row>
    <row r="850" spans="1:7" ht="32" customHeight="1" x14ac:dyDescent="0.2">
      <c r="A850" s="2"/>
      <c r="B850" s="5"/>
      <c r="C850" s="4" t="s">
        <v>1568</v>
      </c>
      <c r="D850" s="181" t="s">
        <v>1569</v>
      </c>
      <c r="E850" s="182"/>
      <c r="F850" s="57" t="s">
        <v>8</v>
      </c>
      <c r="G850" s="15">
        <f t="shared" si="48"/>
        <v>5</v>
      </c>
    </row>
    <row r="851" spans="1:7" ht="32" customHeight="1" x14ac:dyDescent="0.2">
      <c r="A851" s="2"/>
      <c r="B851" s="4" t="s">
        <v>1570</v>
      </c>
      <c r="C851" s="181" t="s">
        <v>1571</v>
      </c>
      <c r="D851" s="183"/>
      <c r="E851" s="182"/>
      <c r="F851" s="57"/>
      <c r="G851" s="15"/>
    </row>
    <row r="852" spans="1:7" ht="32" customHeight="1" x14ac:dyDescent="0.2">
      <c r="A852" s="2"/>
      <c r="B852" s="5"/>
      <c r="C852" s="4" t="s">
        <v>1572</v>
      </c>
      <c r="D852" s="181" t="s">
        <v>1573</v>
      </c>
      <c r="E852" s="182"/>
      <c r="F852" s="57" t="s">
        <v>8</v>
      </c>
      <c r="G852" s="15">
        <f t="shared" ref="G852:G857" si="49">IF(AND(F852="YA"),5,IF(AND(F852="TIDAK"),1,0))</f>
        <v>5</v>
      </c>
    </row>
    <row r="853" spans="1:7" ht="32" customHeight="1" x14ac:dyDescent="0.2">
      <c r="A853" s="2"/>
      <c r="B853" s="5"/>
      <c r="C853" s="4" t="s">
        <v>1574</v>
      </c>
      <c r="D853" s="181" t="s">
        <v>1575</v>
      </c>
      <c r="E853" s="182"/>
      <c r="F853" s="57" t="s">
        <v>8</v>
      </c>
      <c r="G853" s="15">
        <f t="shared" si="49"/>
        <v>5</v>
      </c>
    </row>
    <row r="854" spans="1:7" ht="32" customHeight="1" x14ac:dyDescent="0.2">
      <c r="A854" s="2"/>
      <c r="B854" s="5"/>
      <c r="C854" s="4" t="s">
        <v>1576</v>
      </c>
      <c r="D854" s="176" t="s">
        <v>1577</v>
      </c>
      <c r="E854" s="176"/>
      <c r="F854" s="57" t="s">
        <v>55</v>
      </c>
      <c r="G854" s="15">
        <f t="shared" si="49"/>
        <v>1</v>
      </c>
    </row>
    <row r="855" spans="1:7" ht="32" customHeight="1" x14ac:dyDescent="0.2">
      <c r="A855" s="2"/>
      <c r="B855" s="5"/>
      <c r="C855" s="4" t="s">
        <v>1578</v>
      </c>
      <c r="D855" s="176" t="s">
        <v>1579</v>
      </c>
      <c r="E855" s="176"/>
      <c r="F855" s="57" t="s">
        <v>8</v>
      </c>
      <c r="G855" s="15">
        <f t="shared" si="49"/>
        <v>5</v>
      </c>
    </row>
    <row r="856" spans="1:7" ht="32" customHeight="1" x14ac:dyDescent="0.2">
      <c r="A856" s="2"/>
      <c r="B856" s="5"/>
      <c r="C856" s="4" t="s">
        <v>1580</v>
      </c>
      <c r="D856" s="176" t="s">
        <v>1581</v>
      </c>
      <c r="E856" s="176"/>
      <c r="F856" s="57" t="s">
        <v>8</v>
      </c>
      <c r="G856" s="15">
        <f t="shared" si="49"/>
        <v>5</v>
      </c>
    </row>
    <row r="857" spans="1:7" ht="32" customHeight="1" x14ac:dyDescent="0.2">
      <c r="A857" s="2"/>
      <c r="B857" s="5"/>
      <c r="C857" s="4" t="s">
        <v>1582</v>
      </c>
      <c r="D857" s="176" t="s">
        <v>1583</v>
      </c>
      <c r="E857" s="176"/>
      <c r="F857" s="57" t="s">
        <v>8</v>
      </c>
      <c r="G857" s="15">
        <f t="shared" si="49"/>
        <v>5</v>
      </c>
    </row>
    <row r="858" spans="1:7" ht="32" customHeight="1" x14ac:dyDescent="0.2">
      <c r="A858" s="2"/>
      <c r="B858" s="4" t="s">
        <v>1584</v>
      </c>
      <c r="C858" s="176" t="s">
        <v>1585</v>
      </c>
      <c r="D858" s="176"/>
      <c r="E858" s="176"/>
      <c r="F858" s="57"/>
      <c r="G858" s="15"/>
    </row>
    <row r="859" spans="1:7" ht="32" customHeight="1" x14ac:dyDescent="0.2">
      <c r="A859" s="2"/>
      <c r="B859" s="5"/>
      <c r="C859" s="4" t="s">
        <v>1586</v>
      </c>
      <c r="D859" s="176" t="s">
        <v>1587</v>
      </c>
      <c r="E859" s="176"/>
      <c r="F859" s="57" t="s">
        <v>8</v>
      </c>
      <c r="G859" s="15">
        <f t="shared" ref="G859:G864" si="50">IF(AND(F859="YA"),5,IF(AND(F859="TIDAK"),1,0))</f>
        <v>5</v>
      </c>
    </row>
    <row r="860" spans="1:7" ht="32" customHeight="1" x14ac:dyDescent="0.2">
      <c r="A860" s="2"/>
      <c r="B860" s="5"/>
      <c r="C860" s="4" t="s">
        <v>1588</v>
      </c>
      <c r="D860" s="176" t="s">
        <v>1589</v>
      </c>
      <c r="E860" s="176"/>
      <c r="F860" s="57" t="s">
        <v>8</v>
      </c>
      <c r="G860" s="15">
        <f t="shared" si="50"/>
        <v>5</v>
      </c>
    </row>
    <row r="861" spans="1:7" ht="32" customHeight="1" x14ac:dyDescent="0.2">
      <c r="A861" s="2"/>
      <c r="B861" s="5"/>
      <c r="C861" s="4" t="s">
        <v>1590</v>
      </c>
      <c r="D861" s="176" t="s">
        <v>1591</v>
      </c>
      <c r="E861" s="176"/>
      <c r="F861" s="57" t="s">
        <v>8</v>
      </c>
      <c r="G861" s="15">
        <f t="shared" si="50"/>
        <v>5</v>
      </c>
    </row>
    <row r="862" spans="1:7" ht="32" customHeight="1" x14ac:dyDescent="0.2">
      <c r="A862" s="2"/>
      <c r="B862" s="5"/>
      <c r="C862" s="4" t="s">
        <v>1592</v>
      </c>
      <c r="D862" s="176" t="s">
        <v>1593</v>
      </c>
      <c r="E862" s="176"/>
      <c r="F862" s="57" t="s">
        <v>8</v>
      </c>
      <c r="G862" s="15">
        <f t="shared" si="50"/>
        <v>5</v>
      </c>
    </row>
    <row r="863" spans="1:7" ht="32" customHeight="1" x14ac:dyDescent="0.2">
      <c r="A863" s="2"/>
      <c r="B863" s="5"/>
      <c r="C863" s="4" t="s">
        <v>1594</v>
      </c>
      <c r="D863" s="176" t="s">
        <v>1595</v>
      </c>
      <c r="E863" s="176"/>
      <c r="F863" s="57" t="s">
        <v>8</v>
      </c>
      <c r="G863" s="15">
        <f t="shared" si="50"/>
        <v>5</v>
      </c>
    </row>
    <row r="864" spans="1:7" ht="32" customHeight="1" x14ac:dyDescent="0.2">
      <c r="A864" s="2"/>
      <c r="B864" s="5"/>
      <c r="C864" s="4" t="s">
        <v>1596</v>
      </c>
      <c r="D864" s="176" t="s">
        <v>1597</v>
      </c>
      <c r="E864" s="176"/>
      <c r="F864" s="57" t="s">
        <v>8</v>
      </c>
      <c r="G864" s="15">
        <f t="shared" si="50"/>
        <v>5</v>
      </c>
    </row>
    <row r="865" spans="1:7" ht="32" customHeight="1" x14ac:dyDescent="0.2">
      <c r="A865" s="2">
        <v>30</v>
      </c>
      <c r="B865" s="180" t="s">
        <v>1598</v>
      </c>
      <c r="C865" s="180"/>
      <c r="D865" s="180"/>
      <c r="E865" s="180"/>
      <c r="F865" s="57"/>
      <c r="G865" s="50">
        <f>SUM(G866:G885)</f>
        <v>16</v>
      </c>
    </row>
    <row r="866" spans="1:7" ht="32" customHeight="1" x14ac:dyDescent="0.2">
      <c r="A866" s="2"/>
      <c r="B866" s="4" t="s">
        <v>1599</v>
      </c>
      <c r="C866" s="176" t="s">
        <v>1600</v>
      </c>
      <c r="D866" s="176"/>
      <c r="E866" s="176"/>
      <c r="F866" s="57" t="s">
        <v>55</v>
      </c>
      <c r="G866" s="15">
        <f>IF(AND(F866="YA"),5,IF(AND(F866="TIDAK"),1,0))</f>
        <v>1</v>
      </c>
    </row>
    <row r="867" spans="1:7" ht="32" customHeight="1" x14ac:dyDescent="0.2">
      <c r="A867" s="2"/>
      <c r="B867" s="4" t="s">
        <v>1601</v>
      </c>
      <c r="C867" s="176" t="s">
        <v>1602</v>
      </c>
      <c r="D867" s="176"/>
      <c r="E867" s="176"/>
      <c r="F867" s="57"/>
      <c r="G867" s="15"/>
    </row>
    <row r="868" spans="1:7" ht="32" customHeight="1" x14ac:dyDescent="0.2">
      <c r="A868" s="2"/>
      <c r="B868" s="5"/>
      <c r="C868" s="4" t="s">
        <v>1603</v>
      </c>
      <c r="D868" s="176" t="s">
        <v>1604</v>
      </c>
      <c r="E868" s="176"/>
      <c r="F868" s="57" t="s">
        <v>55</v>
      </c>
      <c r="G868" s="15">
        <f>IF(AND(F868="YA"),5,IF(AND(F868="TIDAK"),1,0))</f>
        <v>1</v>
      </c>
    </row>
    <row r="869" spans="1:7" ht="32" customHeight="1" x14ac:dyDescent="0.2">
      <c r="A869" s="2"/>
      <c r="B869" s="5"/>
      <c r="C869" s="4" t="s">
        <v>1605</v>
      </c>
      <c r="D869" s="176" t="s">
        <v>1606</v>
      </c>
      <c r="E869" s="176"/>
      <c r="F869" s="57" t="s">
        <v>55</v>
      </c>
      <c r="G869" s="15">
        <f>IF(AND(F869="YA"),5,IF(AND(F869="TIDAK"),1,0))</f>
        <v>1</v>
      </c>
    </row>
    <row r="870" spans="1:7" ht="32" customHeight="1" x14ac:dyDescent="0.2">
      <c r="A870" s="2"/>
      <c r="B870" s="4" t="s">
        <v>1607</v>
      </c>
      <c r="C870" s="176" t="s">
        <v>1608</v>
      </c>
      <c r="D870" s="176"/>
      <c r="E870" s="176"/>
      <c r="F870" s="57"/>
      <c r="G870" s="15"/>
    </row>
    <row r="871" spans="1:7" ht="32" customHeight="1" x14ac:dyDescent="0.2">
      <c r="A871" s="2"/>
      <c r="B871" s="5"/>
      <c r="C871" s="4" t="s">
        <v>1609</v>
      </c>
      <c r="D871" s="176" t="s">
        <v>1610</v>
      </c>
      <c r="E871" s="176"/>
      <c r="F871" s="57" t="s">
        <v>55</v>
      </c>
      <c r="G871" s="15">
        <f t="shared" ref="G871:G876" si="51">IF(AND(F871="YA"),5,IF(AND(F871="TIDAK"),1,0))</f>
        <v>1</v>
      </c>
    </row>
    <row r="872" spans="1:7" ht="32" customHeight="1" x14ac:dyDescent="0.2">
      <c r="A872" s="2"/>
      <c r="B872" s="5"/>
      <c r="C872" s="4" t="s">
        <v>1611</v>
      </c>
      <c r="D872" s="176" t="s">
        <v>1612</v>
      </c>
      <c r="E872" s="176"/>
      <c r="F872" s="57" t="s">
        <v>55</v>
      </c>
      <c r="G872" s="15">
        <f t="shared" si="51"/>
        <v>1</v>
      </c>
    </row>
    <row r="873" spans="1:7" ht="32" customHeight="1" x14ac:dyDescent="0.2">
      <c r="A873" s="2"/>
      <c r="B873" s="5"/>
      <c r="C873" s="4" t="s">
        <v>1613</v>
      </c>
      <c r="D873" s="176" t="s">
        <v>1614</v>
      </c>
      <c r="E873" s="176"/>
      <c r="F873" s="57" t="s">
        <v>55</v>
      </c>
      <c r="G873" s="15">
        <f t="shared" si="51"/>
        <v>1</v>
      </c>
    </row>
    <row r="874" spans="1:7" ht="32" customHeight="1" x14ac:dyDescent="0.2">
      <c r="A874" s="2"/>
      <c r="B874" s="5"/>
      <c r="C874" s="4" t="s">
        <v>1615</v>
      </c>
      <c r="D874" s="176" t="s">
        <v>1616</v>
      </c>
      <c r="E874" s="176"/>
      <c r="F874" s="57" t="s">
        <v>55</v>
      </c>
      <c r="G874" s="15">
        <f t="shared" si="51"/>
        <v>1</v>
      </c>
    </row>
    <row r="875" spans="1:7" ht="32" customHeight="1" x14ac:dyDescent="0.2">
      <c r="A875" s="2"/>
      <c r="B875" s="5"/>
      <c r="C875" s="4" t="s">
        <v>1617</v>
      </c>
      <c r="D875" s="176" t="s">
        <v>1618</v>
      </c>
      <c r="E875" s="176"/>
      <c r="F875" s="57" t="s">
        <v>55</v>
      </c>
      <c r="G875" s="15">
        <f t="shared" si="51"/>
        <v>1</v>
      </c>
    </row>
    <row r="876" spans="1:7" ht="32" customHeight="1" x14ac:dyDescent="0.2">
      <c r="A876" s="2"/>
      <c r="B876" s="5"/>
      <c r="C876" s="4" t="s">
        <v>1619</v>
      </c>
      <c r="D876" s="176" t="s">
        <v>1620</v>
      </c>
      <c r="E876" s="176"/>
      <c r="F876" s="57" t="s">
        <v>55</v>
      </c>
      <c r="G876" s="15">
        <f t="shared" si="51"/>
        <v>1</v>
      </c>
    </row>
    <row r="877" spans="1:7" ht="32" customHeight="1" x14ac:dyDescent="0.2">
      <c r="A877" s="2"/>
      <c r="B877" s="4" t="s">
        <v>1621</v>
      </c>
      <c r="C877" s="176" t="s">
        <v>1622</v>
      </c>
      <c r="D877" s="176"/>
      <c r="E877" s="176"/>
      <c r="F877" s="57"/>
      <c r="G877" s="15"/>
    </row>
    <row r="878" spans="1:7" ht="32" customHeight="1" x14ac:dyDescent="0.2">
      <c r="A878" s="2"/>
      <c r="B878" s="5"/>
      <c r="C878" s="4" t="s">
        <v>1623</v>
      </c>
      <c r="D878" s="176" t="s">
        <v>1624</v>
      </c>
      <c r="E878" s="176"/>
      <c r="F878" s="57" t="s">
        <v>8</v>
      </c>
      <c r="G878" s="15">
        <f>IF(AND(F878="YA"),3,IF(AND(F878="TIDAK"),1,0))</f>
        <v>3</v>
      </c>
    </row>
    <row r="879" spans="1:7" ht="32" customHeight="1" x14ac:dyDescent="0.2">
      <c r="A879" s="2"/>
      <c r="B879" s="5"/>
      <c r="C879" s="4" t="s">
        <v>1625</v>
      </c>
      <c r="D879" s="176" t="s">
        <v>1626</v>
      </c>
      <c r="E879" s="176"/>
      <c r="F879" s="57" t="s">
        <v>22</v>
      </c>
      <c r="G879" s="15">
        <f>IF(AND(F879="YA"),3,IF(AND(F879="TIDAK"),1,0))</f>
        <v>0</v>
      </c>
    </row>
    <row r="880" spans="1:7" ht="32" customHeight="1" x14ac:dyDescent="0.2">
      <c r="A880" s="2"/>
      <c r="B880" s="5"/>
      <c r="C880" s="4" t="s">
        <v>1627</v>
      </c>
      <c r="D880" s="176" t="s">
        <v>1628</v>
      </c>
      <c r="E880" s="176"/>
      <c r="F880" s="57" t="s">
        <v>22</v>
      </c>
      <c r="G880" s="15">
        <f>IF(AND(F880="YA"),5,IF(AND(F880="TIDAK"),1,0))</f>
        <v>0</v>
      </c>
    </row>
    <row r="881" spans="1:7" ht="32" customHeight="1" x14ac:dyDescent="0.2">
      <c r="A881" s="2"/>
      <c r="B881" s="4" t="s">
        <v>1629</v>
      </c>
      <c r="C881" s="176" t="s">
        <v>1630</v>
      </c>
      <c r="D881" s="176"/>
      <c r="E881" s="176"/>
      <c r="F881" s="57" t="s">
        <v>55</v>
      </c>
      <c r="G881" s="15">
        <f>IF(AND(F881="YA"),5,IF(AND(F881="TIDAK"),1,0))</f>
        <v>1</v>
      </c>
    </row>
    <row r="882" spans="1:7" ht="32" customHeight="1" x14ac:dyDescent="0.2">
      <c r="A882" s="2"/>
      <c r="B882" s="4" t="s">
        <v>1631</v>
      </c>
      <c r="C882" s="176" t="s">
        <v>1632</v>
      </c>
      <c r="D882" s="176"/>
      <c r="E882" s="176"/>
      <c r="F882" s="57"/>
      <c r="G882" s="15"/>
    </row>
    <row r="883" spans="1:7" ht="32" customHeight="1" x14ac:dyDescent="0.2">
      <c r="A883" s="2"/>
      <c r="B883" s="5"/>
      <c r="C883" s="4" t="s">
        <v>1633</v>
      </c>
      <c r="D883" s="176" t="s">
        <v>1634</v>
      </c>
      <c r="E883" s="176"/>
      <c r="F883" s="57" t="s">
        <v>55</v>
      </c>
      <c r="G883" s="15">
        <f>IF(AND(F883="YA"),5,IF(AND(F883="TIDAK"),1,0))</f>
        <v>1</v>
      </c>
    </row>
    <row r="884" spans="1:7" ht="32" customHeight="1" x14ac:dyDescent="0.2">
      <c r="A884" s="2"/>
      <c r="B884" s="5"/>
      <c r="C884" s="4" t="s">
        <v>1635</v>
      </c>
      <c r="D884" s="176" t="s">
        <v>1636</v>
      </c>
      <c r="E884" s="176"/>
      <c r="F884" s="57" t="s">
        <v>55</v>
      </c>
      <c r="G884" s="15">
        <f>IF(AND(F884="YA"),5,IF(AND(F884="TIDAK"),1,0))</f>
        <v>1</v>
      </c>
    </row>
    <row r="885" spans="1:7" ht="32" customHeight="1" x14ac:dyDescent="0.2">
      <c r="A885" s="2"/>
      <c r="B885" s="5"/>
      <c r="C885" s="4" t="s">
        <v>1637</v>
      </c>
      <c r="D885" s="176" t="s">
        <v>1638</v>
      </c>
      <c r="E885" s="176"/>
      <c r="F885" s="57"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2118</v>
      </c>
    </row>
    <row r="887" spans="1:7" ht="32" customHeight="1" x14ac:dyDescent="0.2">
      <c r="A887" s="177" t="s">
        <v>1649</v>
      </c>
      <c r="B887" s="177"/>
      <c r="C887" s="177"/>
      <c r="D887" s="177"/>
      <c r="E887" s="177"/>
      <c r="F887" s="177"/>
      <c r="G887" s="42" t="str">
        <f>IF(AND(G886&gt;=2384),"SANGAT BAIK",IF(AND(G886&gt;=2013),"BAIK",IF(AND(G886&gt;=1616),"CUKUP","KURANG")))</f>
        <v>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282:F325 F5:F162 F810:F831 F327:F364 F366:F399 F401:F429 F431:F442 F478:F616 F679:F704 F164:F243 F706:F750 F752:F808 F444:F476 F618:F677 F245:F280 F833:F885" xr:uid="{9580564A-FF7C-264D-86BB-14CBF8682890}">
      <formula1>"YA,TIDAK,N/A"</formula1>
    </dataValidation>
  </dataValidations>
  <pageMargins left="0.78740157480314965" right="0.78740157480314965" top="0.78740157480314965" bottom="0.78740157480314965" header="0.19685039370078741" footer="0.19685039370078741"/>
  <pageSetup paperSize="9" scale="54"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B5935-5E2A-F14B-BB07-74213AA247EE}">
  <dimension ref="A1:G887"/>
  <sheetViews>
    <sheetView topLeftCell="A876" zoomScale="90" zoomScaleNormal="90"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1794</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403</v>
      </c>
    </row>
    <row r="5" spans="1:7" ht="32" customHeight="1" x14ac:dyDescent="0.2">
      <c r="A5" s="2">
        <v>1</v>
      </c>
      <c r="B5" s="180" t="s">
        <v>5</v>
      </c>
      <c r="C5" s="180"/>
      <c r="D5" s="180"/>
      <c r="E5" s="180"/>
      <c r="F5" s="58"/>
      <c r="G5" s="50">
        <f>SUM(G6:G17)</f>
        <v>30</v>
      </c>
    </row>
    <row r="6" spans="1:7" ht="32" customHeight="1" x14ac:dyDescent="0.2">
      <c r="A6" s="2"/>
      <c r="B6" s="4" t="s">
        <v>6</v>
      </c>
      <c r="C6" s="176" t="s">
        <v>7</v>
      </c>
      <c r="D6" s="176"/>
      <c r="E6" s="176"/>
      <c r="F6" s="58"/>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8</v>
      </c>
      <c r="G9" s="15">
        <f t="shared" si="0"/>
        <v>5</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8</v>
      </c>
      <c r="G13" s="15">
        <f t="shared" si="0"/>
        <v>5</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22</v>
      </c>
      <c r="G16" s="15">
        <f t="shared" si="0"/>
        <v>0</v>
      </c>
    </row>
    <row r="17" spans="1:7" ht="32" customHeight="1" x14ac:dyDescent="0.2">
      <c r="A17" s="2"/>
      <c r="B17" s="3"/>
      <c r="C17" s="4" t="s">
        <v>29</v>
      </c>
      <c r="D17" s="176" t="s">
        <v>30</v>
      </c>
      <c r="E17" s="176"/>
      <c r="F17" s="58" t="s">
        <v>22</v>
      </c>
      <c r="G17" s="15">
        <f t="shared" si="0"/>
        <v>0</v>
      </c>
    </row>
    <row r="18" spans="1:7" ht="32" customHeight="1" x14ac:dyDescent="0.2">
      <c r="A18" s="2">
        <v>2</v>
      </c>
      <c r="B18" s="180" t="s">
        <v>31</v>
      </c>
      <c r="C18" s="180"/>
      <c r="D18" s="180"/>
      <c r="E18" s="180"/>
      <c r="F18" s="58"/>
      <c r="G18" s="50">
        <f>SUM(G19:G28)</f>
        <v>35</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c r="G22" s="15"/>
    </row>
    <row r="23" spans="1:7" ht="32" customHeight="1" x14ac:dyDescent="0.2">
      <c r="A23" s="2"/>
      <c r="B23" s="5"/>
      <c r="C23" s="5" t="s">
        <v>40</v>
      </c>
      <c r="D23" s="176" t="s">
        <v>41</v>
      </c>
      <c r="E23" s="176"/>
      <c r="F23" s="58" t="s">
        <v>22</v>
      </c>
      <c r="G23" s="15">
        <f>IF(AND(F23="YA"),2,IF(AND(F23="TIDAK"),1,0))</f>
        <v>0</v>
      </c>
    </row>
    <row r="24" spans="1:7" ht="32" customHeight="1" x14ac:dyDescent="0.2">
      <c r="A24" s="2"/>
      <c r="B24" s="5"/>
      <c r="C24" s="5" t="s">
        <v>42</v>
      </c>
      <c r="D24" s="176" t="s">
        <v>43</v>
      </c>
      <c r="E24" s="176"/>
      <c r="F24" s="58" t="s">
        <v>22</v>
      </c>
      <c r="G24" s="15">
        <f>IF(AND(F24="YA"),3,IF(AND(F24="TIDAK"),1,0))</f>
        <v>0</v>
      </c>
    </row>
    <row r="25" spans="1:7" ht="32" customHeight="1" x14ac:dyDescent="0.2">
      <c r="A25" s="2"/>
      <c r="B25" s="5"/>
      <c r="C25" s="5" t="s">
        <v>44</v>
      </c>
      <c r="D25" s="176" t="s">
        <v>45</v>
      </c>
      <c r="E25" s="176"/>
      <c r="F25" s="58" t="s">
        <v>8</v>
      </c>
      <c r="G25" s="15">
        <f>IF(AND(F25="YA"),5,IF(AND(F25="TIDAK"),1,0))</f>
        <v>5</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8</v>
      </c>
      <c r="G28" s="15">
        <f t="shared" si="1"/>
        <v>5</v>
      </c>
    </row>
    <row r="29" spans="1:7" ht="32" customHeight="1" x14ac:dyDescent="0.2">
      <c r="A29" s="2">
        <v>3</v>
      </c>
      <c r="B29" s="189" t="s">
        <v>52</v>
      </c>
      <c r="C29" s="190"/>
      <c r="D29" s="190"/>
      <c r="E29" s="191"/>
      <c r="F29" s="58"/>
      <c r="G29" s="50">
        <f>SUM(G30:G31)</f>
        <v>10</v>
      </c>
    </row>
    <row r="30" spans="1:7" ht="32" customHeight="1" x14ac:dyDescent="0.2">
      <c r="A30" s="2"/>
      <c r="B30" s="5" t="s">
        <v>53</v>
      </c>
      <c r="C30" s="176" t="s">
        <v>54</v>
      </c>
      <c r="D30" s="176"/>
      <c r="E30" s="176"/>
      <c r="F30" s="58" t="s">
        <v>8</v>
      </c>
      <c r="G30" s="15">
        <f t="shared" ref="G30:G31" si="2">IF(AND(F30="YA"),5,IF(AND(F30="TIDAK"),1,0))</f>
        <v>5</v>
      </c>
    </row>
    <row r="31" spans="1:7" ht="32" customHeight="1" x14ac:dyDescent="0.2">
      <c r="A31" s="2"/>
      <c r="B31" s="7" t="s">
        <v>56</v>
      </c>
      <c r="C31" s="176" t="s">
        <v>57</v>
      </c>
      <c r="D31" s="176"/>
      <c r="E31" s="176"/>
      <c r="F31" s="58" t="s">
        <v>8</v>
      </c>
      <c r="G31" s="15">
        <f t="shared" si="2"/>
        <v>5</v>
      </c>
    </row>
    <row r="32" spans="1:7" ht="32" customHeight="1" x14ac:dyDescent="0.2">
      <c r="A32" s="2">
        <v>4</v>
      </c>
      <c r="B32" s="180" t="s">
        <v>58</v>
      </c>
      <c r="C32" s="180"/>
      <c r="D32" s="180"/>
      <c r="E32" s="180"/>
      <c r="F32" s="58"/>
      <c r="G32" s="50">
        <f>SUM(G33:G59)</f>
        <v>92</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8</v>
      </c>
      <c r="G40" s="15">
        <f t="shared" si="5"/>
        <v>5</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t="s">
        <v>22</v>
      </c>
      <c r="G42" s="15">
        <f>IF(AND(F42="YA"),2,IF(AND(F42="TIDAK"),1,0))</f>
        <v>0</v>
      </c>
    </row>
    <row r="43" spans="1:7" ht="32" customHeight="1" x14ac:dyDescent="0.2">
      <c r="A43" s="2"/>
      <c r="B43" s="5"/>
      <c r="C43" s="5"/>
      <c r="D43" s="5" t="s">
        <v>79</v>
      </c>
      <c r="E43" s="5" t="s">
        <v>80</v>
      </c>
      <c r="F43" s="58" t="s">
        <v>22</v>
      </c>
      <c r="G43" s="15">
        <f>IF(AND(F43="YA"),3,IF(AND(F43="TIDAK"),1,0))</f>
        <v>0</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55</v>
      </c>
      <c r="G58" s="15">
        <f t="shared" si="7"/>
        <v>1</v>
      </c>
    </row>
    <row r="59" spans="1:7" ht="32" customHeight="1" x14ac:dyDescent="0.2">
      <c r="A59" s="2"/>
      <c r="B59" s="5"/>
      <c r="C59" s="5"/>
      <c r="D59" s="4" t="s">
        <v>110</v>
      </c>
      <c r="E59" s="5" t="s">
        <v>111</v>
      </c>
      <c r="F59" s="58" t="s">
        <v>55</v>
      </c>
      <c r="G59" s="15">
        <f t="shared" si="7"/>
        <v>1</v>
      </c>
    </row>
    <row r="60" spans="1:7" ht="32" customHeight="1" x14ac:dyDescent="0.2">
      <c r="A60" s="2">
        <v>5</v>
      </c>
      <c r="B60" s="180" t="s">
        <v>112</v>
      </c>
      <c r="C60" s="180"/>
      <c r="D60" s="180"/>
      <c r="E60" s="180"/>
      <c r="F60" s="58"/>
      <c r="G60" s="50">
        <f>SUM(G61:G82)</f>
        <v>63</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55</v>
      </c>
      <c r="G63" s="15">
        <f t="shared" ref="G63:G70" si="9">IF(AND(F63="YA"),5,IF(AND(F63="TIDAK"),1,0))</f>
        <v>1</v>
      </c>
    </row>
    <row r="64" spans="1:7" ht="32" customHeight="1" x14ac:dyDescent="0.2">
      <c r="A64" s="2"/>
      <c r="B64" s="5"/>
      <c r="C64" s="4" t="s">
        <v>119</v>
      </c>
      <c r="D64" s="176" t="s">
        <v>120</v>
      </c>
      <c r="E64" s="176"/>
      <c r="F64" s="58" t="s">
        <v>8</v>
      </c>
      <c r="G64" s="15">
        <f t="shared" si="9"/>
        <v>5</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8</v>
      </c>
      <c r="G69" s="15">
        <f t="shared" si="9"/>
        <v>5</v>
      </c>
    </row>
    <row r="70" spans="1:7" ht="32" customHeight="1" x14ac:dyDescent="0.2">
      <c r="A70" s="2"/>
      <c r="B70" s="5"/>
      <c r="C70" s="4" t="s">
        <v>131</v>
      </c>
      <c r="D70" s="176" t="s">
        <v>132</v>
      </c>
      <c r="E70" s="176"/>
      <c r="F70" s="58" t="s">
        <v>8</v>
      </c>
      <c r="G70" s="15">
        <f t="shared" si="9"/>
        <v>5</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t="s">
        <v>22</v>
      </c>
      <c r="G73" s="15">
        <f>IF(AND(F73="YA"),2,IF(AND(F73="TIDAK"),1,0))</f>
        <v>0</v>
      </c>
    </row>
    <row r="74" spans="1:7" ht="32" customHeight="1" x14ac:dyDescent="0.2">
      <c r="A74" s="2"/>
      <c r="B74" s="5"/>
      <c r="C74" s="5"/>
      <c r="D74" s="4" t="s">
        <v>138</v>
      </c>
      <c r="E74" s="5" t="s">
        <v>80</v>
      </c>
      <c r="F74" s="58" t="s">
        <v>8</v>
      </c>
      <c r="G74" s="15">
        <f>IF(AND(F74="YA"),3,IF(AND(F74="TIDAK"),1,0))</f>
        <v>3</v>
      </c>
    </row>
    <row r="75" spans="1:7" ht="32" customHeight="1" x14ac:dyDescent="0.2">
      <c r="A75" s="2"/>
      <c r="B75" s="5"/>
      <c r="C75" s="5"/>
      <c r="D75" s="4" t="s">
        <v>139</v>
      </c>
      <c r="E75" s="5" t="s">
        <v>140</v>
      </c>
      <c r="F75" s="58" t="s">
        <v>22</v>
      </c>
      <c r="G75" s="15">
        <f>IF(AND(F75="YA"),5,IF(AND(F75="TIDAK"),1,0))</f>
        <v>0</v>
      </c>
    </row>
    <row r="76" spans="1:7" ht="32" customHeight="1" x14ac:dyDescent="0.2">
      <c r="A76" s="2"/>
      <c r="B76" s="5"/>
      <c r="C76" s="4" t="s">
        <v>141</v>
      </c>
      <c r="D76" s="176" t="s">
        <v>142</v>
      </c>
      <c r="E76" s="176"/>
      <c r="F76" s="58" t="s">
        <v>8</v>
      </c>
      <c r="G76" s="15">
        <f t="shared" ref="G76:G82" si="10">IF(AND(F76="YA"),5,IF(AND(F76="TIDAK"),1,0))</f>
        <v>5</v>
      </c>
    </row>
    <row r="77" spans="1:7" ht="32" customHeight="1" x14ac:dyDescent="0.2">
      <c r="A77" s="2"/>
      <c r="B77" s="4" t="s">
        <v>143</v>
      </c>
      <c r="C77" s="176" t="s">
        <v>144</v>
      </c>
      <c r="D77" s="176"/>
      <c r="E77" s="176"/>
      <c r="F77" s="58" t="s">
        <v>55</v>
      </c>
      <c r="G77" s="15">
        <f t="shared" si="10"/>
        <v>1</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55</v>
      </c>
      <c r="G79" s="15">
        <f t="shared" si="10"/>
        <v>1</v>
      </c>
    </row>
    <row r="80" spans="1:7" ht="32" customHeight="1" x14ac:dyDescent="0.2">
      <c r="A80" s="2"/>
      <c r="B80" s="4" t="s">
        <v>149</v>
      </c>
      <c r="C80" s="176" t="s">
        <v>150</v>
      </c>
      <c r="D80" s="176"/>
      <c r="E80" s="176"/>
      <c r="F80" s="58" t="s">
        <v>55</v>
      </c>
      <c r="G80" s="15">
        <f t="shared" si="10"/>
        <v>1</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55</v>
      </c>
      <c r="G82" s="15">
        <f t="shared" si="10"/>
        <v>1</v>
      </c>
    </row>
    <row r="83" spans="1:7" ht="32" customHeight="1" x14ac:dyDescent="0.2">
      <c r="A83" s="2">
        <v>6</v>
      </c>
      <c r="B83" s="180" t="s">
        <v>155</v>
      </c>
      <c r="C83" s="180"/>
      <c r="D83" s="180"/>
      <c r="E83" s="180"/>
      <c r="F83" s="58"/>
      <c r="G83" s="50">
        <f>SUM(G84:G96)</f>
        <v>22</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c r="G85" s="15"/>
    </row>
    <row r="86" spans="1:7" ht="32" customHeight="1" x14ac:dyDescent="0.2">
      <c r="A86" s="2"/>
      <c r="B86" s="5"/>
      <c r="C86" s="4" t="s">
        <v>160</v>
      </c>
      <c r="D86" s="176" t="s">
        <v>161</v>
      </c>
      <c r="E86" s="176"/>
      <c r="F86" s="58" t="s">
        <v>8</v>
      </c>
      <c r="G86" s="15">
        <f>IF(AND(F86="YA"),3,IF(AND(F86="TIDAK"),1,0))</f>
        <v>3</v>
      </c>
    </row>
    <row r="87" spans="1:7" ht="32" customHeight="1" x14ac:dyDescent="0.2">
      <c r="A87" s="2"/>
      <c r="B87" s="5"/>
      <c r="C87" s="4" t="s">
        <v>162</v>
      </c>
      <c r="D87" s="176" t="s">
        <v>163</v>
      </c>
      <c r="E87" s="176"/>
      <c r="F87" s="58" t="s">
        <v>22</v>
      </c>
      <c r="G87" s="15">
        <f>IF(AND(F87="YA"),5,IF(AND(F87="TIDAK"),1,0))</f>
        <v>0</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t="s">
        <v>8</v>
      </c>
      <c r="G89" s="15">
        <f>IF(AND(F89="YA"),3,IF(AND(F89="TIDAK"),1,0))</f>
        <v>3</v>
      </c>
    </row>
    <row r="90" spans="1:7" ht="32" customHeight="1" x14ac:dyDescent="0.2">
      <c r="A90" s="2"/>
      <c r="B90" s="5"/>
      <c r="C90" s="4" t="s">
        <v>168</v>
      </c>
      <c r="D90" s="176" t="s">
        <v>169</v>
      </c>
      <c r="E90" s="176"/>
      <c r="F90" s="58" t="s">
        <v>22</v>
      </c>
      <c r="G90" s="15">
        <f>IF(AND(F90="YA"),5,IF(AND(F90="TIDAK"),1,0))</f>
        <v>0</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22</v>
      </c>
      <c r="G92" s="15">
        <f>IF(AND(F92="YA"),2,IF(AND(F92="TIDAK"),1,0))</f>
        <v>0</v>
      </c>
    </row>
    <row r="93" spans="1:7" ht="32" customHeight="1" x14ac:dyDescent="0.2">
      <c r="A93" s="2"/>
      <c r="B93" s="5"/>
      <c r="C93" s="4" t="s">
        <v>174</v>
      </c>
      <c r="D93" s="176" t="s">
        <v>175</v>
      </c>
      <c r="E93" s="176"/>
      <c r="F93" s="58" t="s">
        <v>22</v>
      </c>
      <c r="G93" s="15">
        <f>IF(AND(F93="YA"),3,IF(AND(F93="TIDAK"),1,0))</f>
        <v>0</v>
      </c>
    </row>
    <row r="94" spans="1:7" ht="32" customHeight="1" x14ac:dyDescent="0.2">
      <c r="A94" s="2"/>
      <c r="B94" s="5"/>
      <c r="C94" s="4" t="s">
        <v>176</v>
      </c>
      <c r="D94" s="176" t="s">
        <v>177</v>
      </c>
      <c r="E94" s="176"/>
      <c r="F94" s="58" t="s">
        <v>8</v>
      </c>
      <c r="G94" s="15">
        <f>IF(AND(F94="YA"),5,IF(AND(F94="TIDAK"),1,0))</f>
        <v>5</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55</v>
      </c>
      <c r="G96" s="15">
        <f t="shared" si="12"/>
        <v>1</v>
      </c>
    </row>
    <row r="97" spans="1:7" ht="32" customHeight="1" x14ac:dyDescent="0.2">
      <c r="A97" s="2">
        <v>7</v>
      </c>
      <c r="B97" s="180" t="s">
        <v>182</v>
      </c>
      <c r="C97" s="180"/>
      <c r="D97" s="180"/>
      <c r="E97" s="180"/>
      <c r="F97" s="58"/>
      <c r="G97" s="50">
        <f>SUM(G98:G121)</f>
        <v>72</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8</v>
      </c>
      <c r="G106" s="15">
        <f t="shared" si="14"/>
        <v>5</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55</v>
      </c>
      <c r="G109" s="15">
        <f t="shared" si="14"/>
        <v>1</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t="s">
        <v>22</v>
      </c>
      <c r="G112" s="15">
        <f>IF(AND(F112="YA"),3,IF(AND(F112="TIDAK"),1,0))</f>
        <v>0</v>
      </c>
    </row>
    <row r="113" spans="1:7" ht="32" customHeight="1" x14ac:dyDescent="0.2">
      <c r="A113" s="8"/>
      <c r="B113" s="5"/>
      <c r="C113" s="5" t="s">
        <v>213</v>
      </c>
      <c r="D113" s="176" t="s">
        <v>214</v>
      </c>
      <c r="E113" s="176"/>
      <c r="F113" s="58" t="s">
        <v>8</v>
      </c>
      <c r="G113" s="15">
        <f>IF(AND(F113="YA"),5,IF(AND(F113="TIDAK"),1,0))</f>
        <v>5</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8</v>
      </c>
      <c r="G115" s="15">
        <f>IF(AND(F115="YA"),3,IF(AND(F115="TIDAK"),1,0))</f>
        <v>3</v>
      </c>
    </row>
    <row r="116" spans="1:7" ht="32" customHeight="1" x14ac:dyDescent="0.2">
      <c r="A116" s="8"/>
      <c r="B116" s="5"/>
      <c r="C116" s="5" t="s">
        <v>219</v>
      </c>
      <c r="D116" s="176" t="s">
        <v>220</v>
      </c>
      <c r="E116" s="176"/>
      <c r="F116" s="58" t="s">
        <v>22</v>
      </c>
      <c r="G116" s="15">
        <f>IF(AND(F116="YA"),5,IF(AND(F116="TIDAK"),1,0))</f>
        <v>0</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t="s">
        <v>22</v>
      </c>
      <c r="G119" s="15">
        <f>IF(AND(F119="YA"),2,IF(AND(F119="TIDAK"),1,0))</f>
        <v>0</v>
      </c>
    </row>
    <row r="120" spans="1:7" ht="32" customHeight="1" x14ac:dyDescent="0.2">
      <c r="A120" s="2"/>
      <c r="B120" s="5"/>
      <c r="C120" s="5" t="s">
        <v>226</v>
      </c>
      <c r="D120" s="176" t="s">
        <v>80</v>
      </c>
      <c r="E120" s="176"/>
      <c r="F120" s="58" t="s">
        <v>8</v>
      </c>
      <c r="G120" s="15">
        <f>IF(AND(F120="YA"),3,IF(AND(F120="TIDAK"),1,0))</f>
        <v>3</v>
      </c>
    </row>
    <row r="121" spans="1:7" ht="32" customHeight="1" x14ac:dyDescent="0.2">
      <c r="A121" s="2"/>
      <c r="B121" s="5"/>
      <c r="C121" s="5" t="s">
        <v>227</v>
      </c>
      <c r="D121" s="176" t="s">
        <v>140</v>
      </c>
      <c r="E121" s="176"/>
      <c r="F121" s="58" t="s">
        <v>22</v>
      </c>
      <c r="G121" s="15">
        <f>IF(AND(F121="YA"),5,IF(AND(F121="TIDAK"),1,0))</f>
        <v>0</v>
      </c>
    </row>
    <row r="122" spans="1:7" ht="32" customHeight="1" x14ac:dyDescent="0.2">
      <c r="A122" s="2">
        <v>8</v>
      </c>
      <c r="B122" s="180" t="s">
        <v>228</v>
      </c>
      <c r="C122" s="180"/>
      <c r="D122" s="180"/>
      <c r="E122" s="180"/>
      <c r="F122" s="58"/>
      <c r="G122" s="50">
        <f>SUM(G123:G142)</f>
        <v>36</v>
      </c>
    </row>
    <row r="123" spans="1:7" ht="32" customHeight="1" x14ac:dyDescent="0.2">
      <c r="A123" s="2"/>
      <c r="B123" s="4" t="s">
        <v>229</v>
      </c>
      <c r="C123" s="176" t="s">
        <v>230</v>
      </c>
      <c r="D123" s="176"/>
      <c r="E123" s="176"/>
      <c r="F123" s="58" t="s">
        <v>8</v>
      </c>
      <c r="G123" s="15">
        <f t="shared" ref="G123" si="16">IF(AND(F123="YA"),5,IF(AND(F123="TIDAK"),1,0))</f>
        <v>5</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t="s">
        <v>8</v>
      </c>
      <c r="G125" s="15">
        <f>IF(AND(F125="YA"),2,IF(AND(F125="TIDAK"),1,0))</f>
        <v>2</v>
      </c>
    </row>
    <row r="126" spans="1:7" ht="32" customHeight="1" x14ac:dyDescent="0.2">
      <c r="A126" s="2"/>
      <c r="B126" s="5"/>
      <c r="C126" s="4" t="s">
        <v>235</v>
      </c>
      <c r="D126" s="176" t="s">
        <v>236</v>
      </c>
      <c r="E126" s="176"/>
      <c r="F126" s="58" t="s">
        <v>22</v>
      </c>
      <c r="G126" s="15">
        <f>IF(AND(F126="YA"),3,IF(AND(F126="TIDAK"),1,0))</f>
        <v>0</v>
      </c>
    </row>
    <row r="127" spans="1:7" ht="32" customHeight="1" x14ac:dyDescent="0.2">
      <c r="A127" s="2"/>
      <c r="B127" s="5"/>
      <c r="C127" s="4" t="s">
        <v>237</v>
      </c>
      <c r="D127" s="176" t="s">
        <v>238</v>
      </c>
      <c r="E127" s="176"/>
      <c r="F127" s="58" t="s">
        <v>22</v>
      </c>
      <c r="G127" s="15">
        <f>IF(AND(F127="YA"),5,IF(AND(F127="TIDAK"),1,0))</f>
        <v>0</v>
      </c>
    </row>
    <row r="128" spans="1:7" ht="32" customHeight="1" x14ac:dyDescent="0.2">
      <c r="A128" s="2"/>
      <c r="B128" s="4" t="s">
        <v>239</v>
      </c>
      <c r="C128" s="176" t="s">
        <v>240</v>
      </c>
      <c r="D128" s="176"/>
      <c r="E128" s="176"/>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8</v>
      </c>
      <c r="G130" s="15">
        <f>IF(AND(F130="YA"),3,IF(AND(F130="TIDAK"),1,0))</f>
        <v>3</v>
      </c>
    </row>
    <row r="131" spans="1:7" ht="32" customHeight="1" x14ac:dyDescent="0.2">
      <c r="A131" s="2"/>
      <c r="B131" s="5"/>
      <c r="C131" s="4" t="s">
        <v>245</v>
      </c>
      <c r="D131" s="214" t="s">
        <v>246</v>
      </c>
      <c r="E131" s="214"/>
      <c r="F131" s="58" t="s">
        <v>22</v>
      </c>
      <c r="G131" s="15">
        <f>IF(AND(F131="YA"),5,IF(AND(F131="TIDAK"),1,0))</f>
        <v>0</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8</v>
      </c>
      <c r="G133" s="15">
        <f>IF(AND(F133="YA"),3,IF(AND(F133="TIDAK"),1,0))</f>
        <v>3</v>
      </c>
    </row>
    <row r="134" spans="1:7" ht="32" customHeight="1" x14ac:dyDescent="0.2">
      <c r="A134" s="2"/>
      <c r="B134" s="5"/>
      <c r="C134" s="4" t="s">
        <v>251</v>
      </c>
      <c r="D134" s="176" t="s">
        <v>252</v>
      </c>
      <c r="E134" s="176"/>
      <c r="F134" s="58" t="s">
        <v>22</v>
      </c>
      <c r="G134" s="15">
        <f>IF(AND(F134="YA"),3,IF(AND(F134="TIDAK"),1,0))</f>
        <v>0</v>
      </c>
    </row>
    <row r="135" spans="1:7" ht="32" customHeight="1" x14ac:dyDescent="0.2">
      <c r="A135" s="2"/>
      <c r="B135" s="5"/>
      <c r="C135" s="4" t="s">
        <v>253</v>
      </c>
      <c r="D135" s="176" t="s">
        <v>254</v>
      </c>
      <c r="E135" s="176"/>
      <c r="F135" s="58" t="s">
        <v>22</v>
      </c>
      <c r="G135" s="15">
        <f>IF(AND(F135="YA"),5,IF(AND(F135="TIDAK"),1,0))</f>
        <v>0</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8</v>
      </c>
      <c r="G138" s="15">
        <f t="shared" ref="G138:G142" si="19">IF(AND(F138="YA"),5,IF(AND(F138="TIDAK"),1,0))</f>
        <v>5</v>
      </c>
    </row>
    <row r="139" spans="1:7" ht="32" customHeight="1" x14ac:dyDescent="0.2">
      <c r="A139" s="2"/>
      <c r="B139" s="5"/>
      <c r="C139" s="4" t="s">
        <v>261</v>
      </c>
      <c r="D139" s="176" t="s">
        <v>262</v>
      </c>
      <c r="E139" s="176"/>
      <c r="F139" s="58" t="s">
        <v>55</v>
      </c>
      <c r="G139" s="15">
        <f t="shared" si="19"/>
        <v>1</v>
      </c>
    </row>
    <row r="140" spans="1:7" ht="32" customHeight="1" x14ac:dyDescent="0.2">
      <c r="A140" s="2"/>
      <c r="B140" s="5"/>
      <c r="C140" s="4" t="s">
        <v>263</v>
      </c>
      <c r="D140" s="176" t="s">
        <v>264</v>
      </c>
      <c r="E140" s="176"/>
      <c r="F140" s="58" t="s">
        <v>55</v>
      </c>
      <c r="G140" s="15">
        <f t="shared" si="19"/>
        <v>1</v>
      </c>
    </row>
    <row r="141" spans="1:7" ht="32" customHeight="1" x14ac:dyDescent="0.2">
      <c r="A141" s="2"/>
      <c r="B141" s="4" t="s">
        <v>265</v>
      </c>
      <c r="C141" s="176" t="s">
        <v>266</v>
      </c>
      <c r="D141" s="176"/>
      <c r="E141" s="176"/>
      <c r="F141" s="58" t="s">
        <v>55</v>
      </c>
      <c r="G141" s="15">
        <f t="shared" si="19"/>
        <v>1</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43</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t="s">
        <v>8</v>
      </c>
      <c r="G145" s="15">
        <f t="shared" si="20"/>
        <v>5</v>
      </c>
    </row>
    <row r="146" spans="1:7" ht="32" customHeight="1" x14ac:dyDescent="0.2">
      <c r="A146" s="2"/>
      <c r="B146" s="4" t="s">
        <v>273</v>
      </c>
      <c r="C146" s="176" t="s">
        <v>274</v>
      </c>
      <c r="D146" s="176"/>
      <c r="E146" s="176"/>
      <c r="F146" s="58" t="s">
        <v>8</v>
      </c>
      <c r="G146" s="15">
        <f t="shared" si="20"/>
        <v>5</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8</v>
      </c>
      <c r="G148" s="15">
        <f>IF(AND(F148="YA"),3,IF(AND(F148="TIDAK"),1,0))</f>
        <v>3</v>
      </c>
    </row>
    <row r="149" spans="1:7" ht="32" customHeight="1" x14ac:dyDescent="0.2">
      <c r="A149" s="2"/>
      <c r="B149" s="5"/>
      <c r="C149" s="4" t="s">
        <v>278</v>
      </c>
      <c r="D149" s="176" t="s">
        <v>279</v>
      </c>
      <c r="E149" s="176"/>
      <c r="F149" s="58" t="s">
        <v>22</v>
      </c>
      <c r="G149" s="15">
        <f>IF(AND(F149="YA"),3,IF(AND(F149="TIDAK"),1,0))</f>
        <v>0</v>
      </c>
    </row>
    <row r="150" spans="1:7" ht="32" customHeight="1" x14ac:dyDescent="0.2">
      <c r="A150" s="2"/>
      <c r="B150" s="5"/>
      <c r="C150" s="4" t="s">
        <v>280</v>
      </c>
      <c r="D150" s="176" t="s">
        <v>281</v>
      </c>
      <c r="E150" s="176"/>
      <c r="F150" s="58" t="s">
        <v>22</v>
      </c>
      <c r="G150" s="15">
        <f>IF(AND(F150="YA"),4,IF(AND(F150="TIDAK"),1,0))</f>
        <v>0</v>
      </c>
    </row>
    <row r="151" spans="1:7" ht="32" customHeight="1" x14ac:dyDescent="0.2">
      <c r="A151" s="2"/>
      <c r="B151" s="5"/>
      <c r="C151" s="4" t="s">
        <v>282</v>
      </c>
      <c r="D151" s="176" t="s">
        <v>283</v>
      </c>
      <c r="E151" s="176"/>
      <c r="F151" s="58" t="s">
        <v>22</v>
      </c>
      <c r="G151" s="15">
        <f>IF(AND(F151="YA"),5,IF(AND(F151="TIDAK"),1,0))</f>
        <v>0</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22</v>
      </c>
      <c r="G154" s="15">
        <f>IF(AND(F154="YA"),2,IF(AND(F154="TIDAK"),1,0))</f>
        <v>0</v>
      </c>
    </row>
    <row r="155" spans="1:7" ht="32" customHeight="1" x14ac:dyDescent="0.2">
      <c r="A155" s="2"/>
      <c r="B155" s="5"/>
      <c r="C155" s="4" t="s">
        <v>290</v>
      </c>
      <c r="D155" s="176" t="s">
        <v>291</v>
      </c>
      <c r="E155" s="176"/>
      <c r="F155" s="58" t="s">
        <v>22</v>
      </c>
      <c r="G155" s="15">
        <f>IF(AND(F155="YA"),3,IF(AND(F155="TIDAK"),1,0))</f>
        <v>0</v>
      </c>
    </row>
    <row r="156" spans="1:7" ht="32" customHeight="1" x14ac:dyDescent="0.2">
      <c r="A156" s="2"/>
      <c r="B156" s="5"/>
      <c r="C156" s="4" t="s">
        <v>292</v>
      </c>
      <c r="D156" s="176" t="s">
        <v>293</v>
      </c>
      <c r="E156" s="176"/>
      <c r="F156" s="58" t="s">
        <v>8</v>
      </c>
      <c r="G156" s="15">
        <f>IF(AND(F156="YA"),5,IF(AND(F156="TIDAK"),1,0))</f>
        <v>5</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22</v>
      </c>
      <c r="G159" s="15">
        <f>IF(AND(F159="YA"),2,IF(AND(F159="TIDAK"),1,0))</f>
        <v>0</v>
      </c>
    </row>
    <row r="160" spans="1:7" ht="32" customHeight="1" x14ac:dyDescent="0.2">
      <c r="A160" s="2"/>
      <c r="B160" s="5"/>
      <c r="C160" s="4" t="s">
        <v>300</v>
      </c>
      <c r="D160" s="176" t="s">
        <v>301</v>
      </c>
      <c r="E160" s="176"/>
      <c r="F160" s="58" t="s">
        <v>22</v>
      </c>
      <c r="G160" s="15">
        <f>IF(AND(F160="YA"),3,IF(AND(F160="TIDAK"),1,0))</f>
        <v>0</v>
      </c>
    </row>
    <row r="161" spans="1:7" ht="32" customHeight="1" x14ac:dyDescent="0.2">
      <c r="A161" s="2"/>
      <c r="B161" s="5"/>
      <c r="C161" s="4" t="s">
        <v>302</v>
      </c>
      <c r="D161" s="176" t="s">
        <v>303</v>
      </c>
      <c r="E161" s="176"/>
      <c r="F161" s="58" t="s">
        <v>8</v>
      </c>
      <c r="G161" s="15">
        <f>IF(AND(F161="YA"),5,IF(AND(F161="TIDAK"),1,0))</f>
        <v>5</v>
      </c>
    </row>
    <row r="162" spans="1:7" ht="32" customHeight="1" x14ac:dyDescent="0.2">
      <c r="A162" s="2"/>
      <c r="B162" s="4" t="s">
        <v>304</v>
      </c>
      <c r="C162" s="176" t="s">
        <v>305</v>
      </c>
      <c r="D162" s="176"/>
      <c r="E162" s="176"/>
      <c r="F162" s="58" t="s">
        <v>8</v>
      </c>
      <c r="G162" s="15">
        <f t="shared" ref="G162" si="23">IF(AND(F162="YA"),5,IF(AND(F162="TIDAK"),1,0))</f>
        <v>5</v>
      </c>
    </row>
    <row r="163" spans="1:7" ht="32" customHeight="1" x14ac:dyDescent="0.2">
      <c r="A163" s="204" t="s">
        <v>306</v>
      </c>
      <c r="B163" s="205"/>
      <c r="C163" s="205"/>
      <c r="D163" s="205"/>
      <c r="E163" s="205"/>
      <c r="F163" s="205"/>
      <c r="G163" s="48">
        <f>G164</f>
        <v>110</v>
      </c>
    </row>
    <row r="164" spans="1:7" ht="32" customHeight="1" x14ac:dyDescent="0.2">
      <c r="A164" s="2">
        <v>10</v>
      </c>
      <c r="B164" s="180" t="s">
        <v>307</v>
      </c>
      <c r="C164" s="180"/>
      <c r="D164" s="180"/>
      <c r="E164" s="180"/>
      <c r="F164" s="58"/>
      <c r="G164" s="50">
        <f>SUM(G165:G243)</f>
        <v>110</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4" t="s">
        <v>310</v>
      </c>
      <c r="C166" s="176" t="s">
        <v>311</v>
      </c>
      <c r="D166" s="176"/>
      <c r="E166" s="176"/>
      <c r="F166" s="58"/>
      <c r="G166" s="15"/>
    </row>
    <row r="167" spans="1:7" ht="32" customHeight="1" x14ac:dyDescent="0.2">
      <c r="A167" s="2"/>
      <c r="B167" s="5"/>
      <c r="C167" s="4" t="s">
        <v>312</v>
      </c>
      <c r="D167" s="176" t="s">
        <v>313</v>
      </c>
      <c r="E167" s="176"/>
      <c r="F167" s="58" t="s">
        <v>22</v>
      </c>
      <c r="G167" s="15">
        <f>IF(AND(F167="YA"),2,IF(AND(F167="TIDAK"),1,0))</f>
        <v>0</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t="s">
        <v>22</v>
      </c>
      <c r="G169" s="15">
        <f>IF(AND(F169="YA"),3,IF(AND(F169="TIDAK"),0.01,0))</f>
        <v>0</v>
      </c>
    </row>
    <row r="170" spans="1:7" ht="32" customHeight="1" x14ac:dyDescent="0.2">
      <c r="A170" s="2"/>
      <c r="B170" s="5"/>
      <c r="C170" s="5"/>
      <c r="D170" s="4" t="s">
        <v>318</v>
      </c>
      <c r="E170" s="5" t="s">
        <v>319</v>
      </c>
      <c r="F170" s="58" t="s">
        <v>22</v>
      </c>
      <c r="G170" s="15">
        <f>IF(AND(F170="YA"),3,IF(AND(F170="TIDAK"),0.01,0))</f>
        <v>0</v>
      </c>
    </row>
    <row r="171" spans="1:7" ht="32" customHeight="1" x14ac:dyDescent="0.2">
      <c r="A171" s="2"/>
      <c r="B171" s="5"/>
      <c r="C171" s="5"/>
      <c r="D171" s="4" t="s">
        <v>320</v>
      </c>
      <c r="E171" s="5" t="s">
        <v>321</v>
      </c>
      <c r="F171" s="58" t="s">
        <v>22</v>
      </c>
      <c r="G171" s="15">
        <f>IF(AND(F171="YA"),3,IF(AND(F171="TIDAK"),0.01,0))</f>
        <v>0</v>
      </c>
    </row>
    <row r="172" spans="1:7" ht="32" customHeight="1" x14ac:dyDescent="0.2">
      <c r="A172" s="2"/>
      <c r="B172" s="5"/>
      <c r="C172" s="5"/>
      <c r="D172" s="4" t="s">
        <v>322</v>
      </c>
      <c r="E172" s="5" t="s">
        <v>323</v>
      </c>
      <c r="F172" s="58" t="s">
        <v>8</v>
      </c>
      <c r="G172" s="15">
        <f>IF(AND(F172="YA"),3,IF(AND(F172="TIDAK"),0.01,0))</f>
        <v>3</v>
      </c>
    </row>
    <row r="173" spans="1:7" ht="32" customHeight="1" x14ac:dyDescent="0.2">
      <c r="A173" s="2"/>
      <c r="B173" s="5"/>
      <c r="C173" s="5"/>
      <c r="D173" s="4" t="s">
        <v>324</v>
      </c>
      <c r="E173" s="5" t="s">
        <v>325</v>
      </c>
      <c r="F173" s="58" t="s">
        <v>22</v>
      </c>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t="s">
        <v>22</v>
      </c>
      <c r="G175" s="15">
        <f>IF(AND(F175="YA"),5,IF(AND(F175="TIDAK"),1,0))</f>
        <v>0</v>
      </c>
    </row>
    <row r="176" spans="1:7" ht="32" customHeight="1" x14ac:dyDescent="0.2">
      <c r="A176" s="2"/>
      <c r="B176" s="5"/>
      <c r="C176" s="5"/>
      <c r="D176" s="4" t="s">
        <v>330</v>
      </c>
      <c r="E176" s="5" t="s">
        <v>331</v>
      </c>
      <c r="F176" s="58" t="s">
        <v>22</v>
      </c>
      <c r="G176" s="15">
        <f t="shared" ref="G176:G182" si="25">IF(AND(F176="YA"),5,IF(AND(F176="TIDAK"),1,0))</f>
        <v>0</v>
      </c>
    </row>
    <row r="177" spans="1:7" ht="32" customHeight="1" x14ac:dyDescent="0.2">
      <c r="A177" s="2"/>
      <c r="B177" s="5"/>
      <c r="C177" s="5"/>
      <c r="D177" s="4" t="s">
        <v>332</v>
      </c>
      <c r="E177" s="5" t="s">
        <v>333</v>
      </c>
      <c r="F177" s="58" t="s">
        <v>22</v>
      </c>
      <c r="G177" s="15">
        <f t="shared" si="25"/>
        <v>0</v>
      </c>
    </row>
    <row r="178" spans="1:7" ht="32" customHeight="1" x14ac:dyDescent="0.2">
      <c r="A178" s="2"/>
      <c r="B178" s="5"/>
      <c r="C178" s="5"/>
      <c r="D178" s="4" t="s">
        <v>334</v>
      </c>
      <c r="E178" s="5" t="s">
        <v>335</v>
      </c>
      <c r="F178" s="58" t="s">
        <v>22</v>
      </c>
      <c r="G178" s="15">
        <f t="shared" si="25"/>
        <v>0</v>
      </c>
    </row>
    <row r="179" spans="1:7" ht="32" customHeight="1" x14ac:dyDescent="0.2">
      <c r="A179" s="2"/>
      <c r="B179" s="5"/>
      <c r="C179" s="5"/>
      <c r="D179" s="4" t="s">
        <v>336</v>
      </c>
      <c r="E179" s="5" t="s">
        <v>321</v>
      </c>
      <c r="F179" s="58" t="s">
        <v>22</v>
      </c>
      <c r="G179" s="15">
        <f t="shared" si="25"/>
        <v>0</v>
      </c>
    </row>
    <row r="180" spans="1:7" ht="32" customHeight="1" x14ac:dyDescent="0.2">
      <c r="A180" s="2"/>
      <c r="B180" s="5"/>
      <c r="C180" s="5"/>
      <c r="D180" s="4" t="s">
        <v>337</v>
      </c>
      <c r="E180" s="5" t="s">
        <v>323</v>
      </c>
      <c r="F180" s="58" t="s">
        <v>22</v>
      </c>
      <c r="G180" s="15">
        <f t="shared" si="25"/>
        <v>0</v>
      </c>
    </row>
    <row r="181" spans="1:7" ht="32" customHeight="1" x14ac:dyDescent="0.2">
      <c r="A181" s="2"/>
      <c r="B181" s="5"/>
      <c r="C181" s="5"/>
      <c r="D181" s="4" t="s">
        <v>338</v>
      </c>
      <c r="E181" s="5" t="s">
        <v>325</v>
      </c>
      <c r="F181" s="58" t="s">
        <v>22</v>
      </c>
      <c r="G181" s="15">
        <f t="shared" si="25"/>
        <v>0</v>
      </c>
    </row>
    <row r="182" spans="1:7" ht="32" customHeight="1" x14ac:dyDescent="0.2">
      <c r="A182" s="2"/>
      <c r="B182" s="5"/>
      <c r="C182" s="5"/>
      <c r="D182" s="4" t="s">
        <v>339</v>
      </c>
      <c r="E182" s="5" t="s">
        <v>340</v>
      </c>
      <c r="F182" s="58" t="s">
        <v>22</v>
      </c>
      <c r="G182" s="15">
        <f t="shared" si="25"/>
        <v>0</v>
      </c>
    </row>
    <row r="183" spans="1:7" ht="32" customHeight="1" x14ac:dyDescent="0.2">
      <c r="A183" s="2"/>
      <c r="B183" s="4" t="s">
        <v>341</v>
      </c>
      <c r="C183" s="176" t="s">
        <v>342</v>
      </c>
      <c r="D183" s="176"/>
      <c r="E183" s="176"/>
      <c r="F183" s="58" t="s">
        <v>55</v>
      </c>
      <c r="G183" s="15">
        <f>IF(AND(F183="YA"),5,IF(AND(F183="TIDAK"),1,0))</f>
        <v>1</v>
      </c>
    </row>
    <row r="184" spans="1:7" ht="32" customHeight="1" x14ac:dyDescent="0.2">
      <c r="A184" s="2"/>
      <c r="B184" s="4" t="s">
        <v>343</v>
      </c>
      <c r="C184" s="176" t="s">
        <v>344</v>
      </c>
      <c r="D184" s="176"/>
      <c r="E184" s="176"/>
      <c r="F184" s="58"/>
      <c r="G184" s="15"/>
    </row>
    <row r="185" spans="1:7" ht="32" customHeight="1" x14ac:dyDescent="0.2">
      <c r="A185" s="2"/>
      <c r="B185" s="5"/>
      <c r="C185" s="4" t="s">
        <v>345</v>
      </c>
      <c r="D185" s="176" t="s">
        <v>346</v>
      </c>
      <c r="E185" s="176"/>
      <c r="F185" s="58" t="s">
        <v>22</v>
      </c>
      <c r="G185" s="15">
        <f>IF(AND(F185="YA"),2,IF(AND(F185="TIDAK"),1,0))</f>
        <v>0</v>
      </c>
    </row>
    <row r="186" spans="1:7" ht="32" customHeight="1" x14ac:dyDescent="0.2">
      <c r="A186" s="2"/>
      <c r="B186" s="5"/>
      <c r="C186" s="4" t="s">
        <v>347</v>
      </c>
      <c r="D186" s="176" t="s">
        <v>348</v>
      </c>
      <c r="E186" s="176"/>
      <c r="F186" s="58" t="s">
        <v>8</v>
      </c>
      <c r="G186" s="15">
        <f>IF(AND(F186="YA"),3,IF(AND(F186="TIDAK"),1,0))</f>
        <v>3</v>
      </c>
    </row>
    <row r="187" spans="1:7" ht="32" customHeight="1" x14ac:dyDescent="0.2">
      <c r="A187" s="2"/>
      <c r="B187" s="5"/>
      <c r="C187" s="4" t="s">
        <v>349</v>
      </c>
      <c r="D187" s="176" t="s">
        <v>350</v>
      </c>
      <c r="E187" s="176"/>
      <c r="F187" s="58" t="s">
        <v>22</v>
      </c>
      <c r="G187" s="15">
        <f>IF(AND(F187="YA"),5,IF(AND(F187="TIDAK"),1,0))</f>
        <v>0</v>
      </c>
    </row>
    <row r="188" spans="1:7" ht="32" customHeight="1" x14ac:dyDescent="0.2">
      <c r="A188" s="2"/>
      <c r="B188" s="4" t="s">
        <v>351</v>
      </c>
      <c r="C188" s="176" t="s">
        <v>352</v>
      </c>
      <c r="D188" s="176"/>
      <c r="E188" s="176"/>
      <c r="F188" s="58"/>
      <c r="G188" s="15"/>
    </row>
    <row r="189" spans="1:7" ht="32" customHeight="1" x14ac:dyDescent="0.2">
      <c r="A189" s="2"/>
      <c r="B189" s="5"/>
      <c r="C189" s="4" t="s">
        <v>353</v>
      </c>
      <c r="D189" s="176" t="s">
        <v>346</v>
      </c>
      <c r="E189" s="176"/>
      <c r="F189" s="58" t="s">
        <v>8</v>
      </c>
      <c r="G189" s="15">
        <f>IF(AND(F189="YA"),2,IF(AND(F189="TIDAK"),1,0))</f>
        <v>2</v>
      </c>
    </row>
    <row r="190" spans="1:7" ht="32" customHeight="1" x14ac:dyDescent="0.2">
      <c r="A190" s="2"/>
      <c r="B190" s="5"/>
      <c r="C190" s="4" t="s">
        <v>354</v>
      </c>
      <c r="D190" s="176" t="s">
        <v>348</v>
      </c>
      <c r="E190" s="176"/>
      <c r="F190" s="58" t="s">
        <v>22</v>
      </c>
      <c r="G190" s="15">
        <f>IF(AND(F190="YA"),3,IF(AND(F190="TIDAK"),1,0))</f>
        <v>0</v>
      </c>
    </row>
    <row r="191" spans="1:7" ht="32" customHeight="1" x14ac:dyDescent="0.2">
      <c r="A191" s="2"/>
      <c r="B191" s="5"/>
      <c r="C191" s="4" t="s">
        <v>355</v>
      </c>
      <c r="D191" s="176" t="s">
        <v>350</v>
      </c>
      <c r="E191" s="176"/>
      <c r="F191" s="58" t="s">
        <v>22</v>
      </c>
      <c r="G191" s="15">
        <f>IF(AND(F191="YA"),5,IF(AND(F191="TIDAK"),1,0))</f>
        <v>0</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t="s">
        <v>22</v>
      </c>
      <c r="G194" s="15">
        <f>IF(AND(F194="YA"),2,IF(AND(F194="TIDAK"),1,0))</f>
        <v>0</v>
      </c>
    </row>
    <row r="195" spans="1:7" ht="32" customHeight="1" x14ac:dyDescent="0.2">
      <c r="A195" s="2"/>
      <c r="B195" s="5"/>
      <c r="C195" s="4" t="s">
        <v>362</v>
      </c>
      <c r="D195" s="176" t="s">
        <v>301</v>
      </c>
      <c r="E195" s="176"/>
      <c r="F195" s="58" t="s">
        <v>22</v>
      </c>
      <c r="G195" s="15">
        <f>IF(AND(F195="YA"),3,IF(AND(F195="TIDAK"),1,0))</f>
        <v>0</v>
      </c>
    </row>
    <row r="196" spans="1:7" ht="32" customHeight="1" x14ac:dyDescent="0.2">
      <c r="A196" s="2"/>
      <c r="B196" s="5"/>
      <c r="C196" s="4" t="s">
        <v>363</v>
      </c>
      <c r="D196" s="176" t="s">
        <v>303</v>
      </c>
      <c r="E196" s="176"/>
      <c r="F196" s="58" t="s">
        <v>22</v>
      </c>
      <c r="G196" s="15">
        <f>IF(AND(F196="YA"),4,IF(AND(F196="TIDAK"),1,0))</f>
        <v>0</v>
      </c>
    </row>
    <row r="197" spans="1:7" ht="32" customHeight="1" x14ac:dyDescent="0.2">
      <c r="A197" s="2"/>
      <c r="B197" s="5"/>
      <c r="C197" s="4" t="s">
        <v>364</v>
      </c>
      <c r="D197" s="176" t="s">
        <v>365</v>
      </c>
      <c r="E197" s="176"/>
      <c r="F197" s="58" t="s">
        <v>8</v>
      </c>
      <c r="G197" s="15">
        <f>IF(AND(F197="YA"),5,IF(AND(F197="TIDAK"),1,0))</f>
        <v>5</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8</v>
      </c>
      <c r="G199" s="15">
        <f>IF(AND(F199="YA"),5,IF(AND(F199="TIDAK"),1,0))</f>
        <v>5</v>
      </c>
    </row>
    <row r="200" spans="1:7" ht="32" customHeight="1" x14ac:dyDescent="0.2">
      <c r="A200" s="2"/>
      <c r="B200" s="5"/>
      <c r="C200" s="4" t="s">
        <v>370</v>
      </c>
      <c r="D200" s="176" t="s">
        <v>371</v>
      </c>
      <c r="E200" s="176"/>
      <c r="F200" s="58" t="s">
        <v>8</v>
      </c>
      <c r="G200" s="15">
        <f>IF(AND(F200="YA"),5,IF(AND(F200="TIDAK"),1,0))</f>
        <v>5</v>
      </c>
    </row>
    <row r="201" spans="1:7" ht="32" customHeight="1" x14ac:dyDescent="0.2">
      <c r="A201" s="2"/>
      <c r="B201" s="5"/>
      <c r="C201" s="4" t="s">
        <v>372</v>
      </c>
      <c r="D201" s="176" t="s">
        <v>373</v>
      </c>
      <c r="E201" s="176"/>
      <c r="F201" s="58" t="s">
        <v>8</v>
      </c>
      <c r="G201" s="15">
        <f>IF(AND(F201="YA"),5,IF(AND(F201="TIDAK"),1,0))</f>
        <v>5</v>
      </c>
    </row>
    <row r="202" spans="1:7" ht="32" customHeight="1" x14ac:dyDescent="0.2">
      <c r="A202" s="2"/>
      <c r="B202" s="5"/>
      <c r="C202" s="4" t="s">
        <v>374</v>
      </c>
      <c r="D202" s="176" t="s">
        <v>375</v>
      </c>
      <c r="E202" s="176"/>
      <c r="F202" s="58" t="s">
        <v>8</v>
      </c>
      <c r="G202" s="15">
        <f>IF(AND(F202="YA"),5,IF(AND(F202="TIDAK"),1,0))</f>
        <v>5</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22</v>
      </c>
      <c r="G204" s="15">
        <f>IF(AND(F204="YA"),2,IF(AND(F204="TIDAK"),1,0))</f>
        <v>0</v>
      </c>
    </row>
    <row r="205" spans="1:7" ht="32" customHeight="1" x14ac:dyDescent="0.2">
      <c r="A205" s="2"/>
      <c r="B205" s="5"/>
      <c r="C205" s="4" t="s">
        <v>380</v>
      </c>
      <c r="D205" s="176" t="s">
        <v>381</v>
      </c>
      <c r="E205" s="176"/>
      <c r="F205" s="58" t="s">
        <v>22</v>
      </c>
      <c r="G205" s="15">
        <f>IF(AND(F205="YA"),2,IF(AND(F205="TIDAK"),1,0))</f>
        <v>0</v>
      </c>
    </row>
    <row r="206" spans="1:7" ht="32" customHeight="1" x14ac:dyDescent="0.2">
      <c r="A206" s="2"/>
      <c r="B206" s="5"/>
      <c r="C206" s="4" t="s">
        <v>382</v>
      </c>
      <c r="D206" s="176" t="s">
        <v>383</v>
      </c>
      <c r="E206" s="176"/>
      <c r="F206" s="58" t="s">
        <v>8</v>
      </c>
      <c r="G206" s="15">
        <f>IF(AND(F206="YA"),5,IF(AND(F206="TIDAK"),1,0))</f>
        <v>5</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22</v>
      </c>
      <c r="G208" s="15">
        <f>IF(AND(F208="YA"),2,IF(AND(F208="TIDAK"),1,0))</f>
        <v>0</v>
      </c>
    </row>
    <row r="209" spans="1:7" ht="32" customHeight="1" x14ac:dyDescent="0.2">
      <c r="A209" s="2"/>
      <c r="B209" s="5"/>
      <c r="C209" s="4" t="s">
        <v>388</v>
      </c>
      <c r="D209" s="176" t="s">
        <v>389</v>
      </c>
      <c r="E209" s="176"/>
      <c r="F209" s="58" t="s">
        <v>22</v>
      </c>
      <c r="G209" s="15">
        <f>IF(AND(F209="YA"),2,IF(AND(F209="TIDAK"),1,0))</f>
        <v>0</v>
      </c>
    </row>
    <row r="210" spans="1:7" ht="32" customHeight="1" x14ac:dyDescent="0.2">
      <c r="A210" s="2"/>
      <c r="B210" s="5"/>
      <c r="C210" s="4" t="s">
        <v>390</v>
      </c>
      <c r="D210" s="176" t="s">
        <v>391</v>
      </c>
      <c r="E210" s="176"/>
      <c r="F210" s="58" t="s">
        <v>22</v>
      </c>
      <c r="G210" s="15">
        <f>IF(AND(F210="YA"),2,IF(AND(F210="TIDAK"),1,0))</f>
        <v>0</v>
      </c>
    </row>
    <row r="211" spans="1:7" ht="32" customHeight="1" x14ac:dyDescent="0.2">
      <c r="A211" s="2"/>
      <c r="B211" s="5"/>
      <c r="C211" s="4" t="s">
        <v>392</v>
      </c>
      <c r="D211" s="176" t="s">
        <v>383</v>
      </c>
      <c r="E211" s="176"/>
      <c r="F211" s="58" t="s">
        <v>8</v>
      </c>
      <c r="G211" s="15">
        <f>IF(AND(F211="YA"),5,IF(AND(F211="TIDAK"),1,0))</f>
        <v>5</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22</v>
      </c>
      <c r="G213" s="15">
        <f>IF(AND(F213="YA"),2,IF(AND(F213="TIDAK"),1,0))</f>
        <v>0</v>
      </c>
    </row>
    <row r="214" spans="1:7" ht="32" customHeight="1" x14ac:dyDescent="0.2">
      <c r="A214" s="2"/>
      <c r="B214" s="5"/>
      <c r="C214" s="4" t="s">
        <v>396</v>
      </c>
      <c r="D214" s="176" t="s">
        <v>389</v>
      </c>
      <c r="E214" s="176"/>
      <c r="F214" s="58" t="s">
        <v>22</v>
      </c>
      <c r="G214" s="15">
        <f>IF(AND(F214="YA"),2,IF(AND(F214="TIDAK"),1,0))</f>
        <v>0</v>
      </c>
    </row>
    <row r="215" spans="1:7" ht="32" customHeight="1" x14ac:dyDescent="0.2">
      <c r="A215" s="2"/>
      <c r="B215" s="5"/>
      <c r="C215" s="4" t="s">
        <v>397</v>
      </c>
      <c r="D215" s="176" t="s">
        <v>387</v>
      </c>
      <c r="E215" s="176"/>
      <c r="F215" s="58" t="s">
        <v>22</v>
      </c>
      <c r="G215" s="15">
        <f>IF(AND(F215="YA"),2,IF(AND(F215="TIDAK"),1,0))</f>
        <v>0</v>
      </c>
    </row>
    <row r="216" spans="1:7" ht="32" customHeight="1" x14ac:dyDescent="0.2">
      <c r="A216" s="2"/>
      <c r="B216" s="5"/>
      <c r="C216" s="4" t="s">
        <v>398</v>
      </c>
      <c r="D216" s="176" t="s">
        <v>399</v>
      </c>
      <c r="E216" s="176"/>
      <c r="F216" s="58" t="s">
        <v>8</v>
      </c>
      <c r="G216" s="15">
        <f>IF(AND(F216="YA"),5,IF(AND(F216="TIDAK"),1,0))</f>
        <v>5</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22</v>
      </c>
      <c r="G218" s="15">
        <f>IF(AND(F218="YA"),2,IF(AND(F218="TIDAK"),1,0))</f>
        <v>0</v>
      </c>
    </row>
    <row r="219" spans="1:7" ht="32" customHeight="1" x14ac:dyDescent="0.2">
      <c r="A219" s="2"/>
      <c r="B219" s="5"/>
      <c r="C219" s="4" t="s">
        <v>403</v>
      </c>
      <c r="D219" s="176" t="s">
        <v>381</v>
      </c>
      <c r="E219" s="176"/>
      <c r="F219" s="58" t="s">
        <v>22</v>
      </c>
      <c r="G219" s="15">
        <f>IF(AND(F219="YA"),2,IF(AND(F219="TIDAK"),1,0))</f>
        <v>0</v>
      </c>
    </row>
    <row r="220" spans="1:7" ht="32" customHeight="1" x14ac:dyDescent="0.2">
      <c r="A220" s="2"/>
      <c r="B220" s="5"/>
      <c r="C220" s="4" t="s">
        <v>404</v>
      </c>
      <c r="D220" s="176" t="s">
        <v>383</v>
      </c>
      <c r="E220" s="176"/>
      <c r="F220" s="58" t="s">
        <v>8</v>
      </c>
      <c r="G220" s="15">
        <f>IF(AND(F220="YA"),5,IF(AND(F220="TIDAK"),1,0))</f>
        <v>5</v>
      </c>
    </row>
    <row r="221" spans="1:7" ht="32" customHeight="1" x14ac:dyDescent="0.2">
      <c r="A221" s="2"/>
      <c r="B221" s="12" t="s">
        <v>405</v>
      </c>
      <c r="C221" s="176" t="s">
        <v>406</v>
      </c>
      <c r="D221" s="176"/>
      <c r="E221" s="176"/>
      <c r="F221" s="58" t="s">
        <v>55</v>
      </c>
      <c r="G221" s="15">
        <f>IF(AND(F221="YA"),5,IF(AND(F221="TIDAK"),1,0))</f>
        <v>1</v>
      </c>
    </row>
    <row r="222" spans="1:7" ht="32" customHeight="1" x14ac:dyDescent="0.2">
      <c r="A222" s="2"/>
      <c r="B222" s="4" t="s">
        <v>407</v>
      </c>
      <c r="C222" s="176" t="s">
        <v>408</v>
      </c>
      <c r="D222" s="176"/>
      <c r="E222" s="176"/>
      <c r="F222" s="58" t="s">
        <v>22</v>
      </c>
      <c r="G222" s="15">
        <f>IF(AND(F222="YA"),5,IF(AND(F222="TIDAK"),1,0))</f>
        <v>0</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8</v>
      </c>
      <c r="G225" s="15">
        <f t="shared" si="26"/>
        <v>5</v>
      </c>
    </row>
    <row r="226" spans="1:7" ht="32" customHeight="1" x14ac:dyDescent="0.2">
      <c r="A226" s="2"/>
      <c r="B226" s="5"/>
      <c r="C226" s="4" t="s">
        <v>415</v>
      </c>
      <c r="D226" s="176" t="s">
        <v>416</v>
      </c>
      <c r="E226" s="176"/>
      <c r="F226" s="58" t="s">
        <v>8</v>
      </c>
      <c r="G226" s="15">
        <f t="shared" si="26"/>
        <v>5</v>
      </c>
    </row>
    <row r="227" spans="1:7" ht="32" customHeight="1" x14ac:dyDescent="0.2">
      <c r="A227" s="2"/>
      <c r="B227" s="5"/>
      <c r="C227" s="4" t="s">
        <v>417</v>
      </c>
      <c r="D227" s="176" t="s">
        <v>418</v>
      </c>
      <c r="E227" s="176"/>
      <c r="F227" s="58" t="s">
        <v>55</v>
      </c>
      <c r="G227" s="15">
        <f t="shared" si="26"/>
        <v>1</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55</v>
      </c>
      <c r="G229" s="15">
        <f t="shared" si="26"/>
        <v>1</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8</v>
      </c>
      <c r="G231" s="15">
        <f t="shared" si="26"/>
        <v>5</v>
      </c>
    </row>
    <row r="232" spans="1:7" ht="32" customHeight="1" x14ac:dyDescent="0.2">
      <c r="A232" s="2"/>
      <c r="B232" s="4" t="s">
        <v>427</v>
      </c>
      <c r="C232" s="176" t="s">
        <v>428</v>
      </c>
      <c r="D232" s="176"/>
      <c r="E232" s="176"/>
      <c r="F232" s="58" t="s">
        <v>55</v>
      </c>
      <c r="G232" s="15"/>
    </row>
    <row r="233" spans="1:7" ht="32" customHeight="1" x14ac:dyDescent="0.2">
      <c r="A233" s="2"/>
      <c r="B233" s="5"/>
      <c r="C233" s="4" t="s">
        <v>429</v>
      </c>
      <c r="D233" s="176" t="s">
        <v>430</v>
      </c>
      <c r="E233" s="176"/>
      <c r="F233" s="58" t="s">
        <v>55</v>
      </c>
      <c r="G233" s="15">
        <f>IF(AND(F233="YA"),5,IF(AND(F233="TIDAK"),1,0))</f>
        <v>1</v>
      </c>
    </row>
    <row r="234" spans="1:7" ht="32" customHeight="1" x14ac:dyDescent="0.2">
      <c r="A234" s="2"/>
      <c r="B234" s="5"/>
      <c r="C234" s="4" t="s">
        <v>431</v>
      </c>
      <c r="D234" s="176" t="s">
        <v>432</v>
      </c>
      <c r="E234" s="176"/>
      <c r="F234" s="58" t="s">
        <v>55</v>
      </c>
      <c r="G234" s="15">
        <f>IF(AND(F234="YA"),5,IF(AND(F234="TIDAK"),1,0))</f>
        <v>1</v>
      </c>
    </row>
    <row r="235" spans="1:7" ht="32" customHeight="1" x14ac:dyDescent="0.2">
      <c r="A235" s="2"/>
      <c r="B235" s="4" t="s">
        <v>433</v>
      </c>
      <c r="C235" s="176" t="s">
        <v>434</v>
      </c>
      <c r="D235" s="176"/>
      <c r="E235" s="176"/>
      <c r="F235" s="58" t="s">
        <v>55</v>
      </c>
      <c r="G235" s="15">
        <f>IF(AND(F235="YA"),5,IF(AND(F235="TIDAK"),1,0))</f>
        <v>1</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22</v>
      </c>
      <c r="G237" s="15">
        <f>IF(AND(F237="YA"),5,IF(AND(F237="TIDAK"),1,0))</f>
        <v>0</v>
      </c>
    </row>
    <row r="238" spans="1:7" ht="32" customHeight="1" x14ac:dyDescent="0.2">
      <c r="A238" s="2"/>
      <c r="B238" s="5"/>
      <c r="C238" s="4" t="s">
        <v>439</v>
      </c>
      <c r="D238" s="176" t="s">
        <v>440</v>
      </c>
      <c r="E238" s="176"/>
      <c r="F238" s="58" t="s">
        <v>22</v>
      </c>
      <c r="G238" s="15">
        <f t="shared" ref="G238:G240" si="27">IF(AND(F238="YA"),5,IF(AND(F238="TIDAK"),1,0))</f>
        <v>0</v>
      </c>
    </row>
    <row r="239" spans="1:7" ht="32" customHeight="1" x14ac:dyDescent="0.2">
      <c r="A239" s="2"/>
      <c r="B239" s="5"/>
      <c r="C239" s="4" t="s">
        <v>441</v>
      </c>
      <c r="D239" s="176" t="s">
        <v>442</v>
      </c>
      <c r="E239" s="176"/>
      <c r="F239" s="58" t="s">
        <v>22</v>
      </c>
      <c r="G239" s="15">
        <f t="shared" si="27"/>
        <v>0</v>
      </c>
    </row>
    <row r="240" spans="1:7" ht="32" customHeight="1" x14ac:dyDescent="0.2">
      <c r="A240" s="2"/>
      <c r="B240" s="5"/>
      <c r="C240" s="4" t="s">
        <v>443</v>
      </c>
      <c r="D240" s="176" t="s">
        <v>444</v>
      </c>
      <c r="E240" s="176"/>
      <c r="F240" s="58" t="s">
        <v>22</v>
      </c>
      <c r="G240" s="15">
        <f t="shared" si="27"/>
        <v>0</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t="s">
        <v>22</v>
      </c>
      <c r="G242" s="15">
        <f>IF(AND(F242="YA"),5,IF(AND(F242="TIDAK"),1,0))</f>
        <v>0</v>
      </c>
    </row>
    <row r="243" spans="1:7" ht="32" customHeight="1" x14ac:dyDescent="0.2">
      <c r="A243" s="2"/>
      <c r="B243" s="5"/>
      <c r="C243" s="4" t="s">
        <v>448</v>
      </c>
      <c r="D243" s="181" t="s">
        <v>449</v>
      </c>
      <c r="E243" s="182"/>
      <c r="F243" s="58" t="s">
        <v>22</v>
      </c>
      <c r="G243" s="15">
        <f>IF(AND(F243="YA"),5,IF(AND(F243="TIDAK"),1,0))</f>
        <v>0</v>
      </c>
    </row>
    <row r="244" spans="1:7" ht="32" customHeight="1" x14ac:dyDescent="0.2">
      <c r="A244" s="204" t="s">
        <v>450</v>
      </c>
      <c r="B244" s="205"/>
      <c r="C244" s="205"/>
      <c r="D244" s="205"/>
      <c r="E244" s="205"/>
      <c r="F244" s="205"/>
      <c r="G244" s="48">
        <f>G245</f>
        <v>109</v>
      </c>
    </row>
    <row r="245" spans="1:7" ht="32" customHeight="1" x14ac:dyDescent="0.2">
      <c r="A245" s="2">
        <v>11</v>
      </c>
      <c r="B245" s="180" t="s">
        <v>451</v>
      </c>
      <c r="C245" s="180"/>
      <c r="D245" s="180"/>
      <c r="E245" s="180"/>
      <c r="F245" s="58"/>
      <c r="G245" s="50">
        <f>SUM(G246:G280)</f>
        <v>109</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8</v>
      </c>
      <c r="G256" s="15">
        <f>IF(AND(F256="YA"),0,IF(AND(F256="TIDAK"),0,0))</f>
        <v>0</v>
      </c>
    </row>
    <row r="257" spans="1:7" ht="32" customHeight="1" x14ac:dyDescent="0.2">
      <c r="A257" s="2"/>
      <c r="B257" s="5"/>
      <c r="C257" s="4" t="s">
        <v>474</v>
      </c>
      <c r="D257" s="181" t="s">
        <v>475</v>
      </c>
      <c r="E257" s="182"/>
      <c r="F257" s="58" t="s">
        <v>55</v>
      </c>
      <c r="G257" s="15">
        <f t="shared" ref="G257:G258" si="29">IF(AND(F257="YA"),0,IF(AND(F257="TIDAK"),0,0))</f>
        <v>0</v>
      </c>
    </row>
    <row r="258" spans="1:7" ht="32" customHeight="1" x14ac:dyDescent="0.2">
      <c r="A258" s="2"/>
      <c r="B258" s="5"/>
      <c r="C258" s="4" t="s">
        <v>476</v>
      </c>
      <c r="D258" s="181" t="s">
        <v>477</v>
      </c>
      <c r="E258" s="182"/>
      <c r="F258" s="58" t="s">
        <v>8</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22</v>
      </c>
      <c r="G263" s="15">
        <f>IF(AND(F263="YA"),2,IF(AND(F263="TIDAK"),1,0))</f>
        <v>0</v>
      </c>
    </row>
    <row r="264" spans="1:7" ht="32" customHeight="1" x14ac:dyDescent="0.2">
      <c r="A264" s="2"/>
      <c r="B264" s="5"/>
      <c r="C264" s="4" t="s">
        <v>488</v>
      </c>
      <c r="D264" s="176" t="s">
        <v>489</v>
      </c>
      <c r="E264" s="176"/>
      <c r="F264" s="58" t="s">
        <v>22</v>
      </c>
      <c r="G264" s="15">
        <f>IF(AND(F264="YA"),2,IF(AND(F264="TIDAK"),1,0))</f>
        <v>0</v>
      </c>
    </row>
    <row r="265" spans="1:7" ht="32" customHeight="1" x14ac:dyDescent="0.2">
      <c r="A265" s="2"/>
      <c r="B265" s="5"/>
      <c r="C265" s="4" t="s">
        <v>490</v>
      </c>
      <c r="D265" s="176" t="s">
        <v>491</v>
      </c>
      <c r="E265" s="176"/>
      <c r="F265" s="58" t="s">
        <v>8</v>
      </c>
      <c r="G265" s="15">
        <f t="shared" ref="G265:G270" si="30">IF(AND(F265="YA"),5,IF(AND(F265="TIDAK"),1,0))</f>
        <v>5</v>
      </c>
    </row>
    <row r="266" spans="1:7" ht="48.5"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8</v>
      </c>
      <c r="G268" s="15">
        <f t="shared" si="30"/>
        <v>5</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8</v>
      </c>
      <c r="G270" s="15">
        <f t="shared" si="30"/>
        <v>5</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55</v>
      </c>
      <c r="G272" s="15">
        <f>IF(AND(F272="YA"),5,IF(AND(F272="TIDAK"),1,0))</f>
        <v>1</v>
      </c>
    </row>
    <row r="273" spans="1:7" ht="32" customHeight="1" x14ac:dyDescent="0.2">
      <c r="A273" s="2"/>
      <c r="B273" s="5"/>
      <c r="C273" s="4" t="s">
        <v>506</v>
      </c>
      <c r="D273" s="176" t="s">
        <v>507</v>
      </c>
      <c r="E273" s="176"/>
      <c r="F273" s="58" t="s">
        <v>55</v>
      </c>
      <c r="G273" s="15">
        <f>IF(AND(F273="YA"),5,IF(AND(F273="TIDAK"),1,0))</f>
        <v>1</v>
      </c>
    </row>
    <row r="274" spans="1:7" ht="32" customHeight="1" x14ac:dyDescent="0.2">
      <c r="A274" s="2"/>
      <c r="B274" s="5"/>
      <c r="C274" s="4" t="s">
        <v>508</v>
      </c>
      <c r="D274" s="176" t="s">
        <v>509</v>
      </c>
      <c r="E274" s="176"/>
      <c r="F274" s="58" t="s">
        <v>55</v>
      </c>
      <c r="G274" s="15">
        <f>IF(AND(F274="YA"),5,IF(AND(F274="TIDAK"),1,0))</f>
        <v>1</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55</v>
      </c>
      <c r="G279" s="15">
        <f>IF(AND(F279="YA"),5,IF(AND(F279="TIDAK"),1,0))</f>
        <v>1</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92</v>
      </c>
    </row>
    <row r="282" spans="1:7" ht="32" customHeight="1" x14ac:dyDescent="0.2">
      <c r="A282" s="2">
        <v>12</v>
      </c>
      <c r="B282" s="180" t="s">
        <v>522</v>
      </c>
      <c r="C282" s="180"/>
      <c r="D282" s="180"/>
      <c r="E282" s="180"/>
      <c r="F282" s="58"/>
      <c r="G282" s="50">
        <f>SUM(G283:G325)</f>
        <v>92</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t="s">
        <v>22</v>
      </c>
      <c r="G285" s="15">
        <f>IF(AND(F285="YA"),2,IF(AND(F285="TIDAK"),1,0))</f>
        <v>0</v>
      </c>
    </row>
    <row r="286" spans="1:7" ht="32" customHeight="1" x14ac:dyDescent="0.2">
      <c r="A286" s="2"/>
      <c r="B286" s="5"/>
      <c r="C286" s="4" t="s">
        <v>527</v>
      </c>
      <c r="D286" s="176" t="s">
        <v>489</v>
      </c>
      <c r="E286" s="176"/>
      <c r="F286" s="58" t="s">
        <v>22</v>
      </c>
      <c r="G286" s="15">
        <f>IF(AND(F286="YA"),2,IF(AND(F286="TIDAK"),1,0))</f>
        <v>0</v>
      </c>
    </row>
    <row r="287" spans="1:7" ht="32" customHeight="1" x14ac:dyDescent="0.2">
      <c r="A287" s="2"/>
      <c r="B287" s="5"/>
      <c r="C287" s="4" t="s">
        <v>528</v>
      </c>
      <c r="D287" s="176" t="s">
        <v>491</v>
      </c>
      <c r="E287" s="176"/>
      <c r="F287" s="58" t="s">
        <v>8</v>
      </c>
      <c r="G287" s="15">
        <f>IF(AND(F287="YA"),5,IF(AND(F287="TIDAK"),1,0))</f>
        <v>5</v>
      </c>
    </row>
    <row r="288" spans="1:7" ht="32" customHeight="1" x14ac:dyDescent="0.2">
      <c r="A288" s="2"/>
      <c r="B288" s="4" t="s">
        <v>529</v>
      </c>
      <c r="C288" s="176" t="s">
        <v>530</v>
      </c>
      <c r="D288" s="176"/>
      <c r="E288" s="176"/>
      <c r="F288" s="58" t="s">
        <v>8</v>
      </c>
      <c r="G288" s="15">
        <f>IF(AND(F288="YA"),5,IF(AND(F288="TIDAK"),1,0))</f>
        <v>5</v>
      </c>
    </row>
    <row r="289" spans="1:7" ht="32" customHeight="1" x14ac:dyDescent="0.2">
      <c r="A289" s="2"/>
      <c r="B289" s="4" t="s">
        <v>531</v>
      </c>
      <c r="C289" s="176" t="s">
        <v>497</v>
      </c>
      <c r="D289" s="176"/>
      <c r="E289" s="176"/>
      <c r="F289" s="58" t="s">
        <v>8</v>
      </c>
      <c r="G289" s="15">
        <f>IF(AND(F289="YA"),5,IF(AND(F289="TIDAK"),1,0))</f>
        <v>5</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t="s">
        <v>8</v>
      </c>
      <c r="G291" s="15">
        <f>IF(AND(F291="YA"),3,IF(AND(F291="TIDAK"),1,0))</f>
        <v>3</v>
      </c>
    </row>
    <row r="292" spans="1:7" ht="32" customHeight="1" x14ac:dyDescent="0.2">
      <c r="A292" s="2"/>
      <c r="B292" s="5"/>
      <c r="C292" s="4" t="s">
        <v>536</v>
      </c>
      <c r="D292" s="176" t="s">
        <v>537</v>
      </c>
      <c r="E292" s="176"/>
      <c r="F292" s="58" t="s">
        <v>22</v>
      </c>
      <c r="G292" s="15">
        <f>IF(AND(F292="YA"),5,IF(AND(F292="TIDAK"),1,0))</f>
        <v>0</v>
      </c>
    </row>
    <row r="293" spans="1:7" ht="32" customHeight="1" x14ac:dyDescent="0.2">
      <c r="A293" s="2"/>
      <c r="B293" s="4" t="s">
        <v>538</v>
      </c>
      <c r="C293" s="176" t="s">
        <v>501</v>
      </c>
      <c r="D293" s="176"/>
      <c r="E293" s="176"/>
      <c r="F293" s="58" t="s">
        <v>8</v>
      </c>
      <c r="G293" s="15">
        <f>IF(AND(F293="YA"),5,IF(AND(F293="TIDAK"),1,0))</f>
        <v>5</v>
      </c>
    </row>
    <row r="294" spans="1:7" ht="32" customHeight="1" x14ac:dyDescent="0.2">
      <c r="A294" s="2"/>
      <c r="B294" s="4" t="s">
        <v>539</v>
      </c>
      <c r="C294" s="176" t="s">
        <v>540</v>
      </c>
      <c r="D294" s="176"/>
      <c r="E294" s="176"/>
      <c r="F294" s="58" t="s">
        <v>55</v>
      </c>
      <c r="G294" s="15">
        <f>IF(AND(F294="YA"),5,IF(AND(F294="TIDAK"),1,0))</f>
        <v>1</v>
      </c>
    </row>
    <row r="295" spans="1:7" ht="32" customHeight="1" x14ac:dyDescent="0.2">
      <c r="A295" s="2"/>
      <c r="B295" s="4" t="s">
        <v>541</v>
      </c>
      <c r="C295" s="176" t="s">
        <v>542</v>
      </c>
      <c r="D295" s="176"/>
      <c r="E295" s="176"/>
      <c r="F295" s="58" t="s">
        <v>55</v>
      </c>
      <c r="G295" s="15">
        <f>IF(AND(F295="YA"),5,IF(AND(F295="TIDAK"),1,0))</f>
        <v>1</v>
      </c>
    </row>
    <row r="296" spans="1:7" ht="32" customHeight="1" x14ac:dyDescent="0.2">
      <c r="A296" s="2"/>
      <c r="B296" s="4" t="s">
        <v>543</v>
      </c>
      <c r="C296" s="214" t="s">
        <v>544</v>
      </c>
      <c r="D296" s="214"/>
      <c r="E296" s="214"/>
      <c r="F296" s="58"/>
      <c r="G296" s="15"/>
    </row>
    <row r="297" spans="1:7" ht="32" customHeight="1" x14ac:dyDescent="0.2">
      <c r="A297" s="2"/>
      <c r="B297" s="5"/>
      <c r="C297" s="4" t="s">
        <v>545</v>
      </c>
      <c r="D297" s="176" t="s">
        <v>546</v>
      </c>
      <c r="E297" s="176"/>
      <c r="F297" s="58" t="s">
        <v>55</v>
      </c>
      <c r="G297" s="15">
        <f>IF(AND(F297="YA"),5,IF(AND(F297="TIDAK"),1,0))</f>
        <v>1</v>
      </c>
    </row>
    <row r="298" spans="1:7" ht="32" customHeight="1" x14ac:dyDescent="0.2">
      <c r="A298" s="2"/>
      <c r="B298" s="5"/>
      <c r="C298" s="4" t="s">
        <v>547</v>
      </c>
      <c r="D298" s="176" t="s">
        <v>548</v>
      </c>
      <c r="E298" s="176"/>
      <c r="F298" s="58" t="s">
        <v>55</v>
      </c>
      <c r="G298" s="15">
        <f>IF(AND(F298="YA"),5,IF(AND(F298="TIDAK"),1,0))</f>
        <v>1</v>
      </c>
    </row>
    <row r="299" spans="1:7" ht="32" customHeight="1" x14ac:dyDescent="0.2">
      <c r="A299" s="2"/>
      <c r="B299" s="5"/>
      <c r="C299" s="4" t="s">
        <v>549</v>
      </c>
      <c r="D299" s="176" t="s">
        <v>550</v>
      </c>
      <c r="E299" s="176"/>
      <c r="F299" s="58" t="s">
        <v>55</v>
      </c>
      <c r="G299" s="15">
        <f>IF(AND(F299="YA"),5,IF(AND(F299="TIDAK"),1,0))</f>
        <v>1</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4" t="s">
        <v>563</v>
      </c>
      <c r="E306" s="5" t="s">
        <v>564</v>
      </c>
      <c r="F306" s="58" t="s">
        <v>8</v>
      </c>
      <c r="G306" s="15">
        <f t="shared" si="31"/>
        <v>5</v>
      </c>
    </row>
    <row r="307" spans="1:7" ht="32" customHeight="1" x14ac:dyDescent="0.2">
      <c r="A307" s="2"/>
      <c r="B307" s="5"/>
      <c r="C307" s="5"/>
      <c r="D307" s="4" t="s">
        <v>565</v>
      </c>
      <c r="E307" s="5" t="s">
        <v>566</v>
      </c>
      <c r="F307" s="58" t="s">
        <v>8</v>
      </c>
      <c r="G307" s="15">
        <f t="shared" si="31"/>
        <v>5</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55</v>
      </c>
      <c r="G309" s="15">
        <f t="shared" si="31"/>
        <v>1</v>
      </c>
    </row>
    <row r="310" spans="1:7" ht="32" customHeight="1" x14ac:dyDescent="0.2">
      <c r="A310" s="2"/>
      <c r="B310" s="5"/>
      <c r="C310" s="4" t="s">
        <v>571</v>
      </c>
      <c r="D310" s="176" t="s">
        <v>572</v>
      </c>
      <c r="E310" s="176"/>
      <c r="F310" s="58" t="s">
        <v>8</v>
      </c>
      <c r="G310" s="15">
        <f t="shared" si="31"/>
        <v>5</v>
      </c>
    </row>
    <row r="311" spans="1:7" ht="32"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55</v>
      </c>
      <c r="G312" s="15">
        <f t="shared" si="31"/>
        <v>1</v>
      </c>
    </row>
    <row r="313" spans="1:7" ht="32" customHeight="1" x14ac:dyDescent="0.2">
      <c r="A313" s="2"/>
      <c r="B313" s="4" t="s">
        <v>577</v>
      </c>
      <c r="C313" s="181" t="s">
        <v>578</v>
      </c>
      <c r="D313" s="183"/>
      <c r="E313" s="182"/>
      <c r="F313" s="58"/>
      <c r="G313" s="15"/>
    </row>
    <row r="314" spans="1:7" ht="32" customHeight="1" x14ac:dyDescent="0.2">
      <c r="A314" s="2"/>
      <c r="B314" s="5"/>
      <c r="C314" s="4" t="s">
        <v>579</v>
      </c>
      <c r="D314" s="181" t="s">
        <v>580</v>
      </c>
      <c r="E314" s="182"/>
      <c r="F314" s="58" t="s">
        <v>55</v>
      </c>
      <c r="G314" s="15">
        <f>IF(AND(F314="YA"),5,IF(AND(F314="TIDAK"),1,0))</f>
        <v>1</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8</v>
      </c>
      <c r="G316" s="15">
        <f>IF(AND(F316="YA"),1,IF(AND(F316="TIDAK"),0,0))</f>
        <v>1</v>
      </c>
    </row>
    <row r="317" spans="1:7" ht="32" customHeight="1" x14ac:dyDescent="0.2">
      <c r="A317" s="2"/>
      <c r="B317" s="5"/>
      <c r="C317" s="5"/>
      <c r="D317" s="4" t="s">
        <v>585</v>
      </c>
      <c r="E317" s="5" t="s">
        <v>586</v>
      </c>
      <c r="F317" s="58" t="s">
        <v>22</v>
      </c>
      <c r="G317" s="15">
        <f>IF(AND(F317="YA"),3,IF(AND(F317="TIDAK"),0,0))</f>
        <v>0</v>
      </c>
    </row>
    <row r="318" spans="1:7" ht="32" customHeight="1" x14ac:dyDescent="0.2">
      <c r="A318" s="2"/>
      <c r="B318" s="5"/>
      <c r="C318" s="5"/>
      <c r="D318" s="4" t="s">
        <v>587</v>
      </c>
      <c r="E318" s="5" t="s">
        <v>588</v>
      </c>
      <c r="F318" s="58" t="s">
        <v>22</v>
      </c>
      <c r="G318" s="15">
        <f>IF(AND(F318="YA"),5,IF(AND(F318="TIDAK"),1,0))</f>
        <v>0</v>
      </c>
    </row>
    <row r="319" spans="1:7" ht="32" customHeight="1" x14ac:dyDescent="0.2">
      <c r="A319" s="2"/>
      <c r="B319" s="5"/>
      <c r="C319" s="4" t="s">
        <v>589</v>
      </c>
      <c r="D319" s="181" t="s">
        <v>590</v>
      </c>
      <c r="E319" s="182"/>
      <c r="F319" s="58" t="s">
        <v>55</v>
      </c>
      <c r="G319" s="15">
        <f>IF(AND(F319="YA"),5,IF(AND(F319="TIDAK"),1,0))</f>
        <v>1</v>
      </c>
    </row>
    <row r="320" spans="1:7" ht="60" customHeight="1" x14ac:dyDescent="0.2">
      <c r="A320" s="2"/>
      <c r="B320" s="5"/>
      <c r="C320" s="4" t="s">
        <v>591</v>
      </c>
      <c r="D320" s="181" t="s">
        <v>592</v>
      </c>
      <c r="E320" s="182"/>
      <c r="F320" s="58" t="s">
        <v>55</v>
      </c>
      <c r="G320" s="15">
        <f>IF(AND(F320="YA"),5,IF(AND(F320="TIDAK"),1,0))</f>
        <v>1</v>
      </c>
    </row>
    <row r="321" spans="1:7" ht="32" customHeight="1" x14ac:dyDescent="0.2">
      <c r="A321" s="2"/>
      <c r="B321" s="5"/>
      <c r="C321" s="4" t="s">
        <v>593</v>
      </c>
      <c r="D321" s="181" t="s">
        <v>594</v>
      </c>
      <c r="E321" s="182"/>
      <c r="F321" s="58" t="s">
        <v>55</v>
      </c>
      <c r="G321" s="15">
        <f>IF(AND(F321="YA"),5,IF(AND(F321="TIDAK"),1,0))</f>
        <v>1</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55</v>
      </c>
      <c r="G323" s="15">
        <f>IF(AND(F323="YA"),5,IF(AND(F323="TIDAK"),1,0))</f>
        <v>1</v>
      </c>
    </row>
    <row r="324" spans="1:7" ht="32" customHeight="1" x14ac:dyDescent="0.2">
      <c r="A324" s="2"/>
      <c r="B324" s="5"/>
      <c r="C324" s="4" t="s">
        <v>597</v>
      </c>
      <c r="D324" s="176" t="s">
        <v>507</v>
      </c>
      <c r="E324" s="176"/>
      <c r="F324" s="58" t="s">
        <v>55</v>
      </c>
      <c r="G324" s="15">
        <f>IF(AND(F324="YA"),5,IF(AND(F324="TIDAK"),1,0))</f>
        <v>1</v>
      </c>
    </row>
    <row r="325" spans="1:7" ht="32" customHeight="1" x14ac:dyDescent="0.2">
      <c r="A325" s="2"/>
      <c r="B325" s="5"/>
      <c r="C325" s="4" t="s">
        <v>598</v>
      </c>
      <c r="D325" s="176" t="s">
        <v>509</v>
      </c>
      <c r="E325" s="176"/>
      <c r="F325" s="58" t="s">
        <v>8</v>
      </c>
      <c r="G325" s="15">
        <f>IF(AND(F325="YA"),5,IF(AND(F325="TIDAK"),1,0))</f>
        <v>5</v>
      </c>
    </row>
    <row r="326" spans="1:7" ht="32" customHeight="1" x14ac:dyDescent="0.2">
      <c r="A326" s="204" t="s">
        <v>599</v>
      </c>
      <c r="B326" s="205"/>
      <c r="C326" s="205"/>
      <c r="D326" s="205"/>
      <c r="E326" s="205"/>
      <c r="F326" s="205"/>
      <c r="G326" s="48">
        <f>G327</f>
        <v>50</v>
      </c>
    </row>
    <row r="327" spans="1:7" ht="32" customHeight="1" x14ac:dyDescent="0.2">
      <c r="A327" s="2">
        <v>13</v>
      </c>
      <c r="B327" s="180" t="s">
        <v>600</v>
      </c>
      <c r="C327" s="180"/>
      <c r="D327" s="180"/>
      <c r="E327" s="180"/>
      <c r="F327" s="58"/>
      <c r="G327" s="50">
        <f>SUM(G328:G364)</f>
        <v>50</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8</v>
      </c>
      <c r="G338" s="15">
        <f>IF(AND(F338="YA"),2,IF(AND(F338="TIDAK"),1,0))</f>
        <v>2</v>
      </c>
    </row>
    <row r="339" spans="1:7" ht="32" customHeight="1" x14ac:dyDescent="0.2">
      <c r="A339" s="2"/>
      <c r="B339" s="5"/>
      <c r="C339" s="5"/>
      <c r="D339" s="4" t="s">
        <v>623</v>
      </c>
      <c r="E339" s="5" t="s">
        <v>624</v>
      </c>
      <c r="F339" s="58" t="s">
        <v>22</v>
      </c>
      <c r="G339" s="15">
        <f>IF(AND(F339="YA"),3,IF(AND(F339="TIDAK"),1,0))</f>
        <v>0</v>
      </c>
    </row>
    <row r="340" spans="1:7" ht="32" customHeight="1" x14ac:dyDescent="0.2">
      <c r="A340" s="2"/>
      <c r="B340" s="5"/>
      <c r="C340" s="5"/>
      <c r="D340" s="4" t="s">
        <v>625</v>
      </c>
      <c r="E340" s="5" t="s">
        <v>626</v>
      </c>
      <c r="F340" s="58" t="s">
        <v>22</v>
      </c>
      <c r="G340" s="15">
        <f>IF(AND(F340="YA"),5,IF(AND(F340="TIDAK"),1,0))</f>
        <v>0</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t="s">
        <v>22</v>
      </c>
      <c r="G343" s="15">
        <f>IF(AND(F343="YA"),2,IF(AND(F343="TIDAK"),1,0))</f>
        <v>0</v>
      </c>
    </row>
    <row r="344" spans="1:7" ht="32" customHeight="1" x14ac:dyDescent="0.2">
      <c r="A344" s="2"/>
      <c r="B344" s="5"/>
      <c r="C344" s="5"/>
      <c r="D344" s="4" t="s">
        <v>631</v>
      </c>
      <c r="E344" s="5" t="s">
        <v>632</v>
      </c>
      <c r="F344" s="58" t="s">
        <v>22</v>
      </c>
      <c r="G344" s="15">
        <f>IF(AND(F344="YA"),3,IF(AND(F344="TIDAK"),1,0))</f>
        <v>0</v>
      </c>
    </row>
    <row r="345" spans="1:7" ht="32" customHeight="1" x14ac:dyDescent="0.2">
      <c r="A345" s="2"/>
      <c r="B345" s="5"/>
      <c r="C345" s="5"/>
      <c r="D345" s="4" t="s">
        <v>633</v>
      </c>
      <c r="E345" s="5" t="s">
        <v>634</v>
      </c>
      <c r="F345" s="58" t="s">
        <v>8</v>
      </c>
      <c r="G345" s="15">
        <f>IF(AND(F345="YA"),5,IF(AND(F345="TIDAK"),1,0))</f>
        <v>5</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t="s">
        <v>22</v>
      </c>
      <c r="G348" s="15">
        <f>IF(AND(F348="YA"),5,IF(AND(F348="TIDAK"),1,0))</f>
        <v>0</v>
      </c>
    </row>
    <row r="349" spans="1:7" ht="32" customHeight="1" x14ac:dyDescent="0.2">
      <c r="A349" s="2"/>
      <c r="B349" s="5"/>
      <c r="C349" s="5"/>
      <c r="D349" s="5" t="s">
        <v>641</v>
      </c>
      <c r="E349" s="5" t="s">
        <v>642</v>
      </c>
      <c r="F349" s="58" t="s">
        <v>22</v>
      </c>
      <c r="G349" s="15">
        <f>IF(AND(F349="YA"),3,IF(AND(F349="TIDAK"),1,0))</f>
        <v>0</v>
      </c>
    </row>
    <row r="350" spans="1:7" ht="32" customHeight="1" x14ac:dyDescent="0.2">
      <c r="A350" s="2"/>
      <c r="B350" s="5"/>
      <c r="C350" s="5"/>
      <c r="D350" s="5" t="s">
        <v>643</v>
      </c>
      <c r="E350" s="5" t="s">
        <v>644</v>
      </c>
      <c r="F350" s="58" t="s">
        <v>8</v>
      </c>
      <c r="G350" s="15">
        <f>IF(AND(F350="YA"),2,IF(AND(F350="TIDAK"),1,0))</f>
        <v>2</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t="s">
        <v>22</v>
      </c>
      <c r="G352" s="15">
        <f>IF(AND(F352="YA"),2,IF(AND(F352="TIDAK"),1,0))</f>
        <v>0</v>
      </c>
    </row>
    <row r="353" spans="1:7" ht="32" customHeight="1" x14ac:dyDescent="0.2">
      <c r="A353" s="2"/>
      <c r="B353" s="5"/>
      <c r="C353" s="5"/>
      <c r="D353" s="4" t="s">
        <v>649</v>
      </c>
      <c r="E353" s="5" t="s">
        <v>650</v>
      </c>
      <c r="F353" s="58" t="s">
        <v>8</v>
      </c>
      <c r="G353" s="15">
        <f>IF(AND(F353="YA"),3,IF(AND(F353="TIDAK"),1,0))</f>
        <v>3</v>
      </c>
    </row>
    <row r="354" spans="1:7" ht="32" customHeight="1" x14ac:dyDescent="0.2">
      <c r="A354" s="2"/>
      <c r="B354" s="5"/>
      <c r="C354" s="5"/>
      <c r="D354" s="4" t="s">
        <v>651</v>
      </c>
      <c r="E354" s="5" t="s">
        <v>652</v>
      </c>
      <c r="F354" s="58" t="s">
        <v>22</v>
      </c>
      <c r="G354" s="15">
        <f>IF(AND(F354="YA"),5,IF(AND(F354="TIDAK"),1,0))</f>
        <v>0</v>
      </c>
    </row>
    <row r="355" spans="1:7" ht="32" customHeight="1" x14ac:dyDescent="0.2">
      <c r="A355" s="2"/>
      <c r="B355" s="5"/>
      <c r="C355" s="4" t="s">
        <v>653</v>
      </c>
      <c r="D355" s="176" t="s">
        <v>654</v>
      </c>
      <c r="E355" s="176"/>
      <c r="F355" s="58" t="s">
        <v>55</v>
      </c>
      <c r="G355" s="15">
        <f>IF(AND(F355="YA"),5,IF(AND(F355="TIDAK"),1,0))</f>
        <v>1</v>
      </c>
    </row>
    <row r="356" spans="1:7" ht="32" customHeight="1" x14ac:dyDescent="0.2">
      <c r="A356" s="2"/>
      <c r="B356" s="5"/>
      <c r="C356" s="4" t="s">
        <v>655</v>
      </c>
      <c r="D356" s="176" t="s">
        <v>656</v>
      </c>
      <c r="E356" s="176"/>
      <c r="F356" s="58"/>
      <c r="G356" s="15"/>
    </row>
    <row r="357" spans="1:7" ht="32" customHeight="1" x14ac:dyDescent="0.2">
      <c r="A357" s="2"/>
      <c r="B357" s="5"/>
      <c r="C357" s="5"/>
      <c r="D357" s="4" t="s">
        <v>657</v>
      </c>
      <c r="E357" s="5" t="s">
        <v>658</v>
      </c>
      <c r="F357" s="58" t="s">
        <v>22</v>
      </c>
      <c r="G357" s="15">
        <f>IF(AND(F357="YA"),3,IF(AND(F357="TIDAK"),1,0))</f>
        <v>0</v>
      </c>
    </row>
    <row r="358" spans="1:7" ht="32" customHeight="1" x14ac:dyDescent="0.2">
      <c r="A358" s="2"/>
      <c r="B358" s="5"/>
      <c r="C358" s="5"/>
      <c r="D358" s="4" t="s">
        <v>659</v>
      </c>
      <c r="E358" s="5" t="s">
        <v>660</v>
      </c>
      <c r="F358" s="58" t="s">
        <v>22</v>
      </c>
      <c r="G358" s="15">
        <f>IF(AND(F358="YA"),5,IF(AND(F358="TIDAK"),1,0))</f>
        <v>0</v>
      </c>
    </row>
    <row r="359" spans="1:7" ht="32" customHeight="1" x14ac:dyDescent="0.2">
      <c r="A359" s="2"/>
      <c r="B359" s="5"/>
      <c r="C359" s="4" t="s">
        <v>661</v>
      </c>
      <c r="D359" s="176" t="s">
        <v>662</v>
      </c>
      <c r="E359" s="176"/>
      <c r="F359" s="58" t="s">
        <v>55</v>
      </c>
      <c r="G359" s="15">
        <f>IF(AND(F359="YA"),5,IF(AND(F359="TIDAK"),1,0))</f>
        <v>1</v>
      </c>
    </row>
    <row r="360" spans="1:7" ht="32" customHeight="1" x14ac:dyDescent="0.2">
      <c r="A360" s="2"/>
      <c r="B360" s="5"/>
      <c r="C360" s="4" t="s">
        <v>663</v>
      </c>
      <c r="D360" s="176" t="s">
        <v>664</v>
      </c>
      <c r="E360" s="176"/>
      <c r="F360" s="58" t="s">
        <v>55</v>
      </c>
      <c r="G360" s="15">
        <f>IF(AND(F360="YA"),5,IF(AND(F360="TIDAK"),1,0))</f>
        <v>1</v>
      </c>
    </row>
    <row r="361" spans="1:7" ht="32" customHeight="1" x14ac:dyDescent="0.2">
      <c r="A361" s="2"/>
      <c r="B361" s="5"/>
      <c r="C361" s="4" t="s">
        <v>665</v>
      </c>
      <c r="D361" s="176" t="s">
        <v>666</v>
      </c>
      <c r="E361" s="176"/>
      <c r="F361" s="58"/>
      <c r="G361" s="15"/>
    </row>
    <row r="362" spans="1:7" ht="32" customHeight="1" x14ac:dyDescent="0.2">
      <c r="A362" s="2"/>
      <c r="B362" s="5"/>
      <c r="C362" s="5"/>
      <c r="D362" s="4" t="s">
        <v>667</v>
      </c>
      <c r="E362" s="5" t="s">
        <v>668</v>
      </c>
      <c r="F362" s="58" t="s">
        <v>22</v>
      </c>
      <c r="G362" s="15">
        <f>IF(AND(F362="YA"),2,IF(AND(F362="TIDAK"),1,0))</f>
        <v>0</v>
      </c>
    </row>
    <row r="363" spans="1:7" ht="32" customHeight="1" x14ac:dyDescent="0.2">
      <c r="A363" s="2"/>
      <c r="B363" s="5"/>
      <c r="C363" s="5"/>
      <c r="D363" s="4" t="s">
        <v>669</v>
      </c>
      <c r="E363" s="5" t="s">
        <v>670</v>
      </c>
      <c r="F363" s="58" t="s">
        <v>22</v>
      </c>
      <c r="G363" s="15">
        <f>IF(AND(F363="YA"),3,IF(AND(F363="TIDAK"),1,0))</f>
        <v>0</v>
      </c>
    </row>
    <row r="364" spans="1:7" ht="32" customHeight="1" x14ac:dyDescent="0.2">
      <c r="A364" s="2"/>
      <c r="B364" s="5"/>
      <c r="C364" s="5"/>
      <c r="D364" s="4" t="s">
        <v>671</v>
      </c>
      <c r="E364" s="5" t="s">
        <v>672</v>
      </c>
      <c r="F364" s="58" t="s">
        <v>22</v>
      </c>
      <c r="G364" s="15">
        <f>IF(AND(F364="YA"),5,IF(AND(F364="TIDAK"),1,0))</f>
        <v>0</v>
      </c>
    </row>
    <row r="365" spans="1:7" ht="32" customHeight="1" x14ac:dyDescent="0.2">
      <c r="A365" s="204" t="s">
        <v>673</v>
      </c>
      <c r="B365" s="205"/>
      <c r="C365" s="205"/>
      <c r="D365" s="205"/>
      <c r="E365" s="205"/>
      <c r="F365" s="205"/>
      <c r="G365" s="48">
        <f>G366</f>
        <v>97</v>
      </c>
    </row>
    <row r="366" spans="1:7" ht="32" customHeight="1" x14ac:dyDescent="0.2">
      <c r="A366" s="15">
        <v>14</v>
      </c>
      <c r="B366" s="207" t="s">
        <v>674</v>
      </c>
      <c r="C366" s="208"/>
      <c r="D366" s="208"/>
      <c r="E366" s="209"/>
      <c r="F366" s="58"/>
      <c r="G366" s="50">
        <f>SUM(G367:G399)</f>
        <v>97</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8</v>
      </c>
      <c r="G371" s="15">
        <f>IF(AND(F371="YA"),5,IF(AND(F371="TIDAK"),1,0))</f>
        <v>5</v>
      </c>
    </row>
    <row r="372" spans="1:7" ht="44" customHeight="1" x14ac:dyDescent="0.2">
      <c r="A372" s="15"/>
      <c r="B372" s="16" t="s">
        <v>685</v>
      </c>
      <c r="C372" s="176" t="s">
        <v>686</v>
      </c>
      <c r="D372" s="176"/>
      <c r="E372" s="176"/>
      <c r="F372" s="58"/>
      <c r="G372" s="15"/>
    </row>
    <row r="373" spans="1:7" ht="35" customHeight="1" x14ac:dyDescent="0.2">
      <c r="A373" s="15"/>
      <c r="B373" s="5"/>
      <c r="C373" s="4" t="s">
        <v>687</v>
      </c>
      <c r="D373" s="176" t="s">
        <v>688</v>
      </c>
      <c r="E373" s="176"/>
      <c r="F373" s="58"/>
      <c r="G373" s="15"/>
    </row>
    <row r="374" spans="1:7" ht="44" customHeight="1" x14ac:dyDescent="0.2">
      <c r="A374" s="15"/>
      <c r="B374" s="5"/>
      <c r="C374" s="5"/>
      <c r="D374" s="4" t="s">
        <v>689</v>
      </c>
      <c r="E374" s="5" t="s">
        <v>690</v>
      </c>
      <c r="F374" s="58" t="s">
        <v>55</v>
      </c>
      <c r="G374" s="15">
        <f>IF(AND(F374="YA"),5,IF(AND(F374="TIDAK"),1,0))</f>
        <v>1</v>
      </c>
    </row>
    <row r="375" spans="1:7" ht="44" customHeight="1" x14ac:dyDescent="0.2">
      <c r="A375" s="15"/>
      <c r="B375" s="5"/>
      <c r="C375" s="5"/>
      <c r="D375" s="4" t="s">
        <v>691</v>
      </c>
      <c r="E375" s="5" t="s">
        <v>692</v>
      </c>
      <c r="F375" s="58" t="s">
        <v>55</v>
      </c>
      <c r="G375" s="15">
        <f>IF(AND(F375="YA"),5,IF(AND(F375="TIDAK"),1,0))</f>
        <v>1</v>
      </c>
    </row>
    <row r="376" spans="1:7" ht="37" customHeight="1" x14ac:dyDescent="0.2">
      <c r="A376" s="15"/>
      <c r="B376" s="5"/>
      <c r="C376" s="4" t="s">
        <v>693</v>
      </c>
      <c r="D376" s="176" t="s">
        <v>694</v>
      </c>
      <c r="E376" s="176"/>
      <c r="F376" s="58"/>
      <c r="G376" s="15"/>
    </row>
    <row r="377" spans="1:7" ht="37" customHeight="1" x14ac:dyDescent="0.2">
      <c r="A377" s="15"/>
      <c r="B377" s="5"/>
      <c r="C377" s="4"/>
      <c r="D377" s="4" t="s">
        <v>689</v>
      </c>
      <c r="E377" s="5" t="s">
        <v>695</v>
      </c>
      <c r="F377" s="58" t="s">
        <v>8</v>
      </c>
      <c r="G377" s="15">
        <f>IF(AND(F377="YA"),5,IF(AND(F377="TIDAK"),1,0))</f>
        <v>5</v>
      </c>
    </row>
    <row r="378" spans="1:7" ht="37" customHeight="1" x14ac:dyDescent="0.2">
      <c r="A378" s="15"/>
      <c r="B378" s="5"/>
      <c r="C378" s="4"/>
      <c r="D378" s="4" t="s">
        <v>691</v>
      </c>
      <c r="E378" s="5" t="s">
        <v>696</v>
      </c>
      <c r="F378" s="58" t="s">
        <v>8</v>
      </c>
      <c r="G378" s="15">
        <f>IF(AND(F378="YA"),5,IF(AND(F378="TIDAK"),1,0))</f>
        <v>5</v>
      </c>
    </row>
    <row r="379" spans="1:7" ht="37" customHeight="1" x14ac:dyDescent="0.2">
      <c r="A379" s="15"/>
      <c r="B379" s="5"/>
      <c r="C379" s="4"/>
      <c r="D379" s="4" t="s">
        <v>697</v>
      </c>
      <c r="E379" s="5" t="s">
        <v>698</v>
      </c>
      <c r="F379" s="58" t="s">
        <v>8</v>
      </c>
      <c r="G379" s="15">
        <f>IF(AND(F379="YA"),5,IF(AND(F379="TIDAK"),1,0))</f>
        <v>5</v>
      </c>
    </row>
    <row r="380" spans="1:7" ht="37" customHeight="1" x14ac:dyDescent="0.2">
      <c r="A380" s="15"/>
      <c r="B380" s="5"/>
      <c r="C380" s="4"/>
      <c r="D380" s="4" t="s">
        <v>699</v>
      </c>
      <c r="E380" s="5" t="s">
        <v>700</v>
      </c>
      <c r="F380" s="58" t="s">
        <v>8</v>
      </c>
      <c r="G380" s="15">
        <f>IF(AND(F380="YA"),5,IF(AND(F380="TIDAK"),1,0))</f>
        <v>5</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4" t="s">
        <v>705</v>
      </c>
      <c r="D383" s="176" t="s">
        <v>706</v>
      </c>
      <c r="E383" s="176"/>
      <c r="F383" s="58" t="s">
        <v>8</v>
      </c>
      <c r="G383" s="15">
        <f>IF(AND(F383="YA"),5,IF(AND(F383="TIDAK"),1,0))</f>
        <v>5</v>
      </c>
    </row>
    <row r="384" spans="1:7" ht="44" customHeight="1" x14ac:dyDescent="0.2">
      <c r="A384" s="15"/>
      <c r="B384" s="5"/>
      <c r="C384" s="4" t="s">
        <v>707</v>
      </c>
      <c r="D384" s="203" t="s">
        <v>708</v>
      </c>
      <c r="E384" s="203"/>
      <c r="F384" s="58" t="s">
        <v>55</v>
      </c>
      <c r="G384" s="15">
        <f>IF(AND(F384="YA"),5,IF(AND(F384="TIDAK"),1,0))</f>
        <v>1</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55</v>
      </c>
      <c r="G386" s="15">
        <f>IF(AND(F386="YA"),5,IF(AND(F386="TIDAK"),1,0))</f>
        <v>1</v>
      </c>
    </row>
    <row r="387" spans="1:7" ht="39" customHeight="1" x14ac:dyDescent="0.2">
      <c r="A387" s="15"/>
      <c r="B387" s="5"/>
      <c r="C387" s="5"/>
      <c r="D387" s="4" t="s">
        <v>713</v>
      </c>
      <c r="E387" s="5" t="s">
        <v>714</v>
      </c>
      <c r="F387" s="58" t="s">
        <v>55</v>
      </c>
      <c r="G387" s="15">
        <f>IF(AND(F387="YA"),5,IF(AND(F387="TIDAK"),1,0))</f>
        <v>1</v>
      </c>
    </row>
    <row r="388" spans="1:7" ht="39" customHeight="1" x14ac:dyDescent="0.2">
      <c r="A388" s="15"/>
      <c r="B388" s="5"/>
      <c r="C388" s="4" t="s">
        <v>715</v>
      </c>
      <c r="D388" s="176" t="s">
        <v>716</v>
      </c>
      <c r="E388" s="176"/>
      <c r="F388" s="58" t="s">
        <v>8</v>
      </c>
      <c r="G388" s="15">
        <f>IF(AND(F388="YA"),5,IF(AND(F388="TIDAK"),1,0))</f>
        <v>5</v>
      </c>
    </row>
    <row r="389" spans="1:7" ht="39" customHeight="1" x14ac:dyDescent="0.2">
      <c r="A389" s="15"/>
      <c r="B389" s="5"/>
      <c r="C389" s="4" t="s">
        <v>717</v>
      </c>
      <c r="D389" s="176" t="s">
        <v>718</v>
      </c>
      <c r="E389" s="176"/>
      <c r="F389" s="58" t="s">
        <v>55</v>
      </c>
      <c r="G389" s="15">
        <f>IF(AND(F389="YA"),5,IF(AND(F389="TIDAK"),1,0))</f>
        <v>1</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t="s">
        <v>8</v>
      </c>
      <c r="G391" s="15"/>
    </row>
    <row r="392" spans="1:7" ht="39" customHeight="1" x14ac:dyDescent="0.2">
      <c r="A392" s="15"/>
      <c r="B392" s="5"/>
      <c r="C392" s="5"/>
      <c r="D392" s="4" t="s">
        <v>723</v>
      </c>
      <c r="E392" s="5" t="s">
        <v>724</v>
      </c>
      <c r="F392" s="58" t="s">
        <v>8</v>
      </c>
      <c r="G392" s="15">
        <f>IF(AND(F392="YA"),5,IF(AND(F392="TIDAK"),1,0))</f>
        <v>5</v>
      </c>
    </row>
    <row r="393" spans="1:7" ht="39" customHeight="1" x14ac:dyDescent="0.2">
      <c r="A393" s="15"/>
      <c r="B393" s="5"/>
      <c r="C393" s="5"/>
      <c r="D393" s="4" t="s">
        <v>725</v>
      </c>
      <c r="E393" s="5" t="s">
        <v>722</v>
      </c>
      <c r="F393" s="58" t="s">
        <v>8</v>
      </c>
      <c r="G393" s="15">
        <f>IF(AND(F393="YA"),5,IF(AND(F393="TIDAK"),1,0))</f>
        <v>5</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8</v>
      </c>
      <c r="G397" s="15">
        <f>IF(AND(F397="YA"),5,IF(AND(F397="TIDAK"),1,0))</f>
        <v>5</v>
      </c>
    </row>
    <row r="398" spans="1:7" ht="39" customHeight="1" x14ac:dyDescent="0.2">
      <c r="A398" s="15"/>
      <c r="B398" s="5"/>
      <c r="C398" s="16" t="s">
        <v>734</v>
      </c>
      <c r="D398" s="176" t="s">
        <v>735</v>
      </c>
      <c r="E398" s="176"/>
      <c r="F398" s="58" t="s">
        <v>8</v>
      </c>
      <c r="G398" s="15">
        <f>IF(AND(F398="YA"),5,IF(AND(F398="TIDAK"),1,0))</f>
        <v>5</v>
      </c>
    </row>
    <row r="399" spans="1:7" ht="39" customHeight="1" x14ac:dyDescent="0.2">
      <c r="A399" s="15"/>
      <c r="B399" s="5"/>
      <c r="C399" s="16" t="s">
        <v>736</v>
      </c>
      <c r="D399" s="176" t="s">
        <v>737</v>
      </c>
      <c r="E399" s="176"/>
      <c r="F399" s="58" t="s">
        <v>55</v>
      </c>
      <c r="G399" s="15">
        <f>IF(AND(F399="YA"),5,IF(AND(F399="TIDAK"),1,0))</f>
        <v>1</v>
      </c>
    </row>
    <row r="400" spans="1:7" ht="32" customHeight="1" x14ac:dyDescent="0.2">
      <c r="A400" s="204" t="s">
        <v>738</v>
      </c>
      <c r="B400" s="205"/>
      <c r="C400" s="205"/>
      <c r="D400" s="205"/>
      <c r="E400" s="205"/>
      <c r="F400" s="205"/>
      <c r="G400" s="48">
        <f>G401</f>
        <v>67</v>
      </c>
    </row>
    <row r="401" spans="1:7" ht="32" customHeight="1" x14ac:dyDescent="0.2">
      <c r="A401" s="2">
        <v>15</v>
      </c>
      <c r="B401" s="180" t="s">
        <v>438</v>
      </c>
      <c r="C401" s="180"/>
      <c r="D401" s="180"/>
      <c r="E401" s="180"/>
      <c r="F401" s="58"/>
      <c r="G401" s="50">
        <f>SUM(G402:G429)</f>
        <v>67</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55</v>
      </c>
      <c r="G404" s="15">
        <f>IF(AND(F404="YA"),5,IF(AND(F404="TIDAK"),1,0))</f>
        <v>1</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t="s">
        <v>8</v>
      </c>
      <c r="G406" s="15">
        <f t="shared" ref="G406:G421" si="32">IF(AND(F406="YA"),5,IF(AND(F406="TIDAK"),1,0))</f>
        <v>5</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8</v>
      </c>
      <c r="G408" s="15">
        <f t="shared" si="32"/>
        <v>5</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55</v>
      </c>
      <c r="G411" s="15">
        <f t="shared" ref="G411" si="33">IF(AND(F411="YA"),0,IF(AND(F411="TIDAK"),0,0))</f>
        <v>0</v>
      </c>
    </row>
    <row r="412" spans="1:7" ht="32" customHeight="1" x14ac:dyDescent="0.2">
      <c r="A412" s="2"/>
      <c r="B412" s="5"/>
      <c r="C412" s="4" t="s">
        <v>758</v>
      </c>
      <c r="D412" s="176" t="s">
        <v>759</v>
      </c>
      <c r="E412" s="176"/>
      <c r="F412" s="58" t="s">
        <v>8</v>
      </c>
      <c r="G412" s="15">
        <f t="shared" si="32"/>
        <v>5</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55</v>
      </c>
      <c r="G417" s="15">
        <f t="shared" si="32"/>
        <v>1</v>
      </c>
    </row>
    <row r="418" spans="1:7" ht="32" customHeight="1" x14ac:dyDescent="0.2">
      <c r="A418" s="2"/>
      <c r="B418" s="4" t="s">
        <v>770</v>
      </c>
      <c r="C418" s="176" t="s">
        <v>771</v>
      </c>
      <c r="D418" s="176"/>
      <c r="E418" s="176"/>
      <c r="F418" s="58" t="s">
        <v>55</v>
      </c>
      <c r="G418" s="15">
        <f t="shared" si="32"/>
        <v>1</v>
      </c>
    </row>
    <row r="419" spans="1:7" ht="32" customHeight="1" x14ac:dyDescent="0.2">
      <c r="A419" s="2"/>
      <c r="B419" s="5"/>
      <c r="C419" s="4" t="s">
        <v>772</v>
      </c>
      <c r="D419" s="176" t="s">
        <v>773</v>
      </c>
      <c r="E419" s="176"/>
      <c r="F419" s="58" t="s">
        <v>55</v>
      </c>
      <c r="G419" s="15">
        <f t="shared" si="32"/>
        <v>1</v>
      </c>
    </row>
    <row r="420" spans="1:7" ht="32" customHeight="1" x14ac:dyDescent="0.2">
      <c r="A420" s="2"/>
      <c r="B420" s="5"/>
      <c r="C420" s="4" t="s">
        <v>774</v>
      </c>
      <c r="D420" s="176" t="s">
        <v>775</v>
      </c>
      <c r="E420" s="176"/>
      <c r="F420" s="58" t="s">
        <v>55</v>
      </c>
      <c r="G420" s="15">
        <f t="shared" si="32"/>
        <v>1</v>
      </c>
    </row>
    <row r="421" spans="1:7" ht="32" customHeight="1" x14ac:dyDescent="0.2">
      <c r="A421" s="2"/>
      <c r="B421" s="5"/>
      <c r="C421" s="4" t="s">
        <v>776</v>
      </c>
      <c r="D421" s="176" t="s">
        <v>777</v>
      </c>
      <c r="E421" s="176"/>
      <c r="F421" s="58" t="s">
        <v>55</v>
      </c>
      <c r="G421" s="15">
        <f t="shared" si="32"/>
        <v>1</v>
      </c>
    </row>
    <row r="422" spans="1:7" ht="32" customHeight="1" x14ac:dyDescent="0.2">
      <c r="A422" s="2"/>
      <c r="B422" s="5"/>
      <c r="C422" s="5"/>
      <c r="D422" s="176" t="s">
        <v>778</v>
      </c>
      <c r="E422" s="176"/>
      <c r="F422" s="58"/>
      <c r="G422" s="15"/>
    </row>
    <row r="423" spans="1:7" ht="32" customHeight="1" x14ac:dyDescent="0.2">
      <c r="A423" s="2"/>
      <c r="B423" s="5"/>
      <c r="C423" s="5"/>
      <c r="D423" s="5" t="s">
        <v>1795</v>
      </c>
      <c r="E423" s="5" t="s">
        <v>780</v>
      </c>
      <c r="F423" s="58" t="s">
        <v>22</v>
      </c>
      <c r="G423" s="15">
        <f>IF(AND(F423="YA"),5,IF(AND(F423="TIDAK"),1,0))</f>
        <v>0</v>
      </c>
    </row>
    <row r="424" spans="1:7" ht="32" customHeight="1" x14ac:dyDescent="0.2">
      <c r="A424" s="2"/>
      <c r="B424" s="5"/>
      <c r="C424" s="5"/>
      <c r="D424" s="5" t="s">
        <v>1796</v>
      </c>
      <c r="E424" s="5" t="s">
        <v>782</v>
      </c>
      <c r="F424" s="58" t="s">
        <v>22</v>
      </c>
      <c r="G424" s="15">
        <f>IF(AND(F424="YA"),5,IF(AND(F424="TIDAK"),1,0))</f>
        <v>0</v>
      </c>
    </row>
    <row r="425" spans="1:7" ht="32" customHeight="1" x14ac:dyDescent="0.2">
      <c r="A425" s="2"/>
      <c r="B425" s="5"/>
      <c r="C425" s="5"/>
      <c r="D425" s="5" t="s">
        <v>1797</v>
      </c>
      <c r="E425" s="5" t="s">
        <v>784</v>
      </c>
      <c r="F425" s="58" t="s">
        <v>22</v>
      </c>
      <c r="G425" s="15">
        <f>IF(AND(F425="YA"),5,IF(AND(F425="TIDAK"),1,0))</f>
        <v>0</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t="s">
        <v>22</v>
      </c>
      <c r="G427" s="15">
        <f>IF(AND(F427="YA"),3,IF(AND(F427="TIDAK"),1,0))</f>
        <v>0</v>
      </c>
    </row>
    <row r="428" spans="1:7" ht="32" customHeight="1" x14ac:dyDescent="0.2">
      <c r="A428" s="2"/>
      <c r="B428" s="5"/>
      <c r="C428" s="5"/>
      <c r="D428" s="4" t="s">
        <v>789</v>
      </c>
      <c r="E428" s="5" t="s">
        <v>381</v>
      </c>
      <c r="F428" s="58" t="s">
        <v>22</v>
      </c>
      <c r="G428" s="15">
        <f>IF(AND(F428="YA"),5,IF(AND(F428="TIDAK"),1,0))</f>
        <v>0</v>
      </c>
    </row>
    <row r="429" spans="1:7" ht="32" customHeight="1" x14ac:dyDescent="0.2">
      <c r="A429" s="2"/>
      <c r="B429" s="5"/>
      <c r="C429" s="4" t="s">
        <v>790</v>
      </c>
      <c r="D429" s="176" t="s">
        <v>791</v>
      </c>
      <c r="E429" s="176"/>
      <c r="F429" s="58" t="s">
        <v>55</v>
      </c>
      <c r="G429" s="15">
        <f>IF(AND(F429="YA"),5,IF(AND(F429="TIDAK"),1,0))</f>
        <v>1</v>
      </c>
    </row>
    <row r="430" spans="1:7" ht="32" customHeight="1" x14ac:dyDescent="0.2">
      <c r="A430" s="204" t="s">
        <v>792</v>
      </c>
      <c r="B430" s="205"/>
      <c r="C430" s="205"/>
      <c r="D430" s="205"/>
      <c r="E430" s="205"/>
      <c r="F430" s="205"/>
      <c r="G430" s="48">
        <f>G431</f>
        <v>29</v>
      </c>
    </row>
    <row r="431" spans="1:7" ht="32" customHeight="1" x14ac:dyDescent="0.2">
      <c r="A431" s="15">
        <v>16</v>
      </c>
      <c r="B431" s="207" t="s">
        <v>793</v>
      </c>
      <c r="C431" s="208"/>
      <c r="D431" s="208"/>
      <c r="E431" s="209"/>
      <c r="F431" s="58"/>
      <c r="G431" s="50">
        <f>SUM(G432:G442)</f>
        <v>29</v>
      </c>
    </row>
    <row r="432" spans="1:7" ht="49" customHeight="1" x14ac:dyDescent="0.2">
      <c r="A432" s="15"/>
      <c r="B432" s="18" t="s">
        <v>794</v>
      </c>
      <c r="C432" s="200" t="s">
        <v>795</v>
      </c>
      <c r="D432" s="210"/>
      <c r="E432" s="201"/>
      <c r="F432" s="58" t="s">
        <v>8</v>
      </c>
      <c r="G432" s="15">
        <f>IF(AND(F432="YA"),5,IF(AND(F432="TIDAK"),1,0))</f>
        <v>5</v>
      </c>
    </row>
    <row r="433" spans="1:7" ht="32" customHeight="1" x14ac:dyDescent="0.2">
      <c r="A433" s="15"/>
      <c r="B433" s="18" t="s">
        <v>796</v>
      </c>
      <c r="C433" s="200" t="s">
        <v>797</v>
      </c>
      <c r="D433" s="210"/>
      <c r="E433" s="201"/>
      <c r="F433" s="58" t="s">
        <v>8</v>
      </c>
      <c r="G433" s="15">
        <f>IF(AND(F433="YA"),5,IF(AND(F433="TIDAK"),1,0))</f>
        <v>5</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55</v>
      </c>
      <c r="G435" s="15">
        <f>IF(AND(F435="YA"),5,IF(AND(F435="TIDAK"),1,0))</f>
        <v>1</v>
      </c>
    </row>
    <row r="436" spans="1:7" ht="58" customHeight="1" x14ac:dyDescent="0.2">
      <c r="A436" s="15"/>
      <c r="B436" s="19"/>
      <c r="C436" s="18" t="s">
        <v>802</v>
      </c>
      <c r="D436" s="200" t="s">
        <v>803</v>
      </c>
      <c r="E436" s="201"/>
      <c r="F436" s="58" t="s">
        <v>55</v>
      </c>
      <c r="G436" s="15">
        <f>IF(AND(F436="YA"),5,IF(AND(F436="TIDAK"),1,0))</f>
        <v>1</v>
      </c>
    </row>
    <row r="437" spans="1:7" ht="32" customHeight="1" x14ac:dyDescent="0.2">
      <c r="A437" s="15"/>
      <c r="B437" s="19"/>
      <c r="C437" s="18" t="s">
        <v>804</v>
      </c>
      <c r="D437" s="200" t="s">
        <v>805</v>
      </c>
      <c r="E437" s="201"/>
      <c r="F437" s="58" t="s">
        <v>55</v>
      </c>
      <c r="G437" s="15">
        <f>IF(AND(F437="YA"),5,IF(AND(F437="TIDAK"),1,0))</f>
        <v>1</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8</v>
      </c>
      <c r="G441" s="15">
        <f>IF(AND(F441="YA"),5,IF(AND(F441="TIDAK"),1,0))</f>
        <v>5</v>
      </c>
    </row>
    <row r="442" spans="1:7" ht="56" customHeight="1" x14ac:dyDescent="0.2">
      <c r="A442" s="15"/>
      <c r="B442" s="15"/>
      <c r="C442" s="18" t="s">
        <v>814</v>
      </c>
      <c r="D442" s="200" t="s">
        <v>815</v>
      </c>
      <c r="E442" s="201"/>
      <c r="F442" s="58" t="s">
        <v>55</v>
      </c>
      <c r="G442" s="15">
        <f>IF(AND(F442="YA"),5,IF(AND(F442="TIDAK"),1,0))</f>
        <v>1</v>
      </c>
    </row>
    <row r="443" spans="1:7" ht="32" customHeight="1" x14ac:dyDescent="0.2">
      <c r="A443" s="204" t="s">
        <v>816</v>
      </c>
      <c r="B443" s="205"/>
      <c r="C443" s="205"/>
      <c r="D443" s="205"/>
      <c r="E443" s="205"/>
      <c r="F443" s="205"/>
      <c r="G443" s="48">
        <f>G444</f>
        <v>75</v>
      </c>
    </row>
    <row r="444" spans="1:7" ht="32" customHeight="1" x14ac:dyDescent="0.2">
      <c r="A444" s="15">
        <v>17</v>
      </c>
      <c r="B444" s="207" t="s">
        <v>817</v>
      </c>
      <c r="C444" s="208"/>
      <c r="D444" s="208"/>
      <c r="E444" s="209"/>
      <c r="F444" s="58"/>
      <c r="G444" s="50">
        <f>SUM(G445:G476)</f>
        <v>75</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22"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8</v>
      </c>
      <c r="G455" s="15">
        <f>IF(AND(F455="YA"),5,IF(AND(F455="TIDAK"),1,0))</f>
        <v>5</v>
      </c>
    </row>
    <row r="456" spans="1:7" ht="32" customHeight="1" x14ac:dyDescent="0.2">
      <c r="A456" s="15"/>
      <c r="B456" s="22" t="s">
        <v>838</v>
      </c>
      <c r="C456" s="176" t="s">
        <v>839</v>
      </c>
      <c r="D456" s="176"/>
      <c r="E456" s="176"/>
      <c r="F456" s="58" t="s">
        <v>8</v>
      </c>
      <c r="G456" s="15">
        <f>IF(AND(F456="YA"),5,IF(AND(F456="TIDAK"),1,0))</f>
        <v>5</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55</v>
      </c>
      <c r="G458" s="15">
        <f>IF(AND(F458="YA"),5,IF(AND(F458="TIDAK"),1,0))</f>
        <v>1</v>
      </c>
    </row>
    <row r="459" spans="1:7" ht="32" customHeight="1" x14ac:dyDescent="0.2">
      <c r="A459" s="15"/>
      <c r="B459" s="5"/>
      <c r="C459" s="22" t="s">
        <v>844</v>
      </c>
      <c r="D459" s="176" t="s">
        <v>845</v>
      </c>
      <c r="E459" s="176"/>
      <c r="F459" s="58" t="s">
        <v>8</v>
      </c>
      <c r="G459" s="15">
        <f>IF(AND(F459="YA"),5,IF(AND(F459="TIDAK"),1,0))</f>
        <v>5</v>
      </c>
    </row>
    <row r="460" spans="1:7" ht="32" customHeight="1" x14ac:dyDescent="0.2">
      <c r="A460" s="15"/>
      <c r="B460" s="5"/>
      <c r="C460" s="22" t="s">
        <v>846</v>
      </c>
      <c r="D460" s="176" t="s">
        <v>847</v>
      </c>
      <c r="E460" s="176"/>
      <c r="F460" s="58" t="s">
        <v>8</v>
      </c>
      <c r="G460" s="15">
        <f>IF(AND(F460="YA"),5,IF(AND(F460="TIDAK"),1,0))</f>
        <v>5</v>
      </c>
    </row>
    <row r="461" spans="1:7" ht="32" customHeight="1" x14ac:dyDescent="0.2">
      <c r="A461" s="15"/>
      <c r="B461" s="22" t="s">
        <v>848</v>
      </c>
      <c r="C461" s="176" t="s">
        <v>849</v>
      </c>
      <c r="D461" s="176"/>
      <c r="E461" s="176"/>
      <c r="F461" s="58"/>
      <c r="G461" s="15"/>
    </row>
    <row r="462" spans="1:7" ht="32" customHeight="1" x14ac:dyDescent="0.2">
      <c r="A462" s="15"/>
      <c r="B462" s="5"/>
      <c r="C462" s="22" t="s">
        <v>850</v>
      </c>
      <c r="D462" s="176" t="s">
        <v>835</v>
      </c>
      <c r="E462" s="176"/>
      <c r="F462" s="58" t="s">
        <v>8</v>
      </c>
      <c r="G462" s="15">
        <f>IF(AND(F462="YA"),5,IF(AND(F462="TIDAK"),1,0))</f>
        <v>5</v>
      </c>
    </row>
    <row r="463" spans="1:7" ht="32" customHeight="1" x14ac:dyDescent="0.2">
      <c r="A463" s="15"/>
      <c r="B463" s="5"/>
      <c r="C463" s="22" t="s">
        <v>851</v>
      </c>
      <c r="D463" s="176" t="s">
        <v>716</v>
      </c>
      <c r="E463" s="176"/>
      <c r="F463" s="58" t="s">
        <v>55</v>
      </c>
      <c r="G463" s="15">
        <f>IF(AND(F463="YA"),5,IF(AND(F463="TIDAK"),1,0))</f>
        <v>1</v>
      </c>
    </row>
    <row r="464" spans="1:7" ht="32" customHeight="1" x14ac:dyDescent="0.2">
      <c r="A464" s="15"/>
      <c r="B464" s="5"/>
      <c r="C464" s="22" t="s">
        <v>852</v>
      </c>
      <c r="D464" s="176" t="s">
        <v>853</v>
      </c>
      <c r="E464" s="176"/>
      <c r="F464" s="58" t="s">
        <v>55</v>
      </c>
      <c r="G464" s="15">
        <f>IF(AND(F464="YA"),5,IF(AND(F464="TIDAK"),1,0))</f>
        <v>1</v>
      </c>
    </row>
    <row r="465" spans="1:7" ht="32" customHeight="1" x14ac:dyDescent="0.2">
      <c r="A465" s="15"/>
      <c r="B465" s="5"/>
      <c r="C465" s="22" t="s">
        <v>854</v>
      </c>
      <c r="D465" s="176" t="s">
        <v>855</v>
      </c>
      <c r="E465" s="176"/>
      <c r="F465" s="58" t="s">
        <v>55</v>
      </c>
      <c r="G465" s="15">
        <f>IF(AND(F465="YA"),5,IF(AND(F465="TIDAK"),1,0))</f>
        <v>1</v>
      </c>
    </row>
    <row r="466" spans="1:7" ht="32" customHeight="1" x14ac:dyDescent="0.2">
      <c r="A466" s="15"/>
      <c r="B466" s="22" t="s">
        <v>856</v>
      </c>
      <c r="C466" s="176" t="s">
        <v>857</v>
      </c>
      <c r="D466" s="176"/>
      <c r="E466" s="176"/>
      <c r="F466" s="58" t="s">
        <v>55</v>
      </c>
      <c r="G466" s="15">
        <f>IF(AND(F466="YA"),5,IF(AND(F466="TIDAK"),1,0))</f>
        <v>1</v>
      </c>
    </row>
    <row r="467" spans="1:7" ht="32" customHeight="1" x14ac:dyDescent="0.2">
      <c r="A467" s="15"/>
      <c r="B467" s="22" t="s">
        <v>858</v>
      </c>
      <c r="C467" s="176" t="s">
        <v>859</v>
      </c>
      <c r="D467" s="176"/>
      <c r="E467" s="176"/>
      <c r="F467" s="58"/>
      <c r="G467" s="15"/>
    </row>
    <row r="468" spans="1:7" ht="32" customHeight="1" x14ac:dyDescent="0.2">
      <c r="A468" s="15"/>
      <c r="B468" s="5"/>
      <c r="C468" s="22" t="s">
        <v>860</v>
      </c>
      <c r="D468" s="176" t="s">
        <v>861</v>
      </c>
      <c r="E468" s="176"/>
      <c r="F468" s="58" t="s">
        <v>22</v>
      </c>
      <c r="G468" s="15">
        <f>IF(AND(F468="YA"),5,IF(AND(F468="TIDAK"),1,0))</f>
        <v>0</v>
      </c>
    </row>
    <row r="469" spans="1:7" ht="32" customHeight="1" x14ac:dyDescent="0.2">
      <c r="A469" s="15"/>
      <c r="B469" s="5"/>
      <c r="C469" s="22" t="s">
        <v>862</v>
      </c>
      <c r="D469" s="176" t="s">
        <v>863</v>
      </c>
      <c r="E469" s="176"/>
      <c r="F469" s="58" t="s">
        <v>22</v>
      </c>
      <c r="G469" s="15">
        <f>IF(AND(F469="YA"),5,IF(AND(F469="TIDAK"),1,0))</f>
        <v>0</v>
      </c>
    </row>
    <row r="470" spans="1:7" ht="32" customHeight="1" x14ac:dyDescent="0.2">
      <c r="A470" s="15"/>
      <c r="B470" s="5"/>
      <c r="C470" s="22" t="s">
        <v>864</v>
      </c>
      <c r="D470" s="176" t="s">
        <v>865</v>
      </c>
      <c r="E470" s="176"/>
      <c r="F470" s="58" t="s">
        <v>22</v>
      </c>
      <c r="G470" s="15">
        <f>IF(AND(F470="YA"),5,IF(AND(F470="TIDAK"),1,0))</f>
        <v>0</v>
      </c>
    </row>
    <row r="471" spans="1:7" ht="32" customHeight="1" x14ac:dyDescent="0.2">
      <c r="A471" s="15"/>
      <c r="B471" s="23" t="s">
        <v>866</v>
      </c>
      <c r="C471" s="176" t="s">
        <v>867</v>
      </c>
      <c r="D471" s="176"/>
      <c r="E471" s="176"/>
      <c r="F471" s="58" t="s">
        <v>55</v>
      </c>
      <c r="G471" s="15">
        <f>IF(AND(F471="YA"),5,IF(AND(F471="TIDAK"),1,0))</f>
        <v>1</v>
      </c>
    </row>
    <row r="472" spans="1:7" ht="32" customHeight="1" x14ac:dyDescent="0.2">
      <c r="A472" s="15"/>
      <c r="B472" s="23" t="s">
        <v>868</v>
      </c>
      <c r="C472" s="176" t="s">
        <v>841</v>
      </c>
      <c r="D472" s="176"/>
      <c r="E472" s="176"/>
      <c r="F472" s="58"/>
      <c r="G472" s="15"/>
    </row>
    <row r="473" spans="1:7" ht="32" customHeight="1" x14ac:dyDescent="0.2">
      <c r="A473" s="15"/>
      <c r="B473" s="5"/>
      <c r="C473" s="23" t="s">
        <v>869</v>
      </c>
      <c r="D473" s="176" t="s">
        <v>870</v>
      </c>
      <c r="E473" s="176"/>
      <c r="F473" s="58" t="s">
        <v>55</v>
      </c>
      <c r="G473" s="15">
        <f>IF(AND(F473="YA"),5,IF(AND(F473="TIDAK"),1,0))</f>
        <v>1</v>
      </c>
    </row>
    <row r="474" spans="1:7" ht="32" customHeight="1" x14ac:dyDescent="0.2">
      <c r="A474" s="15"/>
      <c r="B474" s="5"/>
      <c r="C474" s="23" t="s">
        <v>871</v>
      </c>
      <c r="D474" s="176" t="s">
        <v>872</v>
      </c>
      <c r="E474" s="176"/>
      <c r="F474" s="58" t="s">
        <v>55</v>
      </c>
      <c r="G474" s="15">
        <f>IF(AND(F474="YA"),5,IF(AND(F474="TIDAK"),1,0))</f>
        <v>1</v>
      </c>
    </row>
    <row r="475" spans="1:7" ht="32" customHeight="1" x14ac:dyDescent="0.2">
      <c r="A475" s="15"/>
      <c r="B475" s="5"/>
      <c r="C475" s="23" t="s">
        <v>873</v>
      </c>
      <c r="D475" s="176" t="s">
        <v>874</v>
      </c>
      <c r="E475" s="176"/>
      <c r="F475" s="58" t="s">
        <v>55</v>
      </c>
      <c r="G475" s="15">
        <f>IF(AND(F475="YA"),5,IF(AND(F475="TIDAK"),1,0))</f>
        <v>1</v>
      </c>
    </row>
    <row r="476" spans="1:7" ht="32" customHeight="1" x14ac:dyDescent="0.2">
      <c r="A476" s="15"/>
      <c r="B476" s="5"/>
      <c r="C476" s="23" t="s">
        <v>875</v>
      </c>
      <c r="D476" s="176" t="s">
        <v>876</v>
      </c>
      <c r="E476" s="176"/>
      <c r="F476" s="58" t="s">
        <v>55</v>
      </c>
      <c r="G476" s="15">
        <f>IF(AND(F476="YA"),5,IF(AND(F476="TIDAK"),1,0))</f>
        <v>1</v>
      </c>
    </row>
    <row r="477" spans="1:7" ht="32" customHeight="1" x14ac:dyDescent="0.2">
      <c r="A477" s="204" t="s">
        <v>877</v>
      </c>
      <c r="B477" s="205"/>
      <c r="C477" s="205"/>
      <c r="D477" s="205"/>
      <c r="E477" s="205"/>
      <c r="F477" s="205"/>
      <c r="G477" s="48">
        <f>G478+G537+G567+G574+G591</f>
        <v>337</v>
      </c>
    </row>
    <row r="478" spans="1:7" ht="32" customHeight="1" x14ac:dyDescent="0.2">
      <c r="A478" s="2">
        <v>18</v>
      </c>
      <c r="B478" s="180" t="s">
        <v>878</v>
      </c>
      <c r="C478" s="180"/>
      <c r="D478" s="180"/>
      <c r="E478" s="180"/>
      <c r="F478" s="58"/>
      <c r="G478" s="50">
        <f>SUM(G479:G536)</f>
        <v>113</v>
      </c>
    </row>
    <row r="479" spans="1:7" ht="32" customHeight="1" x14ac:dyDescent="0.2">
      <c r="A479" s="2"/>
      <c r="B479" s="7" t="s">
        <v>879</v>
      </c>
      <c r="C479" s="203" t="s">
        <v>880</v>
      </c>
      <c r="D479" s="203"/>
      <c r="E479" s="203"/>
      <c r="F479" s="58"/>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8</v>
      </c>
      <c r="G481" s="15">
        <f>IF(AND(F481="YA"),5,IF(AND(F481="TIDAK"),1,0))</f>
        <v>5</v>
      </c>
    </row>
    <row r="482" spans="1:7" ht="32" customHeight="1" x14ac:dyDescent="0.2">
      <c r="A482" s="2"/>
      <c r="B482" s="5"/>
      <c r="C482" s="17"/>
      <c r="D482" s="24" t="s">
        <v>885</v>
      </c>
      <c r="E482" s="25" t="s">
        <v>886</v>
      </c>
      <c r="F482" s="58" t="s">
        <v>8</v>
      </c>
      <c r="G482" s="15">
        <f>IF(AND(F482="YA"),3,IF(AND(F482="TIDAK"),1,0))</f>
        <v>3</v>
      </c>
    </row>
    <row r="483" spans="1:7" ht="32" customHeight="1" x14ac:dyDescent="0.2">
      <c r="A483" s="2"/>
      <c r="B483" s="5"/>
      <c r="C483" s="17"/>
      <c r="D483" s="24" t="s">
        <v>887</v>
      </c>
      <c r="E483" s="17" t="s">
        <v>888</v>
      </c>
      <c r="F483" s="58" t="s">
        <v>8</v>
      </c>
      <c r="G483" s="15">
        <f>IF(AND(F483="YA"),2,IF(AND(F483="TIDAK"),1,0))</f>
        <v>2</v>
      </c>
    </row>
    <row r="484" spans="1:7" ht="32" customHeight="1" x14ac:dyDescent="0.2">
      <c r="A484" s="2"/>
      <c r="B484" s="5"/>
      <c r="C484" s="24" t="s">
        <v>889</v>
      </c>
      <c r="D484" s="203" t="s">
        <v>890</v>
      </c>
      <c r="E484" s="203"/>
      <c r="F484" s="58" t="s">
        <v>55</v>
      </c>
      <c r="G484" s="15"/>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22</v>
      </c>
      <c r="G486" s="15">
        <f>IF(AND(F486="YA"),5,IF(AND(F486="TIDAK"),1,0))</f>
        <v>0</v>
      </c>
    </row>
    <row r="487" spans="1:7" ht="32" customHeight="1" x14ac:dyDescent="0.2">
      <c r="A487" s="2"/>
      <c r="B487" s="5"/>
      <c r="C487" s="17"/>
      <c r="D487" s="24" t="s">
        <v>894</v>
      </c>
      <c r="E487" s="25" t="s">
        <v>895</v>
      </c>
      <c r="F487" s="58" t="s">
        <v>22</v>
      </c>
      <c r="G487" s="15">
        <f>IF(AND(F487="YA"),5,IF(AND(F487="TIDAK"),1,0))</f>
        <v>0</v>
      </c>
    </row>
    <row r="488" spans="1:7" ht="32" customHeight="1" x14ac:dyDescent="0.2">
      <c r="A488" s="2"/>
      <c r="B488" s="5"/>
      <c r="C488" s="17"/>
      <c r="D488" s="24" t="s">
        <v>896</v>
      </c>
      <c r="E488" s="17" t="s">
        <v>897</v>
      </c>
      <c r="F488" s="58" t="s">
        <v>22</v>
      </c>
      <c r="G488" s="15">
        <f>IF(AND(F488="YA"),5,IF(AND(F488="TIDAK"),1,0))</f>
        <v>0</v>
      </c>
    </row>
    <row r="489" spans="1:7" ht="32" customHeight="1" x14ac:dyDescent="0.2">
      <c r="A489" s="2"/>
      <c r="B489" s="5"/>
      <c r="C489" s="17"/>
      <c r="D489" s="24" t="s">
        <v>898</v>
      </c>
      <c r="E489" s="17" t="s">
        <v>899</v>
      </c>
      <c r="F489" s="58" t="s">
        <v>22</v>
      </c>
      <c r="G489" s="15">
        <f>IF(AND(F489="YA"),5,IF(AND(F489="TIDAK"),1,0))</f>
        <v>0</v>
      </c>
    </row>
    <row r="490" spans="1:7" ht="32" customHeight="1" x14ac:dyDescent="0.2">
      <c r="A490" s="2"/>
      <c r="B490" s="5"/>
      <c r="C490" s="24" t="s">
        <v>900</v>
      </c>
      <c r="D490" s="203" t="s">
        <v>901</v>
      </c>
      <c r="E490" s="203"/>
      <c r="F490" s="58" t="s">
        <v>55</v>
      </c>
      <c r="G490" s="15">
        <f>IF(AND(F490="YA"),5,IF(AND(F490="TIDAK"),1,0))</f>
        <v>1</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22</v>
      </c>
      <c r="G492" s="15">
        <f t="shared" ref="G492:G498" si="34">IF(AND(F492="YA"),5,IF(AND(F492="TIDAK"),1,0))</f>
        <v>0</v>
      </c>
    </row>
    <row r="493" spans="1:7" ht="32" customHeight="1" x14ac:dyDescent="0.2">
      <c r="A493" s="2"/>
      <c r="B493" s="5"/>
      <c r="C493" s="17"/>
      <c r="D493" s="24" t="s">
        <v>904</v>
      </c>
      <c r="E493" s="25" t="s">
        <v>905</v>
      </c>
      <c r="F493" s="58" t="s">
        <v>22</v>
      </c>
      <c r="G493" s="15">
        <f t="shared" si="34"/>
        <v>0</v>
      </c>
    </row>
    <row r="494" spans="1:7" ht="32" customHeight="1" x14ac:dyDescent="0.2">
      <c r="A494" s="2"/>
      <c r="B494" s="5"/>
      <c r="C494" s="17"/>
      <c r="D494" s="24" t="s">
        <v>906</v>
      </c>
      <c r="E494" s="17" t="s">
        <v>907</v>
      </c>
      <c r="F494" s="58" t="s">
        <v>22</v>
      </c>
      <c r="G494" s="15">
        <f t="shared" si="34"/>
        <v>0</v>
      </c>
    </row>
    <row r="495" spans="1:7" ht="32" customHeight="1" x14ac:dyDescent="0.2">
      <c r="A495" s="2"/>
      <c r="B495" s="5"/>
      <c r="C495" s="17"/>
      <c r="D495" s="24" t="s">
        <v>908</v>
      </c>
      <c r="E495" s="17" t="s">
        <v>909</v>
      </c>
      <c r="F495" s="58" t="s">
        <v>22</v>
      </c>
      <c r="G495" s="15">
        <f t="shared" si="34"/>
        <v>0</v>
      </c>
    </row>
    <row r="496" spans="1:7" ht="32" customHeight="1" x14ac:dyDescent="0.2">
      <c r="A496" s="2"/>
      <c r="B496" s="5"/>
      <c r="C496" s="17"/>
      <c r="D496" s="24" t="s">
        <v>910</v>
      </c>
      <c r="E496" s="25" t="s">
        <v>897</v>
      </c>
      <c r="F496" s="58" t="s">
        <v>22</v>
      </c>
      <c r="G496" s="15">
        <f t="shared" si="34"/>
        <v>0</v>
      </c>
    </row>
    <row r="497" spans="1:7" ht="32" customHeight="1" x14ac:dyDescent="0.2">
      <c r="A497" s="2"/>
      <c r="B497" s="5"/>
      <c r="C497" s="17"/>
      <c r="D497" s="24" t="s">
        <v>911</v>
      </c>
      <c r="E497" s="17" t="s">
        <v>899</v>
      </c>
      <c r="F497" s="58" t="s">
        <v>22</v>
      </c>
      <c r="G497" s="15">
        <f t="shared" si="34"/>
        <v>0</v>
      </c>
    </row>
    <row r="498" spans="1:7" ht="32" customHeight="1" x14ac:dyDescent="0.2">
      <c r="A498" s="2"/>
      <c r="B498" s="5"/>
      <c r="C498" s="17"/>
      <c r="D498" s="24" t="s">
        <v>912</v>
      </c>
      <c r="E498" s="17" t="s">
        <v>895</v>
      </c>
      <c r="F498" s="58" t="s">
        <v>22</v>
      </c>
      <c r="G498" s="15">
        <f t="shared" si="34"/>
        <v>0</v>
      </c>
    </row>
    <row r="499" spans="1:7" ht="32" customHeight="1" x14ac:dyDescent="0.2">
      <c r="A499" s="2"/>
      <c r="B499" s="4" t="s">
        <v>913</v>
      </c>
      <c r="C499" s="176" t="s">
        <v>914</v>
      </c>
      <c r="D499" s="176"/>
      <c r="E499" s="176"/>
      <c r="F499" s="58" t="s">
        <v>8</v>
      </c>
      <c r="G499" s="15"/>
    </row>
    <row r="500" spans="1:7" ht="32" customHeight="1" x14ac:dyDescent="0.2">
      <c r="A500" s="2"/>
      <c r="B500" s="5"/>
      <c r="C500" s="4" t="s">
        <v>915</v>
      </c>
      <c r="D500" s="176" t="s">
        <v>916</v>
      </c>
      <c r="E500" s="176"/>
      <c r="F500" s="58" t="s">
        <v>8</v>
      </c>
      <c r="G500" s="15">
        <f>IF(AND(F500="YA"),5,IF(AND(F500="TIDAK"),1,0))</f>
        <v>5</v>
      </c>
    </row>
    <row r="501" spans="1:7" ht="32" customHeight="1" x14ac:dyDescent="0.2">
      <c r="A501" s="2"/>
      <c r="B501" s="5"/>
      <c r="C501" s="4" t="s">
        <v>917</v>
      </c>
      <c r="D501" s="176" t="s">
        <v>918</v>
      </c>
      <c r="E501" s="176"/>
      <c r="F501" s="58"/>
      <c r="G501" s="15"/>
    </row>
    <row r="502" spans="1:7" ht="32" customHeight="1" x14ac:dyDescent="0.2">
      <c r="A502" s="2"/>
      <c r="B502" s="5"/>
      <c r="C502" s="5"/>
      <c r="D502" s="4" t="s">
        <v>919</v>
      </c>
      <c r="E502" s="5" t="s">
        <v>920</v>
      </c>
      <c r="F502" s="58" t="s">
        <v>22</v>
      </c>
      <c r="G502" s="15">
        <f>IF(AND(F502="YA"),5,IF(AND(F502="TIDAK"),1,0))</f>
        <v>0</v>
      </c>
    </row>
    <row r="503" spans="1:7" ht="32" customHeight="1" x14ac:dyDescent="0.2">
      <c r="A503" s="2"/>
      <c r="B503" s="5"/>
      <c r="C503" s="5"/>
      <c r="D503" s="4" t="s">
        <v>921</v>
      </c>
      <c r="E503" s="26" t="s">
        <v>922</v>
      </c>
      <c r="F503" s="58" t="s">
        <v>8</v>
      </c>
      <c r="G503" s="15">
        <f>IF(AND(F503="YA"),3,IF(AND(F503="TIDAK"),1,0))</f>
        <v>3</v>
      </c>
    </row>
    <row r="504" spans="1:7" ht="32" customHeight="1" x14ac:dyDescent="0.2">
      <c r="A504" s="2"/>
      <c r="B504" s="5"/>
      <c r="C504" s="5"/>
      <c r="D504" s="4" t="s">
        <v>923</v>
      </c>
      <c r="E504" s="5" t="s">
        <v>924</v>
      </c>
      <c r="F504" s="58" t="s">
        <v>22</v>
      </c>
      <c r="G504" s="15">
        <f>IF(AND(F504="YA"),2,IF(AND(F504="TIDAK"),1,0))</f>
        <v>0</v>
      </c>
    </row>
    <row r="505" spans="1:7" ht="32" customHeight="1" x14ac:dyDescent="0.2">
      <c r="A505" s="2"/>
      <c r="B505" s="4" t="s">
        <v>925</v>
      </c>
      <c r="C505" s="176" t="s">
        <v>926</v>
      </c>
      <c r="D505" s="176"/>
      <c r="E505" s="176"/>
      <c r="F505" s="58"/>
      <c r="G505" s="15"/>
    </row>
    <row r="506" spans="1:7" ht="32" customHeight="1" x14ac:dyDescent="0.2">
      <c r="A506" s="2"/>
      <c r="B506" s="5"/>
      <c r="C506" s="4" t="s">
        <v>927</v>
      </c>
      <c r="D506" s="176" t="s">
        <v>928</v>
      </c>
      <c r="E506" s="176"/>
      <c r="F506" s="58"/>
      <c r="G506" s="15"/>
    </row>
    <row r="507" spans="1:7" ht="32" customHeight="1" x14ac:dyDescent="0.2">
      <c r="A507" s="2"/>
      <c r="B507" s="5"/>
      <c r="C507" s="5"/>
      <c r="D507" s="4" t="s">
        <v>929</v>
      </c>
      <c r="E507" s="5" t="s">
        <v>930</v>
      </c>
      <c r="F507" s="58" t="s">
        <v>55</v>
      </c>
      <c r="G507" s="15">
        <f>IF(AND(F507="YA"),5,IF(AND(F507="TIDAK"),1,0))</f>
        <v>1</v>
      </c>
    </row>
    <row r="508" spans="1:7" ht="32" customHeight="1" x14ac:dyDescent="0.2">
      <c r="A508" s="2"/>
      <c r="B508" s="5"/>
      <c r="C508" s="5"/>
      <c r="D508" s="4" t="s">
        <v>931</v>
      </c>
      <c r="E508" s="10" t="s">
        <v>932</v>
      </c>
      <c r="F508" s="58" t="s">
        <v>8</v>
      </c>
      <c r="G508" s="15">
        <f>IF(AND(F508="YA"),5,IF(AND(F508="TIDAK"),1,0))</f>
        <v>5</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55</v>
      </c>
      <c r="G511" s="15">
        <f>IF(AND(F511="YA"),5,IF(AND(F511="TIDAK"),1,0))</f>
        <v>1</v>
      </c>
    </row>
    <row r="512" spans="1:7" ht="32" customHeight="1" x14ac:dyDescent="0.2">
      <c r="A512" s="2"/>
      <c r="B512" s="5"/>
      <c r="C512" s="4"/>
      <c r="D512" s="4" t="s">
        <v>938</v>
      </c>
      <c r="E512" s="10" t="s">
        <v>932</v>
      </c>
      <c r="F512" s="58" t="s">
        <v>8</v>
      </c>
      <c r="G512" s="15">
        <f>IF(AND(F512="YA"),5,IF(AND(F512="TIDAK"),1,0))</f>
        <v>5</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c r="G517" s="15"/>
    </row>
    <row r="518" spans="1:7" ht="32" customHeight="1" x14ac:dyDescent="0.2">
      <c r="A518" s="2"/>
      <c r="B518" s="5"/>
      <c r="C518" s="5"/>
      <c r="D518" s="4" t="s">
        <v>948</v>
      </c>
      <c r="E518" s="5" t="s">
        <v>949</v>
      </c>
      <c r="F518" s="58" t="s">
        <v>8</v>
      </c>
      <c r="G518" s="15">
        <f t="shared" ref="G518:G527" si="35">IF(AND(F518="YA"),5,IF(AND(F518="TIDAK"),1,0))</f>
        <v>5</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t="s">
        <v>8</v>
      </c>
      <c r="G522" s="15">
        <f t="shared" si="35"/>
        <v>5</v>
      </c>
    </row>
    <row r="523" spans="1:7" ht="32" customHeight="1" x14ac:dyDescent="0.2">
      <c r="A523" s="2"/>
      <c r="B523" s="5"/>
      <c r="C523" s="4" t="s">
        <v>956</v>
      </c>
      <c r="D523" s="176" t="s">
        <v>957</v>
      </c>
      <c r="E523" s="176"/>
      <c r="F523" s="58" t="s">
        <v>55</v>
      </c>
      <c r="G523" s="15">
        <f t="shared" si="35"/>
        <v>1</v>
      </c>
    </row>
    <row r="524" spans="1:7" ht="32" customHeight="1" x14ac:dyDescent="0.2">
      <c r="A524" s="2"/>
      <c r="B524" s="5"/>
      <c r="C524" s="4" t="s">
        <v>958</v>
      </c>
      <c r="D524" s="176" t="s">
        <v>959</v>
      </c>
      <c r="E524" s="176"/>
      <c r="F524" s="58" t="s">
        <v>55</v>
      </c>
      <c r="G524" s="15">
        <f t="shared" si="35"/>
        <v>1</v>
      </c>
    </row>
    <row r="525" spans="1:7" ht="32" customHeight="1" x14ac:dyDescent="0.2">
      <c r="A525" s="2"/>
      <c r="B525" s="4" t="s">
        <v>960</v>
      </c>
      <c r="C525" s="176" t="s">
        <v>961</v>
      </c>
      <c r="D525" s="176"/>
      <c r="E525" s="176"/>
      <c r="F525" s="58"/>
      <c r="G525" s="15">
        <f t="shared" si="35"/>
        <v>0</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4" t="s">
        <v>966</v>
      </c>
      <c r="D528" s="181" t="s">
        <v>967</v>
      </c>
      <c r="E528" s="182"/>
      <c r="F528" s="58" t="s">
        <v>55</v>
      </c>
      <c r="G528" s="15">
        <f>IF(AND(F528="YA"),5,IF(AND(F528="TIDAK"),20,0))</f>
        <v>20</v>
      </c>
    </row>
    <row r="529" spans="1:7" ht="32" customHeight="1" x14ac:dyDescent="0.2">
      <c r="A529" s="2"/>
      <c r="B529" s="5"/>
      <c r="C529" s="5"/>
      <c r="D529" s="4" t="s">
        <v>968</v>
      </c>
      <c r="E529" s="5" t="s">
        <v>969</v>
      </c>
      <c r="F529" s="58" t="s">
        <v>22</v>
      </c>
      <c r="G529" s="15">
        <f>IF(AND(F529="YA"),5,IF(AND(F529="TIDAK"),1,0))</f>
        <v>0</v>
      </c>
    </row>
    <row r="530" spans="1:7" ht="32" customHeight="1" x14ac:dyDescent="0.2">
      <c r="A530" s="2"/>
      <c r="B530" s="5"/>
      <c r="C530" s="5"/>
      <c r="D530" s="4" t="s">
        <v>970</v>
      </c>
      <c r="E530" s="5" t="s">
        <v>971</v>
      </c>
      <c r="F530" s="58" t="s">
        <v>22</v>
      </c>
      <c r="G530" s="15">
        <f t="shared" ref="G530:G531" si="36">IF(AND(F530="YA"),5,IF(AND(F530="TIDAK"),1,0))</f>
        <v>0</v>
      </c>
    </row>
    <row r="531" spans="1:7" ht="32" customHeight="1" x14ac:dyDescent="0.2">
      <c r="A531" s="2"/>
      <c r="B531" s="5"/>
      <c r="C531" s="5"/>
      <c r="D531" s="4" t="s">
        <v>972</v>
      </c>
      <c r="E531" s="5" t="s">
        <v>973</v>
      </c>
      <c r="F531" s="58" t="s">
        <v>22</v>
      </c>
      <c r="G531" s="15">
        <f t="shared" si="36"/>
        <v>0</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22</v>
      </c>
      <c r="G533" s="15">
        <f>IF(AND(F533="YA"),0,IF(AND(F533="TIDAK"),0,0))</f>
        <v>0</v>
      </c>
    </row>
    <row r="534" spans="1:7" ht="32" customHeight="1" x14ac:dyDescent="0.2">
      <c r="A534" s="2"/>
      <c r="B534" s="5"/>
      <c r="C534" s="5"/>
      <c r="D534" s="4" t="s">
        <v>978</v>
      </c>
      <c r="E534" s="5" t="s">
        <v>979</v>
      </c>
      <c r="F534" s="58" t="s">
        <v>22</v>
      </c>
      <c r="G534" s="15">
        <f t="shared" ref="G534:G535" si="37">IF(AND(F534="YA"),0,IF(AND(F534="TIDAK"),0,0))</f>
        <v>0</v>
      </c>
    </row>
    <row r="535" spans="1:7" ht="32" customHeight="1" x14ac:dyDescent="0.2">
      <c r="A535" s="2"/>
      <c r="B535" s="5"/>
      <c r="C535" s="5"/>
      <c r="D535" s="4" t="s">
        <v>980</v>
      </c>
      <c r="E535" s="5" t="s">
        <v>981</v>
      </c>
      <c r="F535" s="58" t="s">
        <v>22</v>
      </c>
      <c r="G535" s="15">
        <f t="shared" si="37"/>
        <v>0</v>
      </c>
    </row>
    <row r="536" spans="1:7" ht="32" customHeight="1" x14ac:dyDescent="0.2">
      <c r="A536" s="2"/>
      <c r="B536" s="4" t="s">
        <v>982</v>
      </c>
      <c r="C536" s="4" t="s">
        <v>983</v>
      </c>
      <c r="D536" s="181" t="s">
        <v>984</v>
      </c>
      <c r="E536" s="182"/>
      <c r="F536" s="58" t="s">
        <v>8</v>
      </c>
      <c r="G536" s="15">
        <f>IF(AND(F536="YA"),5,IF(AND(F536="TIDAK"),1,0))</f>
        <v>5</v>
      </c>
    </row>
    <row r="537" spans="1:7" ht="32" customHeight="1" x14ac:dyDescent="0.2">
      <c r="A537" s="2">
        <v>19</v>
      </c>
      <c r="B537" s="180" t="s">
        <v>985</v>
      </c>
      <c r="C537" s="180"/>
      <c r="D537" s="180"/>
      <c r="E537" s="180"/>
      <c r="F537" s="58"/>
      <c r="G537" s="50">
        <f>SUM(G538:G566)</f>
        <v>74</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8</v>
      </c>
      <c r="G539" s="15">
        <f>IF(AND(F539="YA"),5,IF(AND(F539="TIDAK"),1,0))</f>
        <v>5</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t="s">
        <v>8</v>
      </c>
      <c r="G541" s="15">
        <f>IF(AND(F541="YA"),3,IF(AND(F541="TIDAK"),1,0))</f>
        <v>3</v>
      </c>
    </row>
    <row r="542" spans="1:7" ht="32" customHeight="1" x14ac:dyDescent="0.2">
      <c r="A542" s="2"/>
      <c r="B542" s="5"/>
      <c r="C542" s="5"/>
      <c r="D542" s="4" t="s">
        <v>994</v>
      </c>
      <c r="E542" s="5" t="s">
        <v>995</v>
      </c>
      <c r="F542" s="58" t="s">
        <v>22</v>
      </c>
      <c r="G542" s="15">
        <f>IF(AND(F542="YA"),5,IF(AND(F542="TIDAK"),1,0))</f>
        <v>0</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8</v>
      </c>
      <c r="G544" s="15">
        <f>IF(AND(F544="YA"),5,IF(AND(F544="TIDAK"),1,0))</f>
        <v>5</v>
      </c>
    </row>
    <row r="545" spans="1:7" ht="32" customHeight="1" x14ac:dyDescent="0.2">
      <c r="A545" s="2"/>
      <c r="B545" s="5"/>
      <c r="C545" s="5"/>
      <c r="D545" s="4" t="s">
        <v>1000</v>
      </c>
      <c r="E545" s="5" t="s">
        <v>1001</v>
      </c>
      <c r="F545" s="58" t="s">
        <v>8</v>
      </c>
      <c r="G545" s="15">
        <f>IF(AND(F545="YA"),5,IF(AND(F545="TIDAK"),1,0))</f>
        <v>5</v>
      </c>
    </row>
    <row r="546" spans="1:7" ht="32" customHeight="1" x14ac:dyDescent="0.2">
      <c r="A546" s="2"/>
      <c r="B546" s="5"/>
      <c r="C546" s="4" t="s">
        <v>1002</v>
      </c>
      <c r="D546" s="176" t="s">
        <v>1003</v>
      </c>
      <c r="E546" s="176"/>
      <c r="F546" s="58" t="s">
        <v>8</v>
      </c>
      <c r="G546" s="15">
        <f>IF(AND(F546="YA"),5,IF(AND(F546="TIDAK"),1,0))</f>
        <v>5</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55</v>
      </c>
      <c r="G550" s="15">
        <f>IF(AND(F550="YA"),5,IF(AND(F550="TIDAK"),1,0))</f>
        <v>1</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8</v>
      </c>
      <c r="G552" s="15">
        <f>IF(AND(F552="YA"),5,IF(AND(F552="TIDAK"),1,0))</f>
        <v>5</v>
      </c>
    </row>
    <row r="553" spans="1:7" ht="32" customHeight="1" x14ac:dyDescent="0.2">
      <c r="A553" s="2"/>
      <c r="B553" s="5"/>
      <c r="C553" s="5"/>
      <c r="D553" s="4" t="s">
        <v>1016</v>
      </c>
      <c r="E553" s="5" t="s">
        <v>1017</v>
      </c>
      <c r="F553" s="58" t="s">
        <v>8</v>
      </c>
      <c r="G553" s="15">
        <f>IF(AND(F553="YA"),5,IF(AND(F553="TIDAK"),1,0))</f>
        <v>5</v>
      </c>
    </row>
    <row r="554" spans="1:7" ht="32" customHeight="1" x14ac:dyDescent="0.2">
      <c r="A554" s="2"/>
      <c r="B554" s="5"/>
      <c r="C554" s="4" t="s">
        <v>1018</v>
      </c>
      <c r="D554" s="176" t="s">
        <v>1019</v>
      </c>
      <c r="E554" s="176"/>
      <c r="F554" s="58" t="s">
        <v>8</v>
      </c>
      <c r="G554" s="15">
        <f>IF(AND(F554="YA"),5,IF(AND(F554="TIDAK"),1,0))</f>
        <v>5</v>
      </c>
    </row>
    <row r="555" spans="1:7" ht="32" customHeight="1" x14ac:dyDescent="0.2">
      <c r="A555" s="2"/>
      <c r="B555" s="5"/>
      <c r="C555" s="4" t="s">
        <v>1020</v>
      </c>
      <c r="D555" s="176" t="s">
        <v>1021</v>
      </c>
      <c r="E555" s="176"/>
      <c r="F555" s="58" t="s">
        <v>55</v>
      </c>
      <c r="G555" s="15">
        <f>IF(AND(F555="YA"),5,IF(AND(F555="TIDAK"),1,0))</f>
        <v>1</v>
      </c>
    </row>
    <row r="556" spans="1:7" ht="32" customHeight="1" x14ac:dyDescent="0.2">
      <c r="A556" s="2"/>
      <c r="B556" s="5"/>
      <c r="C556" s="4" t="s">
        <v>1022</v>
      </c>
      <c r="D556" s="176" t="s">
        <v>1023</v>
      </c>
      <c r="E556" s="176"/>
      <c r="F556" s="58" t="s">
        <v>8</v>
      </c>
      <c r="G556" s="15">
        <f>IF(AND(F556="YA"),5,IF(AND(F556="TIDAK"),1,0))</f>
        <v>5</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t="s">
        <v>8</v>
      </c>
      <c r="G558" s="15">
        <f>IF(AND(F558="YA"),3,IF(AND(F558="TIDAK"),1,0))</f>
        <v>3</v>
      </c>
    </row>
    <row r="559" spans="1:7" ht="32" customHeight="1" x14ac:dyDescent="0.2">
      <c r="A559" s="2"/>
      <c r="B559" s="5"/>
      <c r="C559" s="5"/>
      <c r="D559" s="4" t="s">
        <v>1028</v>
      </c>
      <c r="E559" s="5" t="s">
        <v>1029</v>
      </c>
      <c r="F559" s="58" t="s">
        <v>22</v>
      </c>
      <c r="G559" s="15">
        <f>IF(AND(F559="YA"),5,IF(AND(F559="TIDAK"),1,0))</f>
        <v>0</v>
      </c>
    </row>
    <row r="560" spans="1:7" ht="32" customHeight="1" x14ac:dyDescent="0.2">
      <c r="A560" s="2"/>
      <c r="B560" s="5"/>
      <c r="C560" s="4" t="s">
        <v>1030</v>
      </c>
      <c r="D560" s="176" t="s">
        <v>1031</v>
      </c>
      <c r="E560" s="176"/>
      <c r="F560" s="58" t="s">
        <v>8</v>
      </c>
      <c r="G560" s="15">
        <f>IF(AND(F560="YA"),5,IF(AND(F560="TIDAK"),1,0))</f>
        <v>5</v>
      </c>
    </row>
    <row r="561" spans="1:7" ht="32" customHeight="1" x14ac:dyDescent="0.2">
      <c r="A561" s="2"/>
      <c r="B561" s="5"/>
      <c r="C561" s="4" t="s">
        <v>1032</v>
      </c>
      <c r="D561" s="176" t="s">
        <v>1033</v>
      </c>
      <c r="E561" s="176"/>
      <c r="F561" s="58" t="s">
        <v>55</v>
      </c>
      <c r="G561" s="15">
        <f>IF(AND(F561="YA"),5,IF(AND(F561="TIDAK"),1,0))</f>
        <v>1</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22</v>
      </c>
      <c r="G563" s="15">
        <f>IF(AND(F563="YA"),5,IF(AND(F563="TIDAK"),1,0))</f>
        <v>0</v>
      </c>
    </row>
    <row r="564" spans="1:7" ht="32" customHeight="1" x14ac:dyDescent="0.2">
      <c r="A564" s="2"/>
      <c r="B564" s="5"/>
      <c r="C564" s="5"/>
      <c r="D564" s="5" t="s">
        <v>1037</v>
      </c>
      <c r="E564" s="5" t="s">
        <v>1038</v>
      </c>
      <c r="F564" s="58" t="s">
        <v>22</v>
      </c>
      <c r="G564" s="15">
        <f>IF(AND(F564="YA"),5,IF(AND(F564="TIDAK"),1,0))</f>
        <v>0</v>
      </c>
    </row>
    <row r="565" spans="1:7" ht="32" customHeight="1" x14ac:dyDescent="0.2">
      <c r="A565" s="2"/>
      <c r="B565" s="5"/>
      <c r="C565" s="4" t="s">
        <v>1039</v>
      </c>
      <c r="D565" s="181" t="s">
        <v>1040</v>
      </c>
      <c r="E565" s="182"/>
      <c r="F565" s="58" t="s">
        <v>8</v>
      </c>
      <c r="G565" s="15">
        <f>IF(AND(F565="YA"),5,IF(AND(F565="TIDAK"),1,0))</f>
        <v>5</v>
      </c>
    </row>
    <row r="566" spans="1:7" ht="32" customHeight="1" x14ac:dyDescent="0.2">
      <c r="A566" s="2"/>
      <c r="B566" s="5"/>
      <c r="C566" s="4" t="s">
        <v>1041</v>
      </c>
      <c r="D566" s="176" t="s">
        <v>1042</v>
      </c>
      <c r="E566" s="176"/>
      <c r="F566" s="58" t="s">
        <v>8</v>
      </c>
      <c r="G566" s="15">
        <f>IF(AND(F566="YA"),5,IF(AND(F566="TIDAK"),1,0))</f>
        <v>5</v>
      </c>
    </row>
    <row r="567" spans="1:7" ht="32" customHeight="1" x14ac:dyDescent="0.2">
      <c r="A567" s="2">
        <v>20</v>
      </c>
      <c r="B567" s="197" t="s">
        <v>1043</v>
      </c>
      <c r="C567" s="197"/>
      <c r="D567" s="197"/>
      <c r="E567" s="197"/>
      <c r="F567" s="58"/>
      <c r="G567" s="50">
        <f>SUM(G568:G573)</f>
        <v>21</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t="s">
        <v>8</v>
      </c>
      <c r="G569" s="15">
        <f>IF(AND(F569="YA"),5,IF(AND(F569="TIDAK"),1,0))</f>
        <v>5</v>
      </c>
    </row>
    <row r="570" spans="1:7" ht="32" customHeight="1" x14ac:dyDescent="0.2">
      <c r="A570" s="2"/>
      <c r="B570" s="24"/>
      <c r="C570" s="29" t="s">
        <v>1048</v>
      </c>
      <c r="D570" s="198" t="s">
        <v>1049</v>
      </c>
      <c r="E570" s="199"/>
      <c r="F570" s="58"/>
      <c r="G570" s="15"/>
    </row>
    <row r="571" spans="1:7" ht="32" customHeight="1" x14ac:dyDescent="0.2">
      <c r="A571" s="2"/>
      <c r="B571" s="27"/>
      <c r="C571" s="27"/>
      <c r="D571" s="30" t="s">
        <v>1050</v>
      </c>
      <c r="E571" s="17" t="s">
        <v>1051</v>
      </c>
      <c r="F571" s="58" t="s">
        <v>8</v>
      </c>
      <c r="G571" s="15">
        <f>IF(AND(F571="YA"),5,IF(AND(F571="TIDAK"),1,0))</f>
        <v>5</v>
      </c>
    </row>
    <row r="572" spans="1:7" ht="32" customHeight="1" x14ac:dyDescent="0.2">
      <c r="A572" s="2"/>
      <c r="B572" s="27"/>
      <c r="C572" s="27"/>
      <c r="D572" s="30" t="s">
        <v>1050</v>
      </c>
      <c r="E572" s="17" t="s">
        <v>1052</v>
      </c>
      <c r="F572" s="58" t="s">
        <v>55</v>
      </c>
      <c r="G572" s="15">
        <f>IF(AND(F572="YA"),5,IF(AND(F572="TIDAK"),1,0))</f>
        <v>1</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53</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22</v>
      </c>
      <c r="G578" s="15">
        <f>IF(AND(F578="YA"),3,IF(AND(F578="TIDAK"),1,0))</f>
        <v>0</v>
      </c>
    </row>
    <row r="579" spans="1:7" ht="32" customHeight="1" x14ac:dyDescent="0.2">
      <c r="A579" s="2"/>
      <c r="B579" s="5"/>
      <c r="C579" s="5" t="s">
        <v>1063</v>
      </c>
      <c r="D579" s="176" t="s">
        <v>1064</v>
      </c>
      <c r="E579" s="176"/>
      <c r="F579" s="58" t="s">
        <v>8</v>
      </c>
      <c r="G579" s="15">
        <f>IF(AND(F579="YA"),5,IF(AND(F579="TIDAK"),1,0))</f>
        <v>5</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t="s">
        <v>22</v>
      </c>
      <c r="G581" s="15">
        <f>IF(AND(F581="YA"),2,IF(AND(F581="TIDAK"),1,0))</f>
        <v>0</v>
      </c>
    </row>
    <row r="582" spans="1:7" ht="32" customHeight="1" x14ac:dyDescent="0.2">
      <c r="A582" s="2"/>
      <c r="B582" s="5"/>
      <c r="C582" s="5" t="s">
        <v>1068</v>
      </c>
      <c r="D582" s="176" t="s">
        <v>1069</v>
      </c>
      <c r="E582" s="176"/>
      <c r="F582" s="58" t="s">
        <v>8</v>
      </c>
      <c r="G582" s="15">
        <f>IF(AND(F582="YA"),3,IF(AND(F582="TIDAK"),1,0))</f>
        <v>3</v>
      </c>
    </row>
    <row r="583" spans="1:7" ht="32" customHeight="1" x14ac:dyDescent="0.2">
      <c r="A583" s="2"/>
      <c r="B583" s="5"/>
      <c r="C583" s="5" t="s">
        <v>1070</v>
      </c>
      <c r="D583" s="176" t="s">
        <v>1071</v>
      </c>
      <c r="E583" s="176"/>
      <c r="F583" s="58"/>
      <c r="G583" s="15">
        <f t="shared" ref="G583:G590" si="38">IF(AND(F583="YA"),5,IF(AND(F583="TIDAK"),1,0))</f>
        <v>0</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76</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8</v>
      </c>
      <c r="G594" s="15">
        <f t="shared" si="39"/>
        <v>5</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8</v>
      </c>
      <c r="G596" s="15">
        <f t="shared" si="39"/>
        <v>5</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8</v>
      </c>
      <c r="G598" s="15">
        <f t="shared" si="39"/>
        <v>5</v>
      </c>
    </row>
    <row r="599" spans="1:7" ht="32" customHeight="1" x14ac:dyDescent="0.2">
      <c r="A599" s="2"/>
      <c r="B599" s="5" t="s">
        <v>1100</v>
      </c>
      <c r="C599" s="176" t="s">
        <v>1101</v>
      </c>
      <c r="D599" s="176"/>
      <c r="E599" s="176"/>
      <c r="F599" s="58" t="s">
        <v>22</v>
      </c>
      <c r="G599" s="15">
        <f t="shared" si="39"/>
        <v>0</v>
      </c>
    </row>
    <row r="600" spans="1:7" ht="32" customHeight="1" x14ac:dyDescent="0.2">
      <c r="A600" s="2"/>
      <c r="B600" s="5" t="s">
        <v>1102</v>
      </c>
      <c r="C600" s="176" t="s">
        <v>1103</v>
      </c>
      <c r="D600" s="176"/>
      <c r="E600" s="176"/>
      <c r="F600" s="58" t="s">
        <v>8</v>
      </c>
      <c r="G600" s="15">
        <f t="shared" si="39"/>
        <v>5</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55</v>
      </c>
      <c r="G602" s="15">
        <f>IF(AND(F602="YA"),3,IF(AND(F602="TIDAK"),1,0))</f>
        <v>1</v>
      </c>
    </row>
    <row r="603" spans="1:7" ht="32" customHeight="1" x14ac:dyDescent="0.2">
      <c r="A603" s="2"/>
      <c r="B603" s="5"/>
      <c r="C603" s="5" t="s">
        <v>1108</v>
      </c>
      <c r="D603" s="176" t="s">
        <v>1109</v>
      </c>
      <c r="E603" s="176"/>
      <c r="F603" s="58" t="s">
        <v>8</v>
      </c>
      <c r="G603" s="15">
        <f>IF(AND(F603="YA"),5,IF(AND(F603="TIDAK"),1,0))</f>
        <v>5</v>
      </c>
    </row>
    <row r="604" spans="1:7" ht="32" customHeight="1" x14ac:dyDescent="0.2">
      <c r="A604" s="2"/>
      <c r="B604" s="5"/>
      <c r="C604" s="5"/>
      <c r="D604" s="5" t="s">
        <v>1110</v>
      </c>
      <c r="E604" s="5" t="s">
        <v>1111</v>
      </c>
      <c r="F604" s="58" t="s">
        <v>8</v>
      </c>
      <c r="G604" s="15">
        <f>IF(AND(F604="YA"),5,IF(AND(F604="TIDAK"),1,0))</f>
        <v>5</v>
      </c>
    </row>
    <row r="605" spans="1:7" ht="32" customHeight="1" x14ac:dyDescent="0.2">
      <c r="A605" s="2"/>
      <c r="B605" s="5"/>
      <c r="C605" s="5"/>
      <c r="D605" s="5" t="s">
        <v>1112</v>
      </c>
      <c r="E605" s="5" t="s">
        <v>1113</v>
      </c>
      <c r="F605" s="58" t="s">
        <v>8</v>
      </c>
      <c r="G605" s="15">
        <f>IF(AND(F605="YA"),5,IF(AND(F605="TIDAK"),1,0))</f>
        <v>5</v>
      </c>
    </row>
    <row r="606" spans="1:7" ht="32" customHeight="1" x14ac:dyDescent="0.2">
      <c r="A606" s="2"/>
      <c r="B606" s="5" t="s">
        <v>1114</v>
      </c>
      <c r="C606" s="5"/>
      <c r="D606" s="5" t="s">
        <v>1115</v>
      </c>
      <c r="E606" s="5" t="s">
        <v>1116</v>
      </c>
      <c r="F606" s="58" t="s">
        <v>55</v>
      </c>
      <c r="G606" s="15">
        <f>IF(AND(F606="YA"),5,IF(AND(F606="TIDAK"),1,0))</f>
        <v>1</v>
      </c>
    </row>
    <row r="607" spans="1:7" ht="32" customHeight="1" x14ac:dyDescent="0.2">
      <c r="A607" s="2"/>
      <c r="B607" s="5" t="s">
        <v>1117</v>
      </c>
      <c r="C607" s="176" t="s">
        <v>1118</v>
      </c>
      <c r="D607" s="176"/>
      <c r="E607" s="176"/>
      <c r="F607" s="58" t="s">
        <v>55</v>
      </c>
      <c r="G607" s="15">
        <f>IF(AND(F607="YA"),2,IF(AND(F607="TIDAK"),5,0))</f>
        <v>5</v>
      </c>
    </row>
    <row r="608" spans="1:7" ht="32" customHeight="1" x14ac:dyDescent="0.2">
      <c r="A608" s="2"/>
      <c r="B608" s="5" t="s">
        <v>1119</v>
      </c>
      <c r="C608" s="176" t="s">
        <v>1120</v>
      </c>
      <c r="D608" s="176"/>
      <c r="E608" s="176"/>
      <c r="F608" s="58" t="s">
        <v>22</v>
      </c>
      <c r="G608" s="15">
        <f>IF(AND(F608="YA"),2,IF(AND(F608="TIDAK"),1,0))</f>
        <v>0</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22</v>
      </c>
      <c r="G610" s="15">
        <f>IF(AND(F610="YA"),3,IF(AND(F610="TIDAK"),1,0))</f>
        <v>0</v>
      </c>
    </row>
    <row r="611" spans="1:7" ht="32" customHeight="1" x14ac:dyDescent="0.2">
      <c r="A611" s="2"/>
      <c r="B611" s="5"/>
      <c r="C611" s="5" t="s">
        <v>1125</v>
      </c>
      <c r="D611" s="176" t="s">
        <v>1126</v>
      </c>
      <c r="E611" s="176"/>
      <c r="F611" s="58" t="s">
        <v>8</v>
      </c>
      <c r="G611" s="15">
        <f>IF(AND(F611="YA"),5,IF(AND(F611="TIDAK"),1,0))</f>
        <v>5</v>
      </c>
    </row>
    <row r="612" spans="1:7" ht="32" customHeight="1" x14ac:dyDescent="0.2">
      <c r="A612" s="2"/>
      <c r="B612" s="5" t="s">
        <v>1127</v>
      </c>
      <c r="C612" s="176" t="s">
        <v>1128</v>
      </c>
      <c r="D612" s="176"/>
      <c r="E612" s="176"/>
      <c r="F612" s="58" t="s">
        <v>55</v>
      </c>
      <c r="G612" s="15">
        <f>IF(AND(F612="YA"),5,IF(AND(F612="TIDAK"),1,0))</f>
        <v>1</v>
      </c>
    </row>
    <row r="613" spans="1:7" ht="32" customHeight="1" x14ac:dyDescent="0.2">
      <c r="A613" s="2"/>
      <c r="B613" s="5" t="s">
        <v>1129</v>
      </c>
      <c r="C613" s="176" t="s">
        <v>1130</v>
      </c>
      <c r="D613" s="176"/>
      <c r="E613" s="176"/>
      <c r="F613" s="58" t="s">
        <v>8</v>
      </c>
      <c r="G613" s="15">
        <f>IF(AND(F613="YA"),5,IF(AND(F613="TIDAK"),1,0))</f>
        <v>5</v>
      </c>
    </row>
    <row r="614" spans="1:7" ht="32" customHeight="1" x14ac:dyDescent="0.2">
      <c r="A614" s="2"/>
      <c r="B614" s="5" t="s">
        <v>1131</v>
      </c>
      <c r="C614" s="176" t="s">
        <v>1132</v>
      </c>
      <c r="D614" s="176"/>
      <c r="E614" s="176"/>
      <c r="F614" s="58"/>
      <c r="G614" s="15"/>
    </row>
    <row r="615" spans="1:7" ht="32" customHeight="1" x14ac:dyDescent="0.2">
      <c r="A615" s="2"/>
      <c r="B615" s="5"/>
      <c r="C615" s="5" t="s">
        <v>1133</v>
      </c>
      <c r="D615" s="176" t="s">
        <v>1134</v>
      </c>
      <c r="E615" s="176"/>
      <c r="F615" s="58" t="s">
        <v>22</v>
      </c>
      <c r="G615" s="15">
        <f>IF(AND(F615="YA"),5,IF(AND(F615="TIDAK"),1,0))</f>
        <v>0</v>
      </c>
    </row>
    <row r="616" spans="1:7" ht="32" customHeight="1" x14ac:dyDescent="0.2">
      <c r="A616" s="2"/>
      <c r="B616" s="5"/>
      <c r="C616" s="5" t="s">
        <v>1135</v>
      </c>
      <c r="D616" s="176" t="s">
        <v>1136</v>
      </c>
      <c r="E616" s="176"/>
      <c r="F616" s="58" t="s">
        <v>8</v>
      </c>
      <c r="G616" s="15">
        <f>IF(AND(F616="YA"),3,IF(AND(F616="TIDAK"),1,0))</f>
        <v>3</v>
      </c>
    </row>
    <row r="617" spans="1:7" ht="32" customHeight="1" x14ac:dyDescent="0.2">
      <c r="A617" s="186" t="s">
        <v>1137</v>
      </c>
      <c r="B617" s="187"/>
      <c r="C617" s="187"/>
      <c r="D617" s="187"/>
      <c r="E617" s="187"/>
      <c r="F617" s="187"/>
      <c r="G617" s="48">
        <f>G618</f>
        <v>123</v>
      </c>
    </row>
    <row r="618" spans="1:7" ht="32" customHeight="1" x14ac:dyDescent="0.2">
      <c r="A618" s="31">
        <v>23</v>
      </c>
      <c r="B618" s="197" t="s">
        <v>1138</v>
      </c>
      <c r="C618" s="197"/>
      <c r="D618" s="197"/>
      <c r="E618" s="197"/>
      <c r="F618" s="58"/>
      <c r="G618" s="50">
        <f>SUM(G619:G677)</f>
        <v>123</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4" t="s">
        <v>1169</v>
      </c>
      <c r="C634" s="176" t="s">
        <v>1170</v>
      </c>
      <c r="D634" s="176"/>
      <c r="E634" s="176"/>
      <c r="F634" s="58"/>
      <c r="G634" s="15"/>
    </row>
    <row r="635" spans="1:7" ht="32" customHeight="1" x14ac:dyDescent="0.2">
      <c r="A635" s="2"/>
      <c r="B635" s="5"/>
      <c r="C635" s="4" t="s">
        <v>1171</v>
      </c>
      <c r="D635" s="176" t="s">
        <v>1172</v>
      </c>
      <c r="E635" s="176"/>
      <c r="F635" s="58" t="s">
        <v>8</v>
      </c>
      <c r="G635" s="15">
        <f t="shared" ref="G635:G642" si="41">IF(AND(F635="YA"),5,IF(AND(F635="TIDAK"),1,0))</f>
        <v>5</v>
      </c>
    </row>
    <row r="636" spans="1:7" ht="32" customHeight="1" x14ac:dyDescent="0.2">
      <c r="A636" s="2"/>
      <c r="B636" s="5"/>
      <c r="C636" s="4" t="s">
        <v>1173</v>
      </c>
      <c r="D636" s="176" t="s">
        <v>1174</v>
      </c>
      <c r="E636" s="176"/>
      <c r="F636" s="58" t="s">
        <v>8</v>
      </c>
      <c r="G636" s="15">
        <f t="shared" si="41"/>
        <v>5</v>
      </c>
    </row>
    <row r="637" spans="1:7" ht="32" customHeight="1" x14ac:dyDescent="0.2">
      <c r="A637" s="2"/>
      <c r="B637" s="5"/>
      <c r="C637" s="4" t="s">
        <v>1175</v>
      </c>
      <c r="D637" s="176" t="s">
        <v>1176</v>
      </c>
      <c r="E637" s="176"/>
      <c r="F637" s="58" t="s">
        <v>8</v>
      </c>
      <c r="G637" s="15">
        <f t="shared" si="41"/>
        <v>5</v>
      </c>
    </row>
    <row r="638" spans="1:7" ht="32" customHeight="1" x14ac:dyDescent="0.2">
      <c r="A638" s="2"/>
      <c r="B638" s="5"/>
      <c r="C638" s="4" t="s">
        <v>1177</v>
      </c>
      <c r="D638" s="176" t="s">
        <v>1178</v>
      </c>
      <c r="E638" s="176"/>
      <c r="F638" s="58" t="s">
        <v>8</v>
      </c>
      <c r="G638" s="15">
        <f t="shared" si="41"/>
        <v>5</v>
      </c>
    </row>
    <row r="639" spans="1:7" ht="32" customHeight="1" x14ac:dyDescent="0.2">
      <c r="A639" s="2"/>
      <c r="B639" s="5"/>
      <c r="C639" s="4" t="s">
        <v>1179</v>
      </c>
      <c r="D639" s="176" t="s">
        <v>1180</v>
      </c>
      <c r="E639" s="176"/>
      <c r="F639" s="58" t="s">
        <v>8</v>
      </c>
      <c r="G639" s="15">
        <f t="shared" si="41"/>
        <v>5</v>
      </c>
    </row>
    <row r="640" spans="1:7" ht="32" customHeight="1" x14ac:dyDescent="0.2">
      <c r="A640" s="2"/>
      <c r="B640" s="5"/>
      <c r="C640" s="4" t="s">
        <v>1181</v>
      </c>
      <c r="D640" s="176" t="s">
        <v>1182</v>
      </c>
      <c r="E640" s="176"/>
      <c r="F640" s="58" t="s">
        <v>8</v>
      </c>
      <c r="G640" s="15">
        <f t="shared" si="41"/>
        <v>5</v>
      </c>
    </row>
    <row r="641" spans="1:7" ht="32" customHeight="1" x14ac:dyDescent="0.2">
      <c r="A641" s="2"/>
      <c r="B641" s="5"/>
      <c r="C641" s="4" t="s">
        <v>1183</v>
      </c>
      <c r="D641" s="176" t="s">
        <v>1184</v>
      </c>
      <c r="E641" s="176"/>
      <c r="F641" s="58" t="s">
        <v>8</v>
      </c>
      <c r="G641" s="15">
        <f t="shared" si="41"/>
        <v>5</v>
      </c>
    </row>
    <row r="642" spans="1:7" ht="32" customHeight="1" x14ac:dyDescent="0.2">
      <c r="A642" s="2"/>
      <c r="B642" s="4" t="s">
        <v>1185</v>
      </c>
      <c r="C642" s="176" t="s">
        <v>1186</v>
      </c>
      <c r="D642" s="176"/>
      <c r="E642" s="176"/>
      <c r="F642" s="58" t="s">
        <v>55</v>
      </c>
      <c r="G642" s="15">
        <f t="shared" si="41"/>
        <v>1</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8</v>
      </c>
      <c r="G644" s="15">
        <f>IF(AND(F644="YA"),5,IF(AND(F644="TIDAK"),1,0))</f>
        <v>5</v>
      </c>
    </row>
    <row r="645" spans="1:7" ht="32" customHeight="1" x14ac:dyDescent="0.2">
      <c r="A645" s="2"/>
      <c r="B645" s="5"/>
      <c r="C645" s="4" t="s">
        <v>1191</v>
      </c>
      <c r="D645" s="176" t="s">
        <v>1192</v>
      </c>
      <c r="E645" s="176"/>
      <c r="F645" s="58" t="s">
        <v>8</v>
      </c>
      <c r="G645" s="15">
        <f>IF(AND(F645="YA"),5,IF(AND(F645="TIDAK"),1,0))</f>
        <v>5</v>
      </c>
    </row>
    <row r="646" spans="1:7" ht="32" customHeight="1" x14ac:dyDescent="0.2">
      <c r="A646" s="2"/>
      <c r="B646" s="5"/>
      <c r="C646" s="4" t="s">
        <v>1193</v>
      </c>
      <c r="D646" s="176" t="s">
        <v>1194</v>
      </c>
      <c r="E646" s="176"/>
      <c r="F646" s="58" t="s">
        <v>8</v>
      </c>
      <c r="G646" s="15">
        <f>IF(AND(F646="YA"),5,IF(AND(F646="TIDAK"),1,0))</f>
        <v>5</v>
      </c>
    </row>
    <row r="647" spans="1:7" ht="32" customHeight="1" x14ac:dyDescent="0.2">
      <c r="A647" s="2"/>
      <c r="B647" s="4" t="s">
        <v>1195</v>
      </c>
      <c r="C647" s="181" t="s">
        <v>1196</v>
      </c>
      <c r="D647" s="183"/>
      <c r="E647" s="182"/>
      <c r="F647" s="58"/>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22</v>
      </c>
      <c r="G649" s="15">
        <f>IF(AND(F649="YA"),5,IF(AND(F649="TIDAK"),1,0))</f>
        <v>0</v>
      </c>
    </row>
    <row r="650" spans="1:7" ht="32" customHeight="1" x14ac:dyDescent="0.2">
      <c r="A650" s="2"/>
      <c r="B650" s="4"/>
      <c r="C650" s="5"/>
      <c r="D650" s="4" t="s">
        <v>1201</v>
      </c>
      <c r="E650" s="13" t="s">
        <v>1202</v>
      </c>
      <c r="F650" s="58" t="s">
        <v>22</v>
      </c>
      <c r="G650" s="15">
        <f>IF(AND(F650="YA"),3,IF(AND(F650="TIDAK"),1,0))</f>
        <v>0</v>
      </c>
    </row>
    <row r="651" spans="1:7" ht="32" customHeight="1" x14ac:dyDescent="0.2">
      <c r="A651" s="2"/>
      <c r="B651" s="4"/>
      <c r="C651" s="5"/>
      <c r="D651" s="4" t="s">
        <v>1203</v>
      </c>
      <c r="E651" s="13" t="s">
        <v>1204</v>
      </c>
      <c r="F651" s="58" t="s">
        <v>8</v>
      </c>
      <c r="G651" s="15">
        <f>IF(AND(F651="YA"),1,IF(AND(F651="TIDAK"),1,0))</f>
        <v>1</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55</v>
      </c>
      <c r="G653" s="15">
        <f>IF(AND(F653="YA"),5,IF(AND(F653="TIDAK"),0,0))</f>
        <v>0</v>
      </c>
    </row>
    <row r="654" spans="1:7" ht="32" customHeight="1" x14ac:dyDescent="0.2">
      <c r="A654" s="2"/>
      <c r="B654" s="5"/>
      <c r="C654" s="5"/>
      <c r="D654" s="4" t="s">
        <v>1208</v>
      </c>
      <c r="E654" s="5" t="s">
        <v>1209</v>
      </c>
      <c r="F654" s="58" t="s">
        <v>55</v>
      </c>
      <c r="G654" s="15">
        <f>IF(AND(F654="YA"),5,IF(AND(F654="TIDAK"),0,0))</f>
        <v>0</v>
      </c>
    </row>
    <row r="655" spans="1:7" ht="44" customHeight="1" x14ac:dyDescent="0.2">
      <c r="A655" s="2"/>
      <c r="B655" s="5"/>
      <c r="C655" s="5"/>
      <c r="D655" s="4" t="s">
        <v>1210</v>
      </c>
      <c r="E655" s="5" t="s">
        <v>1211</v>
      </c>
      <c r="F655" s="58" t="s">
        <v>55</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t="s">
        <v>22</v>
      </c>
      <c r="G661" s="15">
        <f t="shared" si="42"/>
        <v>0</v>
      </c>
    </row>
    <row r="662" spans="1:7" ht="48" customHeight="1" x14ac:dyDescent="0.2">
      <c r="A662" s="2"/>
      <c r="B662" s="5"/>
      <c r="C662" s="4" t="s">
        <v>1203</v>
      </c>
      <c r="D662" s="194" t="s">
        <v>1223</v>
      </c>
      <c r="E662" s="196"/>
      <c r="F662" s="58" t="s">
        <v>55</v>
      </c>
      <c r="G662" s="15">
        <f t="shared" ref="G662:G671" si="43">IF(AND(F662="YA"),5,IF(AND(F662="TIDAK"),1,0))</f>
        <v>1</v>
      </c>
    </row>
    <row r="663" spans="1:7" ht="32" customHeight="1" x14ac:dyDescent="0.2">
      <c r="A663" s="2"/>
      <c r="B663" s="5"/>
      <c r="C663" s="5"/>
      <c r="D663" s="4" t="s">
        <v>1224</v>
      </c>
      <c r="E663" s="5" t="s">
        <v>1225</v>
      </c>
      <c r="F663" s="58" t="s">
        <v>22</v>
      </c>
      <c r="G663" s="15">
        <f t="shared" si="43"/>
        <v>0</v>
      </c>
    </row>
    <row r="664" spans="1:7" ht="69" customHeight="1" x14ac:dyDescent="0.2">
      <c r="A664" s="2"/>
      <c r="B664" s="5"/>
      <c r="C664" s="5"/>
      <c r="D664" s="4" t="s">
        <v>1226</v>
      </c>
      <c r="E664" s="5" t="s">
        <v>1227</v>
      </c>
      <c r="F664" s="58" t="s">
        <v>22</v>
      </c>
      <c r="G664" s="15">
        <f>IF(AND(F664="YA"),5,IF(AND(F664="TIDAK"),0,0))</f>
        <v>0</v>
      </c>
    </row>
    <row r="665" spans="1:7" ht="49" customHeight="1" x14ac:dyDescent="0.2">
      <c r="A665" s="2"/>
      <c r="B665" s="5"/>
      <c r="C665" s="5"/>
      <c r="D665" s="4" t="s">
        <v>1228</v>
      </c>
      <c r="E665" s="5" t="s">
        <v>1229</v>
      </c>
      <c r="F665" s="58" t="s">
        <v>22</v>
      </c>
      <c r="G665" s="15">
        <f>IF(AND(F665="YA"),3,IF(AND(F665="TIDAK"),1,0))</f>
        <v>0</v>
      </c>
    </row>
    <row r="666" spans="1:7" ht="47" customHeight="1" x14ac:dyDescent="0.2">
      <c r="A666" s="2"/>
      <c r="B666" s="5"/>
      <c r="C666" s="5"/>
      <c r="D666" s="4" t="s">
        <v>1230</v>
      </c>
      <c r="E666" s="5" t="s">
        <v>1231</v>
      </c>
      <c r="F666" s="58" t="s">
        <v>22</v>
      </c>
      <c r="G666" s="15">
        <f t="shared" si="43"/>
        <v>0</v>
      </c>
    </row>
    <row r="667" spans="1:7" ht="47" customHeight="1" x14ac:dyDescent="0.2">
      <c r="A667" s="2"/>
      <c r="B667" s="5"/>
      <c r="C667" s="5"/>
      <c r="D667" s="4" t="s">
        <v>1232</v>
      </c>
      <c r="E667" s="5" t="s">
        <v>1233</v>
      </c>
      <c r="F667" s="58" t="s">
        <v>22</v>
      </c>
      <c r="G667" s="15">
        <f t="shared" si="43"/>
        <v>0</v>
      </c>
    </row>
    <row r="668" spans="1:7" ht="47" customHeight="1" x14ac:dyDescent="0.2">
      <c r="A668" s="2"/>
      <c r="B668" s="5"/>
      <c r="C668" s="5"/>
      <c r="D668" s="4" t="s">
        <v>1234</v>
      </c>
      <c r="E668" s="5" t="s">
        <v>1235</v>
      </c>
      <c r="F668" s="58" t="s">
        <v>22</v>
      </c>
      <c r="G668" s="15">
        <f t="shared" si="43"/>
        <v>0</v>
      </c>
    </row>
    <row r="669" spans="1:7" ht="46" customHeight="1" x14ac:dyDescent="0.2">
      <c r="A669" s="2"/>
      <c r="B669" s="5"/>
      <c r="C669" s="5"/>
      <c r="D669" s="4" t="s">
        <v>1236</v>
      </c>
      <c r="E669" s="5" t="s">
        <v>1237</v>
      </c>
      <c r="F669" s="58" t="s">
        <v>22</v>
      </c>
      <c r="G669" s="15">
        <f t="shared" si="43"/>
        <v>0</v>
      </c>
    </row>
    <row r="670" spans="1:7" ht="44" customHeight="1" x14ac:dyDescent="0.2">
      <c r="A670" s="2"/>
      <c r="B670" s="5"/>
      <c r="C670" s="4" t="s">
        <v>1238</v>
      </c>
      <c r="D670" s="181" t="s">
        <v>1239</v>
      </c>
      <c r="E670" s="182"/>
      <c r="F670" s="58" t="s">
        <v>55</v>
      </c>
      <c r="G670" s="15">
        <f t="shared" si="43"/>
        <v>1</v>
      </c>
    </row>
    <row r="671" spans="1:7" ht="32" customHeight="1" x14ac:dyDescent="0.2">
      <c r="A671" s="2"/>
      <c r="B671" s="5"/>
      <c r="C671" s="4"/>
      <c r="D671" s="4" t="s">
        <v>1240</v>
      </c>
      <c r="E671" s="13" t="s">
        <v>1241</v>
      </c>
      <c r="F671" s="58" t="s">
        <v>22</v>
      </c>
      <c r="G671" s="15">
        <f t="shared" si="43"/>
        <v>0</v>
      </c>
    </row>
    <row r="672" spans="1:7" ht="32" customHeight="1" x14ac:dyDescent="0.2">
      <c r="A672" s="2"/>
      <c r="B672" s="5"/>
      <c r="C672" s="5"/>
      <c r="D672" s="4" t="s">
        <v>1242</v>
      </c>
      <c r="E672" s="13" t="s">
        <v>1243</v>
      </c>
      <c r="F672" s="58" t="s">
        <v>22</v>
      </c>
      <c r="G672" s="15">
        <f>IF(AND(F672="YA"),3,IF(AND(F672="TIDAK"),1,0))</f>
        <v>0</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55</v>
      </c>
      <c r="G674" s="15">
        <f>IF(AND(F674="YA"),5,IF(AND(F674="TIDAK"),1,0))</f>
        <v>1</v>
      </c>
    </row>
    <row r="675" spans="1:7" ht="32" customHeight="1" x14ac:dyDescent="0.2">
      <c r="A675" s="2"/>
      <c r="B675" s="5"/>
      <c r="C675" s="4" t="s">
        <v>1248</v>
      </c>
      <c r="D675" s="176" t="s">
        <v>1249</v>
      </c>
      <c r="E675" s="176"/>
      <c r="F675" s="58" t="s">
        <v>55</v>
      </c>
      <c r="G675" s="15">
        <f>IF(AND(F675="YA"),5,IF(AND(F675="TIDAK"),1,0))</f>
        <v>1</v>
      </c>
    </row>
    <row r="676" spans="1:7" ht="32" customHeight="1" x14ac:dyDescent="0.2">
      <c r="A676" s="2"/>
      <c r="B676" s="5"/>
      <c r="C676" s="4" t="s">
        <v>1250</v>
      </c>
      <c r="D676" s="176" t="s">
        <v>1251</v>
      </c>
      <c r="E676" s="176"/>
      <c r="F676" s="58" t="s">
        <v>55</v>
      </c>
      <c r="G676" s="15">
        <f>IF(AND(F676="YA"),5,IF(AND(F676="TIDAK"),1,0))</f>
        <v>1</v>
      </c>
    </row>
    <row r="677" spans="1:7" ht="32" customHeight="1" x14ac:dyDescent="0.2">
      <c r="A677" s="2"/>
      <c r="B677" s="5"/>
      <c r="C677" s="4" t="s">
        <v>1252</v>
      </c>
      <c r="D677" s="176" t="s">
        <v>1253</v>
      </c>
      <c r="E677" s="176"/>
      <c r="F677" s="58" t="s">
        <v>55</v>
      </c>
      <c r="G677" s="15">
        <f>IF(AND(F677="YA"),5,IF(AND(F677="TIDAK"),1,0))</f>
        <v>1</v>
      </c>
    </row>
    <row r="678" spans="1:7" ht="32" customHeight="1" x14ac:dyDescent="0.2">
      <c r="A678" s="186" t="s">
        <v>1254</v>
      </c>
      <c r="B678" s="187"/>
      <c r="C678" s="187"/>
      <c r="D678" s="187"/>
      <c r="E678" s="187"/>
      <c r="F678" s="187"/>
      <c r="G678" s="48">
        <f>G679</f>
        <v>87</v>
      </c>
    </row>
    <row r="679" spans="1:7" ht="32" customHeight="1" x14ac:dyDescent="0.2">
      <c r="A679" s="2">
        <v>24</v>
      </c>
      <c r="B679" s="189" t="s">
        <v>1154</v>
      </c>
      <c r="C679" s="190"/>
      <c r="D679" s="190"/>
      <c r="E679" s="191"/>
      <c r="F679" s="58"/>
      <c r="G679" s="50">
        <f>SUM(G680:G704)</f>
        <v>87</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8</v>
      </c>
      <c r="G682" s="15">
        <f>IF(AND(F682="YA"),5,IF(AND(F682="TIDAK"),1,0))</f>
        <v>5</v>
      </c>
    </row>
    <row r="683" spans="1:7" ht="32" customHeight="1" x14ac:dyDescent="0.2">
      <c r="A683" s="2"/>
      <c r="B683" s="5"/>
      <c r="C683" s="4" t="s">
        <v>1261</v>
      </c>
      <c r="D683" s="181" t="s">
        <v>1262</v>
      </c>
      <c r="E683" s="182"/>
      <c r="F683" s="58" t="s">
        <v>8</v>
      </c>
      <c r="G683" s="15">
        <f>IF(AND(F683="YA"),5,IF(AND(F683="TIDAK"),1,0))</f>
        <v>5</v>
      </c>
    </row>
    <row r="684" spans="1:7" ht="32" customHeight="1" x14ac:dyDescent="0.2">
      <c r="A684" s="2"/>
      <c r="B684" s="5"/>
      <c r="C684" s="4" t="s">
        <v>1263</v>
      </c>
      <c r="D684" s="181" t="s">
        <v>1264</v>
      </c>
      <c r="E684" s="182"/>
      <c r="F684" s="58"/>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55</v>
      </c>
      <c r="G692" s="15">
        <f t="shared" si="44"/>
        <v>1</v>
      </c>
    </row>
    <row r="693" spans="1:7" ht="32" customHeight="1" x14ac:dyDescent="0.2">
      <c r="A693" s="2"/>
      <c r="B693" s="5"/>
      <c r="C693" s="4" t="s">
        <v>1281</v>
      </c>
      <c r="D693" s="181" t="s">
        <v>1282</v>
      </c>
      <c r="E693" s="182"/>
      <c r="F693" s="58" t="s">
        <v>8</v>
      </c>
      <c r="G693" s="15">
        <f t="shared" si="44"/>
        <v>5</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t="s">
        <v>22</v>
      </c>
      <c r="G700" s="15">
        <f>IF(AND(F700="YA"),3,IF(AND(F700="TIDAK"),1,0))</f>
        <v>0</v>
      </c>
    </row>
    <row r="701" spans="1:7" ht="32" customHeight="1" x14ac:dyDescent="0.2">
      <c r="A701" s="2"/>
      <c r="B701" s="5"/>
      <c r="C701" s="4" t="s">
        <v>1295</v>
      </c>
      <c r="D701" s="181" t="s">
        <v>80</v>
      </c>
      <c r="E701" s="182"/>
      <c r="F701" s="58" t="s">
        <v>22</v>
      </c>
      <c r="G701" s="15">
        <f>IF(AND(F701="YA"),3,IF(AND(F701="TIDAK"),1,0))</f>
        <v>0</v>
      </c>
    </row>
    <row r="702" spans="1:7" ht="32" customHeight="1" x14ac:dyDescent="0.2">
      <c r="A702" s="2"/>
      <c r="B702" s="5"/>
      <c r="C702" s="4" t="s">
        <v>1296</v>
      </c>
      <c r="D702" s="181" t="s">
        <v>140</v>
      </c>
      <c r="E702" s="182"/>
      <c r="F702" s="58" t="s">
        <v>8</v>
      </c>
      <c r="G702" s="15">
        <f>IF(AND(F702="YA"),5,IF(AND(F702="TIDAK"),1,0))</f>
        <v>5</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55</v>
      </c>
      <c r="G704" s="15">
        <f>IF(AND(F704="YA"),5,IF(AND(F704="TIDAK"),1,0))</f>
        <v>1</v>
      </c>
    </row>
    <row r="705" spans="1:7" ht="32" customHeight="1" x14ac:dyDescent="0.2">
      <c r="A705" s="186" t="s">
        <v>1301</v>
      </c>
      <c r="B705" s="187"/>
      <c r="C705" s="187"/>
      <c r="D705" s="187"/>
      <c r="E705" s="187"/>
      <c r="F705" s="187"/>
      <c r="G705" s="48">
        <f>G706</f>
        <v>119</v>
      </c>
    </row>
    <row r="706" spans="1:7" ht="32" customHeight="1" x14ac:dyDescent="0.2">
      <c r="A706" s="2">
        <v>25</v>
      </c>
      <c r="B706" s="194" t="s">
        <v>1302</v>
      </c>
      <c r="C706" s="195"/>
      <c r="D706" s="195"/>
      <c r="E706" s="196"/>
      <c r="F706" s="58"/>
      <c r="G706" s="50">
        <f>SUM(G707:G750)</f>
        <v>119</v>
      </c>
    </row>
    <row r="707" spans="1:7" ht="32" customHeight="1" x14ac:dyDescent="0.2">
      <c r="A707" s="2"/>
      <c r="B707" s="4" t="s">
        <v>1303</v>
      </c>
      <c r="C707" s="176" t="s">
        <v>1304</v>
      </c>
      <c r="D707" s="176"/>
      <c r="E707" s="176"/>
      <c r="F707" s="58" t="s">
        <v>8</v>
      </c>
      <c r="G707" s="15">
        <f>IF(AND(F707="YA"),5,IF(AND(F707="TIDAK"),40,0))</f>
        <v>5</v>
      </c>
    </row>
    <row r="708" spans="1:7" ht="32" customHeight="1" x14ac:dyDescent="0.2">
      <c r="A708" s="2"/>
      <c r="B708" s="5"/>
      <c r="C708" s="176" t="s">
        <v>1305</v>
      </c>
      <c r="D708" s="176"/>
      <c r="E708" s="176"/>
      <c r="F708" s="58"/>
      <c r="G708" s="15"/>
    </row>
    <row r="709" spans="1:7" ht="32" customHeight="1" x14ac:dyDescent="0.2">
      <c r="A709" s="2"/>
      <c r="B709" s="5"/>
      <c r="C709" s="4" t="s">
        <v>1306</v>
      </c>
      <c r="D709" s="176" t="s">
        <v>1307</v>
      </c>
      <c r="E709" s="176"/>
      <c r="F709" s="58" t="s">
        <v>8</v>
      </c>
      <c r="G709" s="15">
        <f>IF(AND(F709="YA"),5,IF(AND(F709="TIDAK"),1,0))</f>
        <v>5</v>
      </c>
    </row>
    <row r="710" spans="1:7" ht="32" customHeight="1" x14ac:dyDescent="0.2">
      <c r="A710" s="2"/>
      <c r="B710" s="5"/>
      <c r="C710" s="4" t="s">
        <v>1308</v>
      </c>
      <c r="D710" s="176" t="s">
        <v>1309</v>
      </c>
      <c r="E710" s="176"/>
      <c r="F710" s="58" t="s">
        <v>8</v>
      </c>
      <c r="G710" s="15">
        <f>IF(AND(F710="YA"),5,IF(AND(F710="TIDAK"),1,0))</f>
        <v>5</v>
      </c>
    </row>
    <row r="711" spans="1:7" ht="32" customHeight="1" x14ac:dyDescent="0.2">
      <c r="A711" s="2"/>
      <c r="B711" s="5"/>
      <c r="C711" s="4" t="s">
        <v>1310</v>
      </c>
      <c r="D711" s="176" t="s">
        <v>1311</v>
      </c>
      <c r="E711" s="176"/>
      <c r="F711" s="58" t="s">
        <v>8</v>
      </c>
      <c r="G711" s="15">
        <f>IF(AND(F711="YA"),5,IF(AND(F711="TIDAK"),1,0))</f>
        <v>5</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55</v>
      </c>
      <c r="G713" s="15">
        <f>IF(AND(F713="YA"),5,IF(AND(F713="TIDAK"),1,0))</f>
        <v>1</v>
      </c>
    </row>
    <row r="714" spans="1:7" ht="32" customHeight="1" x14ac:dyDescent="0.2">
      <c r="A714" s="2"/>
      <c r="B714" s="5"/>
      <c r="C714" s="5"/>
      <c r="D714" s="4" t="s">
        <v>1316</v>
      </c>
      <c r="E714" s="5" t="s">
        <v>1317</v>
      </c>
      <c r="F714" s="58" t="s">
        <v>55</v>
      </c>
      <c r="G714" s="15">
        <f>IF(AND(F714="YA"),5,IF(AND(F714="TIDAK"),1,0))</f>
        <v>1</v>
      </c>
    </row>
    <row r="715" spans="1:7" ht="32" customHeight="1" x14ac:dyDescent="0.2">
      <c r="A715" s="2"/>
      <c r="B715" s="5"/>
      <c r="C715" s="5"/>
      <c r="D715" s="4" t="s">
        <v>1318</v>
      </c>
      <c r="E715" s="5" t="s">
        <v>1319</v>
      </c>
      <c r="F715" s="58" t="s">
        <v>8</v>
      </c>
      <c r="G715" s="15">
        <f>IF(AND(F715="YA"),5,IF(AND(F715="TIDAK"),1,0))</f>
        <v>5</v>
      </c>
    </row>
    <row r="716" spans="1:7" ht="32" customHeight="1" x14ac:dyDescent="0.2">
      <c r="A716" s="2"/>
      <c r="B716" s="5"/>
      <c r="C716" s="4" t="s">
        <v>1320</v>
      </c>
      <c r="D716" s="176" t="s">
        <v>1321</v>
      </c>
      <c r="E716" s="176"/>
      <c r="F716" s="58" t="s">
        <v>8</v>
      </c>
      <c r="G716" s="15">
        <f>IF(AND(F716="YA"),5,IF(AND(F716="TIDAK"),1,0))</f>
        <v>5</v>
      </c>
    </row>
    <row r="717" spans="1:7" ht="32" customHeight="1" x14ac:dyDescent="0.2">
      <c r="A717" s="2"/>
      <c r="B717" s="4" t="s">
        <v>1322</v>
      </c>
      <c r="C717" s="176" t="s">
        <v>1323</v>
      </c>
      <c r="D717" s="176"/>
      <c r="E717" s="176"/>
      <c r="F717" s="58"/>
      <c r="G717" s="15"/>
    </row>
    <row r="718" spans="1:7" ht="32" customHeight="1" x14ac:dyDescent="0.2">
      <c r="A718" s="2"/>
      <c r="B718" s="5"/>
      <c r="C718" s="4" t="s">
        <v>1324</v>
      </c>
      <c r="D718" s="176" t="s">
        <v>1325</v>
      </c>
      <c r="E718" s="176"/>
      <c r="F718" s="58" t="s">
        <v>8</v>
      </c>
      <c r="G718" s="15">
        <f>IF(AND(F718="YA"),5,IF(AND(F718="TIDAK"),25,0))</f>
        <v>5</v>
      </c>
    </row>
    <row r="719" spans="1:7" ht="32" customHeight="1" x14ac:dyDescent="0.2">
      <c r="A719" s="2"/>
      <c r="B719" s="5"/>
      <c r="C719" s="4" t="s">
        <v>1326</v>
      </c>
      <c r="D719" s="176" t="s">
        <v>1327</v>
      </c>
      <c r="E719" s="176"/>
      <c r="F719" s="58" t="s">
        <v>8</v>
      </c>
      <c r="G719" s="15">
        <f>IF(AND(F719="YA"),5,IF(AND(F719="TIDAK"),1,0))</f>
        <v>5</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8</v>
      </c>
      <c r="G721" s="15">
        <f>IF(AND(F721="YA"),5,IF(AND(F721="TIDAK"),1,0))</f>
        <v>5</v>
      </c>
    </row>
    <row r="722" spans="1:7" ht="42" customHeight="1" x14ac:dyDescent="0.2">
      <c r="A722" s="2"/>
      <c r="B722" s="5"/>
      <c r="C722" s="4" t="s">
        <v>1331</v>
      </c>
      <c r="D722" s="176" t="s">
        <v>1332</v>
      </c>
      <c r="E722" s="176"/>
      <c r="F722" s="58" t="s">
        <v>8</v>
      </c>
      <c r="G722" s="15">
        <f>IF(AND(F722="YA"),5,IF(AND(F722="TIDAK"),1,0))</f>
        <v>5</v>
      </c>
    </row>
    <row r="723" spans="1:7" ht="32" customHeight="1" x14ac:dyDescent="0.2">
      <c r="A723" s="2"/>
      <c r="B723" s="5"/>
      <c r="C723" s="4" t="s">
        <v>1333</v>
      </c>
      <c r="D723" s="176" t="s">
        <v>1334</v>
      </c>
      <c r="E723" s="176"/>
      <c r="F723" s="58"/>
      <c r="G723" s="15"/>
    </row>
    <row r="724" spans="1:7" ht="32" customHeight="1" x14ac:dyDescent="0.2">
      <c r="A724" s="2"/>
      <c r="B724" s="5"/>
      <c r="C724" s="5"/>
      <c r="D724" s="4" t="s">
        <v>1335</v>
      </c>
      <c r="E724" s="5" t="s">
        <v>1336</v>
      </c>
      <c r="F724" s="58" t="s">
        <v>22</v>
      </c>
      <c r="G724" s="15">
        <f>IF(AND(F724="YA"),3,IF(AND(F724="TIDAK"),1,0))</f>
        <v>0</v>
      </c>
    </row>
    <row r="725" spans="1:7" ht="32" customHeight="1" x14ac:dyDescent="0.2">
      <c r="A725" s="2"/>
      <c r="B725" s="5"/>
      <c r="C725" s="5"/>
      <c r="D725" s="4" t="s">
        <v>1337</v>
      </c>
      <c r="E725" s="5" t="s">
        <v>1338</v>
      </c>
      <c r="F725" s="58" t="s">
        <v>22</v>
      </c>
      <c r="G725" s="15">
        <f>IF(AND(F725="YA"),3,IF(AND(F725="TIDAK"),1,0))</f>
        <v>0</v>
      </c>
    </row>
    <row r="726" spans="1:7" ht="32" customHeight="1" x14ac:dyDescent="0.2">
      <c r="A726" s="2"/>
      <c r="B726" s="5"/>
      <c r="C726" s="5"/>
      <c r="D726" s="4" t="s">
        <v>1339</v>
      </c>
      <c r="E726" s="5" t="s">
        <v>1340</v>
      </c>
      <c r="F726" s="58" t="s">
        <v>8</v>
      </c>
      <c r="G726" s="15">
        <f>IF(AND(F726="YA"),5,IF(AND(F726="TIDAK"),1,0))</f>
        <v>5</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4" t="s">
        <v>1343</v>
      </c>
      <c r="C728" s="176" t="s">
        <v>1344</v>
      </c>
      <c r="D728" s="176"/>
      <c r="E728" s="176"/>
      <c r="F728" s="58" t="s">
        <v>8</v>
      </c>
      <c r="G728" s="15">
        <f>IF(AND(F728="YA"),5,IF(AND(F728="TIDAK"),1,0))</f>
        <v>5</v>
      </c>
    </row>
    <row r="729" spans="1:7" ht="32" customHeight="1" x14ac:dyDescent="0.2">
      <c r="A729" s="2"/>
      <c r="B729" s="4" t="s">
        <v>1345</v>
      </c>
      <c r="C729" s="176" t="s">
        <v>1346</v>
      </c>
      <c r="D729" s="176"/>
      <c r="E729" s="176"/>
      <c r="F729" s="58" t="s">
        <v>8</v>
      </c>
      <c r="G729" s="15">
        <f>IF(AND(F729="YA"),5,IF(AND(F729="TIDAK"),1,0))</f>
        <v>5</v>
      </c>
    </row>
    <row r="730" spans="1:7" ht="32" customHeight="1" x14ac:dyDescent="0.2">
      <c r="A730" s="2"/>
      <c r="B730" s="4" t="s">
        <v>1347</v>
      </c>
      <c r="C730" s="176" t="s">
        <v>1348</v>
      </c>
      <c r="D730" s="176"/>
      <c r="E730" s="176"/>
      <c r="F730" s="58" t="s">
        <v>8</v>
      </c>
      <c r="G730" s="15">
        <f>IF(AND(F730="YA"),0,IF(AND(F730="TIDAK"),35,0))</f>
        <v>0</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8</v>
      </c>
      <c r="G733" s="15">
        <f t="shared" ref="G733:G738" si="45">IF(AND(F733="YA"),5,IF(AND(F733="TIDAK"),1,0))</f>
        <v>5</v>
      </c>
    </row>
    <row r="734" spans="1:7" ht="32" customHeight="1" x14ac:dyDescent="0.2">
      <c r="A734" s="2"/>
      <c r="B734" s="5"/>
      <c r="C734" s="4" t="s">
        <v>1353</v>
      </c>
      <c r="D734" s="176" t="s">
        <v>1354</v>
      </c>
      <c r="E734" s="176"/>
      <c r="F734" s="58" t="s">
        <v>8</v>
      </c>
      <c r="G734" s="15">
        <f t="shared" si="45"/>
        <v>5</v>
      </c>
    </row>
    <row r="735" spans="1:7" ht="32" customHeight="1" x14ac:dyDescent="0.2">
      <c r="A735" s="2"/>
      <c r="B735" s="5"/>
      <c r="C735" s="4" t="s">
        <v>1355</v>
      </c>
      <c r="D735" s="176" t="s">
        <v>1356</v>
      </c>
      <c r="E735" s="176"/>
      <c r="F735" s="58" t="s">
        <v>8</v>
      </c>
      <c r="G735" s="15">
        <f t="shared" si="45"/>
        <v>5</v>
      </c>
    </row>
    <row r="736" spans="1:7" ht="32" customHeight="1" x14ac:dyDescent="0.2">
      <c r="A736" s="2"/>
      <c r="B736" s="5"/>
      <c r="C736" s="4" t="s">
        <v>1357</v>
      </c>
      <c r="D736" s="176" t="s">
        <v>1358</v>
      </c>
      <c r="E736" s="176"/>
      <c r="F736" s="58" t="s">
        <v>55</v>
      </c>
      <c r="G736" s="15">
        <f t="shared" si="45"/>
        <v>1</v>
      </c>
    </row>
    <row r="737" spans="1:7" ht="32" customHeight="1" x14ac:dyDescent="0.2">
      <c r="A737" s="2"/>
      <c r="B737" s="5"/>
      <c r="C737" s="4" t="s">
        <v>1359</v>
      </c>
      <c r="D737" s="176" t="s">
        <v>1360</v>
      </c>
      <c r="E737" s="176"/>
      <c r="F737" s="58" t="s">
        <v>8</v>
      </c>
      <c r="G737" s="15">
        <f t="shared" si="45"/>
        <v>5</v>
      </c>
    </row>
    <row r="738" spans="1:7" ht="32" customHeight="1" x14ac:dyDescent="0.2">
      <c r="A738" s="2"/>
      <c r="B738" s="5"/>
      <c r="C738" s="4" t="s">
        <v>1361</v>
      </c>
      <c r="D738" s="176" t="s">
        <v>1362</v>
      </c>
      <c r="E738" s="176"/>
      <c r="F738" s="58" t="s">
        <v>55</v>
      </c>
      <c r="G738" s="15">
        <f t="shared" si="45"/>
        <v>1</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t="s">
        <v>22</v>
      </c>
      <c r="G740" s="15">
        <f>IF(AND(F740="YA"),3,IF(AND(F740="TIDAK"),1,0))</f>
        <v>0</v>
      </c>
    </row>
    <row r="741" spans="1:7" ht="32" customHeight="1" x14ac:dyDescent="0.2">
      <c r="A741" s="2"/>
      <c r="B741" s="5"/>
      <c r="C741" s="4" t="s">
        <v>1367</v>
      </c>
      <c r="D741" s="176" t="s">
        <v>1368</v>
      </c>
      <c r="E741" s="176"/>
      <c r="F741" s="58" t="s">
        <v>22</v>
      </c>
      <c r="G741" s="15">
        <f>IF(AND(F741="YA"),3,IF(AND(F741="TIDAK"),1,0))</f>
        <v>0</v>
      </c>
    </row>
    <row r="742" spans="1:7" ht="32" customHeight="1" x14ac:dyDescent="0.2">
      <c r="A742" s="2"/>
      <c r="B742" s="5"/>
      <c r="C742" s="4" t="s">
        <v>1369</v>
      </c>
      <c r="D742" s="176" t="s">
        <v>1370</v>
      </c>
      <c r="E742" s="176"/>
      <c r="F742" s="58" t="s">
        <v>8</v>
      </c>
      <c r="G742" s="15">
        <f>IF(AND(F742="YA"),5,IF(AND(F742="TIDAK"),1,0))</f>
        <v>5</v>
      </c>
    </row>
    <row r="743" spans="1:7" ht="32" customHeight="1" x14ac:dyDescent="0.2">
      <c r="A743" s="2"/>
      <c r="B743" s="4" t="s">
        <v>1371</v>
      </c>
      <c r="C743" s="176" t="s">
        <v>1372</v>
      </c>
      <c r="D743" s="176"/>
      <c r="E743" s="176"/>
      <c r="F743" s="58"/>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8</v>
      </c>
      <c r="G745" s="15">
        <f>IF(AND(F745="YA"),5,IF(AND(F745="TIDAK"),1,0))</f>
        <v>5</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4" t="s">
        <v>1379</v>
      </c>
      <c r="C747" s="176" t="s">
        <v>1380</v>
      </c>
      <c r="D747" s="176"/>
      <c r="E747" s="176"/>
      <c r="F747" s="58" t="s">
        <v>8</v>
      </c>
      <c r="G747" s="15">
        <f>IF(AND(F747="YA"),5,IF(AND(F747="TIDAK"),1,0))</f>
        <v>5</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22</v>
      </c>
      <c r="G749" s="15">
        <f>IF(AND(F749="YA"),2,IF(AND(F749="TIDAK"),0,0))</f>
        <v>0</v>
      </c>
    </row>
    <row r="750" spans="1:7" ht="32" customHeight="1" x14ac:dyDescent="0.2">
      <c r="A750" s="2"/>
      <c r="B750" s="5"/>
      <c r="C750" s="5"/>
      <c r="D750" s="4" t="s">
        <v>1385</v>
      </c>
      <c r="E750" s="5" t="s">
        <v>1386</v>
      </c>
      <c r="F750" s="58" t="s">
        <v>22</v>
      </c>
      <c r="G750" s="15">
        <f>IF(AND(F750="YA"),2,IF(AND(F750="TIDAK"),0,0))</f>
        <v>0</v>
      </c>
    </row>
    <row r="751" spans="1:7" ht="32" customHeight="1" x14ac:dyDescent="0.2">
      <c r="A751" s="186" t="s">
        <v>1387</v>
      </c>
      <c r="B751" s="187"/>
      <c r="C751" s="187"/>
      <c r="D751" s="187"/>
      <c r="E751" s="187"/>
      <c r="F751" s="187"/>
      <c r="G751" s="48">
        <f>G752+G777</f>
        <v>96</v>
      </c>
    </row>
    <row r="752" spans="1:7" ht="32" customHeight="1" x14ac:dyDescent="0.2">
      <c r="A752" s="2">
        <v>26</v>
      </c>
      <c r="B752" s="180" t="s">
        <v>1388</v>
      </c>
      <c r="C752" s="180"/>
      <c r="D752" s="180"/>
      <c r="E752" s="180"/>
      <c r="F752" s="58"/>
      <c r="G752" s="50">
        <f>SUM(G753:G777)</f>
        <v>91</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4" t="s">
        <v>1397</v>
      </c>
      <c r="D757" s="176" t="s">
        <v>1398</v>
      </c>
      <c r="E757" s="176"/>
      <c r="F757" s="58"/>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8</v>
      </c>
      <c r="G759" s="15">
        <f>IF(AND(F759="YA"),5,IF(AND(F759="TIDAK"),1,0))</f>
        <v>5</v>
      </c>
    </row>
    <row r="760" spans="1:7" ht="32" customHeight="1" x14ac:dyDescent="0.2">
      <c r="A760" s="2"/>
      <c r="B760" s="5"/>
      <c r="C760" s="5"/>
      <c r="D760" s="4" t="s">
        <v>1403</v>
      </c>
      <c r="E760" s="5" t="s">
        <v>1404</v>
      </c>
      <c r="F760" s="58" t="s">
        <v>8</v>
      </c>
      <c r="G760" s="15">
        <f>IF(AND(F760="YA"),5,IF(AND(F760="TIDAK"),1,0))</f>
        <v>5</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22</v>
      </c>
      <c r="G762" s="15">
        <f>IF(AND(F762="YA"),3,IF(AND(F762="TIDAK"),1,0))</f>
        <v>0</v>
      </c>
    </row>
    <row r="763" spans="1:7" ht="32" customHeight="1" x14ac:dyDescent="0.2">
      <c r="A763" s="2"/>
      <c r="B763" s="5"/>
      <c r="C763" s="5"/>
      <c r="D763" s="4" t="s">
        <v>1409</v>
      </c>
      <c r="E763" s="5" t="s">
        <v>878</v>
      </c>
      <c r="F763" s="58" t="s">
        <v>22</v>
      </c>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8</v>
      </c>
      <c r="G767" s="15">
        <f t="shared" si="46"/>
        <v>5</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8</v>
      </c>
      <c r="G770" s="15">
        <f t="shared" si="46"/>
        <v>5</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55</v>
      </c>
      <c r="G774" s="15">
        <f t="shared" si="46"/>
        <v>1</v>
      </c>
    </row>
    <row r="775" spans="1:7" ht="32" customHeight="1" x14ac:dyDescent="0.2">
      <c r="A775" s="2"/>
      <c r="B775" s="4" t="s">
        <v>1432</v>
      </c>
      <c r="C775" s="176" t="s">
        <v>1433</v>
      </c>
      <c r="D775" s="176"/>
      <c r="E775" s="176"/>
      <c r="F775" s="58" t="s">
        <v>8</v>
      </c>
      <c r="G775" s="15">
        <f t="shared" si="46"/>
        <v>5</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77</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8</v>
      </c>
      <c r="G780" s="15">
        <f>IF(AND(F780="YA"),5,IF(AND(F780="TIDAK"),1,0))</f>
        <v>5</v>
      </c>
    </row>
    <row r="781" spans="1:7" ht="32" customHeight="1" x14ac:dyDescent="0.2">
      <c r="A781" s="2"/>
      <c r="B781" s="4" t="s">
        <v>1443</v>
      </c>
      <c r="C781" s="176" t="s">
        <v>1444</v>
      </c>
      <c r="D781" s="176"/>
      <c r="E781" s="176"/>
      <c r="F781" s="58"/>
      <c r="G781" s="15"/>
    </row>
    <row r="782" spans="1:7" ht="32" customHeight="1" x14ac:dyDescent="0.2">
      <c r="A782" s="2"/>
      <c r="B782" s="5"/>
      <c r="C782" s="4" t="s">
        <v>1445</v>
      </c>
      <c r="D782" s="176" t="s">
        <v>1446</v>
      </c>
      <c r="E782" s="176"/>
      <c r="F782" s="58" t="s">
        <v>22</v>
      </c>
      <c r="G782" s="15">
        <f>IF(AND(F782="YA"),3,IF(AND(F782="TIDAK"),1,0))</f>
        <v>0</v>
      </c>
    </row>
    <row r="783" spans="1:7" ht="32" customHeight="1" x14ac:dyDescent="0.2">
      <c r="A783" s="2"/>
      <c r="B783" s="5"/>
      <c r="C783" s="4" t="s">
        <v>1447</v>
      </c>
      <c r="D783" s="176" t="s">
        <v>1448</v>
      </c>
      <c r="E783" s="176"/>
      <c r="F783" s="58" t="s">
        <v>22</v>
      </c>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8</v>
      </c>
      <c r="G785" s="15">
        <f>IF(AND(F785="YA"),5,IF(AND(F785="TIDAK"),1,0))</f>
        <v>5</v>
      </c>
    </row>
    <row r="786" spans="1:7" ht="32" customHeight="1" x14ac:dyDescent="0.2">
      <c r="A786" s="2"/>
      <c r="B786" s="4" t="s">
        <v>1452</v>
      </c>
      <c r="C786" s="176" t="s">
        <v>1453</v>
      </c>
      <c r="D786" s="176"/>
      <c r="E786" s="176"/>
      <c r="F786" s="58" t="s">
        <v>8</v>
      </c>
      <c r="G786" s="15">
        <f>IF(AND(F786="YA"),5,IF(AND(F786="TIDAK"),1,0))</f>
        <v>5</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8</v>
      </c>
      <c r="G788" s="15">
        <f>IF(AND(F788="YA"),5,IF(AND(F788="TIDAK"),1,0))</f>
        <v>5</v>
      </c>
    </row>
    <row r="789" spans="1:7" ht="32" customHeight="1" x14ac:dyDescent="0.2">
      <c r="A789" s="2"/>
      <c r="B789" s="5"/>
      <c r="C789" s="32" t="s">
        <v>1457</v>
      </c>
      <c r="D789" s="176" t="s">
        <v>274</v>
      </c>
      <c r="E789" s="176"/>
      <c r="F789" s="58" t="s">
        <v>55</v>
      </c>
      <c r="G789" s="15">
        <f>IF(AND(F789="YA"),5,IF(AND(F789="TIDAK"),1,0))</f>
        <v>1</v>
      </c>
    </row>
    <row r="790" spans="1:7" ht="32" customHeight="1" x14ac:dyDescent="0.2">
      <c r="A790" s="2"/>
      <c r="B790" s="5"/>
      <c r="C790" s="32" t="s">
        <v>1458</v>
      </c>
      <c r="D790" s="176" t="s">
        <v>1459</v>
      </c>
      <c r="E790" s="176"/>
      <c r="F790" s="58" t="s">
        <v>8</v>
      </c>
      <c r="G790" s="15">
        <f>IF(AND(F790="YA"),5,IF(AND(F790="TIDAK"),1,0))</f>
        <v>5</v>
      </c>
    </row>
    <row r="791" spans="1:7" ht="32" customHeight="1" x14ac:dyDescent="0.2">
      <c r="A791" s="2"/>
      <c r="B791" s="5"/>
      <c r="C791" s="32" t="s">
        <v>1460</v>
      </c>
      <c r="D791" s="176" t="s">
        <v>1461</v>
      </c>
      <c r="E791" s="176"/>
      <c r="F791" s="58" t="s">
        <v>8</v>
      </c>
      <c r="G791" s="15">
        <f>IF(AND(F791="YA"),5,IF(AND(F791="TIDAK"),1,0))</f>
        <v>5</v>
      </c>
    </row>
    <row r="792" spans="1:7" ht="32" customHeight="1" x14ac:dyDescent="0.2">
      <c r="A792" s="2"/>
      <c r="B792" s="4" t="s">
        <v>1462</v>
      </c>
      <c r="C792" s="176" t="s">
        <v>1463</v>
      </c>
      <c r="D792" s="176"/>
      <c r="E792" s="176"/>
      <c r="F792" s="58" t="s">
        <v>8</v>
      </c>
      <c r="G792" s="15">
        <f>IF(AND(F792="YA"),5,IF(AND(F792="TIDAK"),1,0))</f>
        <v>5</v>
      </c>
    </row>
    <row r="793" spans="1:7" ht="32" customHeight="1" x14ac:dyDescent="0.2">
      <c r="A793" s="2"/>
      <c r="B793" s="4" t="s">
        <v>1464</v>
      </c>
      <c r="C793" s="176" t="s">
        <v>1465</v>
      </c>
      <c r="D793" s="176"/>
      <c r="E793" s="176"/>
      <c r="F793" s="58"/>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8</v>
      </c>
      <c r="G796" s="15">
        <f>IF(AND(F796="YA"),5,IF(AND(F796="TIDAK"),1,0))</f>
        <v>5</v>
      </c>
    </row>
    <row r="797" spans="1:7" ht="32" customHeight="1" x14ac:dyDescent="0.2">
      <c r="A797" s="2"/>
      <c r="B797" s="1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55</v>
      </c>
      <c r="G799" s="15">
        <f>IF(AND(F799="YA"),5,IF(AND(F799="TIDAK"),1,0))</f>
        <v>1</v>
      </c>
    </row>
    <row r="800" spans="1:7" ht="32" customHeight="1" x14ac:dyDescent="0.2">
      <c r="A800" s="2"/>
      <c r="B800" s="5"/>
      <c r="C800" s="4" t="s">
        <v>1477</v>
      </c>
      <c r="D800" s="176" t="s">
        <v>1478</v>
      </c>
      <c r="E800" s="176"/>
      <c r="F800" s="58" t="s">
        <v>8</v>
      </c>
      <c r="G800" s="15">
        <f>IF(AND(F800="YA"),5,IF(AND(F800="TIDAK"),1,0))</f>
        <v>5</v>
      </c>
    </row>
    <row r="801" spans="1:7" ht="32" customHeight="1" x14ac:dyDescent="0.2">
      <c r="A801" s="2"/>
      <c r="B801" s="4" t="s">
        <v>1479</v>
      </c>
      <c r="C801" s="176" t="s">
        <v>1480</v>
      </c>
      <c r="D801" s="176"/>
      <c r="E801" s="176"/>
      <c r="F801" s="58" t="s">
        <v>55</v>
      </c>
      <c r="G801" s="15">
        <f>IF(AND(F801="YA"),5,IF(AND(F801="TIDAK"),1,0))</f>
        <v>1</v>
      </c>
    </row>
    <row r="802" spans="1:7" ht="32" customHeight="1" x14ac:dyDescent="0.2">
      <c r="A802" s="2"/>
      <c r="B802" s="4" t="s">
        <v>1481</v>
      </c>
      <c r="C802" s="176" t="s">
        <v>1482</v>
      </c>
      <c r="D802" s="176"/>
      <c r="E802" s="176"/>
      <c r="F802" s="58" t="s">
        <v>8</v>
      </c>
      <c r="G802" s="15">
        <f>IF(AND(F802="YA"),1,IF(AND(F802="TIDAK"),5,0))</f>
        <v>1</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55</v>
      </c>
      <c r="G804" s="15">
        <f>IF(AND(F804="YA"),2,IF(AND(F804="TIDAK"),1,0))</f>
        <v>1</v>
      </c>
    </row>
    <row r="805" spans="1:7" ht="32" customHeight="1" x14ac:dyDescent="0.2">
      <c r="A805" s="2"/>
      <c r="B805" s="5"/>
      <c r="C805" s="4" t="s">
        <v>1487</v>
      </c>
      <c r="D805" s="176" t="s">
        <v>1488</v>
      </c>
      <c r="E805" s="176"/>
      <c r="F805" s="58"/>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8</v>
      </c>
      <c r="G808" s="15">
        <f>IF(AND(F808="YA"),2,IF(AND(F808="TIDAK"),0,0))</f>
        <v>2</v>
      </c>
    </row>
    <row r="809" spans="1:7" ht="32" customHeight="1" x14ac:dyDescent="0.2">
      <c r="A809" s="186" t="s">
        <v>1493</v>
      </c>
      <c r="B809" s="187"/>
      <c r="C809" s="187"/>
      <c r="D809" s="187"/>
      <c r="E809" s="187"/>
      <c r="F809" s="187"/>
      <c r="G809" s="48">
        <f>G810</f>
        <v>11</v>
      </c>
    </row>
    <row r="810" spans="1:7" ht="32" customHeight="1" x14ac:dyDescent="0.2">
      <c r="A810" s="2">
        <v>28</v>
      </c>
      <c r="B810" s="180" t="s">
        <v>1494</v>
      </c>
      <c r="C810" s="180"/>
      <c r="D810" s="180"/>
      <c r="E810" s="180"/>
      <c r="F810" s="58"/>
      <c r="G810" s="50">
        <f>SUM(G811:G831)</f>
        <v>11</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55</v>
      </c>
      <c r="G812" s="15">
        <f>IF(AND(F812="YA"),0,IF(AND(F812="TIDAK"),0,0))</f>
        <v>0</v>
      </c>
    </row>
    <row r="813" spans="1:7" ht="32" customHeight="1" x14ac:dyDescent="0.2">
      <c r="A813" s="2"/>
      <c r="B813" s="3"/>
      <c r="C813" s="4" t="s">
        <v>1499</v>
      </c>
      <c r="D813" s="193" t="s">
        <v>1500</v>
      </c>
      <c r="E813" s="193"/>
      <c r="F813" s="58" t="s">
        <v>55</v>
      </c>
      <c r="G813" s="15">
        <f t="shared" ref="G813:G815" si="47">IF(AND(F813="YA"),0,IF(AND(F813="TIDAK"),0,0))</f>
        <v>0</v>
      </c>
    </row>
    <row r="814" spans="1:7" ht="32" customHeight="1" x14ac:dyDescent="0.2">
      <c r="A814" s="2"/>
      <c r="B814" s="3"/>
      <c r="C814" s="4" t="s">
        <v>1501</v>
      </c>
      <c r="D814" s="192" t="s">
        <v>1502</v>
      </c>
      <c r="E814" s="192"/>
      <c r="F814" s="58" t="s">
        <v>55</v>
      </c>
      <c r="G814" s="15">
        <f t="shared" si="47"/>
        <v>0</v>
      </c>
    </row>
    <row r="815" spans="1:7" ht="32" customHeight="1" x14ac:dyDescent="0.2">
      <c r="A815" s="2"/>
      <c r="B815" s="3"/>
      <c r="C815" s="4" t="s">
        <v>1503</v>
      </c>
      <c r="D815" s="192" t="s">
        <v>1504</v>
      </c>
      <c r="E815" s="192"/>
      <c r="F815" s="58" t="s">
        <v>55</v>
      </c>
      <c r="G815" s="15">
        <f t="shared" si="47"/>
        <v>0</v>
      </c>
    </row>
    <row r="816" spans="1:7" ht="32" customHeight="1" x14ac:dyDescent="0.2">
      <c r="A816" s="2"/>
      <c r="B816" s="4" t="s">
        <v>1505</v>
      </c>
      <c r="C816" s="176" t="s">
        <v>1506</v>
      </c>
      <c r="D816" s="176"/>
      <c r="E816" s="176"/>
      <c r="F816" s="58" t="s">
        <v>55</v>
      </c>
      <c r="G816" s="15">
        <f>IF(AND(F816="YA"),5,IF(AND(F816="TIDAK"),1,0))</f>
        <v>1</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55</v>
      </c>
      <c r="G818" s="15">
        <f>IF(AND(F818="YA"),5,IF(AND(F818="TIDAK"),1,0))</f>
        <v>1</v>
      </c>
    </row>
    <row r="819" spans="1:7" ht="32" customHeight="1" x14ac:dyDescent="0.2">
      <c r="A819" s="2"/>
      <c r="B819" s="5"/>
      <c r="C819" s="4" t="s">
        <v>1511</v>
      </c>
      <c r="D819" s="176" t="s">
        <v>1512</v>
      </c>
      <c r="E819" s="176"/>
      <c r="F819" s="58" t="s">
        <v>55</v>
      </c>
      <c r="G819" s="15">
        <f>IF(AND(F819="YA"),5,IF(AND(F819="TIDAK"),1,0))</f>
        <v>1</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55</v>
      </c>
      <c r="G821" s="15">
        <f>IF(AND(F821="YA"),5,IF(AND(F821="TIDAK"),1,0))</f>
        <v>1</v>
      </c>
    </row>
    <row r="822" spans="1:7" ht="32" customHeight="1" x14ac:dyDescent="0.2">
      <c r="A822" s="2"/>
      <c r="B822" s="5"/>
      <c r="C822" s="4" t="s">
        <v>1516</v>
      </c>
      <c r="D822" s="176" t="s">
        <v>1517</v>
      </c>
      <c r="E822" s="176"/>
      <c r="F822" s="58" t="s">
        <v>55</v>
      </c>
      <c r="G822" s="15">
        <f>IF(AND(F822="YA"),5,IF(AND(F822="TIDAK"),1,0))</f>
        <v>1</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55</v>
      </c>
      <c r="G824" s="15">
        <f>IF(AND(F824="YA"),5,IF(AND(F824="TIDAK"),1,0))</f>
        <v>1</v>
      </c>
    </row>
    <row r="825" spans="1:7" ht="32" customHeight="1" x14ac:dyDescent="0.2">
      <c r="A825" s="2"/>
      <c r="B825" s="5"/>
      <c r="C825" s="4" t="s">
        <v>1521</v>
      </c>
      <c r="D825" s="176" t="s">
        <v>1522</v>
      </c>
      <c r="E825" s="176"/>
      <c r="F825" s="58" t="s">
        <v>22</v>
      </c>
      <c r="G825" s="15">
        <f>IF(AND(F825="YA"),5,IF(AND(F825="TIDAK"),1,0))</f>
        <v>0</v>
      </c>
    </row>
    <row r="826" spans="1:7" ht="32" customHeight="1" x14ac:dyDescent="0.2">
      <c r="A826" s="2"/>
      <c r="B826" s="4" t="s">
        <v>1523</v>
      </c>
      <c r="C826" s="176" t="s">
        <v>1524</v>
      </c>
      <c r="D826" s="176"/>
      <c r="E826" s="176"/>
      <c r="F826" s="58" t="s">
        <v>55</v>
      </c>
      <c r="G826" s="15">
        <f>IF(AND(F826="YA"),5,IF(AND(F826="TIDAK"),1,0))</f>
        <v>1</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55</v>
      </c>
      <c r="G828" s="15">
        <f>IF(AND(F828="YA"),3,IF(AND(F828="TIDAK"),1,0))</f>
        <v>1</v>
      </c>
    </row>
    <row r="829" spans="1:7" ht="32" customHeight="1" x14ac:dyDescent="0.2">
      <c r="A829" s="2"/>
      <c r="B829" s="5"/>
      <c r="C829" s="4" t="s">
        <v>1529</v>
      </c>
      <c r="D829" s="176" t="s">
        <v>1530</v>
      </c>
      <c r="E829" s="176"/>
      <c r="F829" s="58" t="s">
        <v>55</v>
      </c>
      <c r="G829" s="15">
        <f>IF(AND(F829="YA"),3,IF(AND(F829="TIDAK"),1,0))</f>
        <v>1</v>
      </c>
    </row>
    <row r="830" spans="1:7" ht="50" customHeight="1" x14ac:dyDescent="0.2">
      <c r="A830" s="2"/>
      <c r="B830" s="5"/>
      <c r="C830" s="4" t="s">
        <v>1531</v>
      </c>
      <c r="D830" s="176" t="s">
        <v>1532</v>
      </c>
      <c r="E830" s="176"/>
      <c r="F830" s="58" t="s">
        <v>55</v>
      </c>
      <c r="G830" s="15">
        <f>IF(AND(F830="YA"),5,IF(AND(F830="TIDAK"),1,0))</f>
        <v>1</v>
      </c>
    </row>
    <row r="831" spans="1:7" ht="32" customHeight="1" x14ac:dyDescent="0.2">
      <c r="A831" s="2"/>
      <c r="B831" s="4" t="s">
        <v>1533</v>
      </c>
      <c r="C831" s="176" t="s">
        <v>1693</v>
      </c>
      <c r="D831" s="176"/>
      <c r="E831" s="176"/>
      <c r="F831" s="58" t="s">
        <v>55</v>
      </c>
      <c r="G831" s="15">
        <f>IF(AND(F831="YA"),5,IF(AND(F831="TIDAK"),1,0))</f>
        <v>1</v>
      </c>
    </row>
    <row r="832" spans="1:7" ht="32" customHeight="1" x14ac:dyDescent="0.2">
      <c r="A832" s="186" t="s">
        <v>1534</v>
      </c>
      <c r="B832" s="187"/>
      <c r="C832" s="187"/>
      <c r="D832" s="187"/>
      <c r="E832" s="187"/>
      <c r="F832" s="187"/>
      <c r="G832" s="48">
        <f>G833+G865</f>
        <v>99</v>
      </c>
    </row>
    <row r="833" spans="1:7" ht="32" customHeight="1" x14ac:dyDescent="0.2">
      <c r="A833" s="2">
        <v>29</v>
      </c>
      <c r="B833" s="189" t="s">
        <v>1535</v>
      </c>
      <c r="C833" s="190"/>
      <c r="D833" s="190"/>
      <c r="E833" s="191"/>
      <c r="F833" s="58"/>
      <c r="G833" s="50">
        <f>SUM(G834:G864)</f>
        <v>79</v>
      </c>
    </row>
    <row r="834" spans="1:7" ht="32" customHeight="1" x14ac:dyDescent="0.2">
      <c r="A834" s="2"/>
      <c r="B834" s="4" t="s">
        <v>1536</v>
      </c>
      <c r="C834" s="181" t="s">
        <v>1537</v>
      </c>
      <c r="D834" s="183"/>
      <c r="E834" s="182"/>
      <c r="F834" s="58" t="s">
        <v>55</v>
      </c>
      <c r="G834" s="15">
        <f>IF(AND(F834="YA"),5,IF(AND(F834="TIDAK"),1,0))</f>
        <v>1</v>
      </c>
    </row>
    <row r="835" spans="1:7" ht="32" customHeight="1" x14ac:dyDescent="0.2">
      <c r="A835" s="2"/>
      <c r="B835" s="4" t="s">
        <v>1538</v>
      </c>
      <c r="C835" s="181" t="s">
        <v>1539</v>
      </c>
      <c r="D835" s="183"/>
      <c r="E835" s="182"/>
      <c r="F835" s="58" t="s">
        <v>55</v>
      </c>
      <c r="G835" s="15">
        <f>IF(AND(F835="YA"),5,IF(AND(F835="TIDAK"),1,0))</f>
        <v>1</v>
      </c>
    </row>
    <row r="836" spans="1:7" ht="32" customHeight="1" x14ac:dyDescent="0.2">
      <c r="A836" s="2"/>
      <c r="B836" s="4" t="s">
        <v>1540</v>
      </c>
      <c r="C836" s="181" t="s">
        <v>1541</v>
      </c>
      <c r="D836" s="183"/>
      <c r="E836" s="182"/>
      <c r="F836" s="58" t="s">
        <v>55</v>
      </c>
      <c r="G836" s="15">
        <f>IF(AND(F836="YA"),5,IF(AND(F836="TIDAK"),1,0))</f>
        <v>1</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8</v>
      </c>
      <c r="G838" s="15">
        <f>IF(AND(F838="YA"),5,IF(AND(F838="TIDAK"),1,0))</f>
        <v>5</v>
      </c>
    </row>
    <row r="839" spans="1:7" ht="32" customHeight="1" x14ac:dyDescent="0.2">
      <c r="A839" s="2"/>
      <c r="B839" s="5"/>
      <c r="C839" s="4" t="s">
        <v>1546</v>
      </c>
      <c r="D839" s="184" t="s">
        <v>1547</v>
      </c>
      <c r="E839" s="185"/>
      <c r="F839" s="58" t="s">
        <v>8</v>
      </c>
      <c r="G839" s="15">
        <f>IF(AND(F839="YA"),5,IF(AND(F839="TIDAK"),1,0))</f>
        <v>5</v>
      </c>
    </row>
    <row r="840" spans="1:7" ht="32" customHeight="1" x14ac:dyDescent="0.2">
      <c r="A840" s="2"/>
      <c r="B840" s="5"/>
      <c r="C840" s="4" t="s">
        <v>1548</v>
      </c>
      <c r="D840" s="184" t="s">
        <v>1549</v>
      </c>
      <c r="E840" s="185"/>
      <c r="F840" s="58" t="s">
        <v>8</v>
      </c>
      <c r="G840" s="15">
        <f>IF(AND(F840="YA"),5,IF(AND(F840="TIDAK"),1,0))</f>
        <v>5</v>
      </c>
    </row>
    <row r="841" spans="1:7" ht="32" customHeight="1" x14ac:dyDescent="0.2">
      <c r="A841" s="2"/>
      <c r="B841" s="5"/>
      <c r="C841" s="4" t="s">
        <v>1550</v>
      </c>
      <c r="D841" s="184" t="s">
        <v>1551</v>
      </c>
      <c r="E841" s="185"/>
      <c r="F841" s="58" t="s">
        <v>55</v>
      </c>
      <c r="G841" s="15">
        <f>IF(AND(F841="YA"),5,IF(AND(F841="TIDAK"),1,0))</f>
        <v>1</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8</v>
      </c>
      <c r="G843" s="15">
        <f t="shared" ref="G843:G850" si="48">IF(AND(F843="YA"),5,IF(AND(F843="TIDAK"),1,0))</f>
        <v>5</v>
      </c>
    </row>
    <row r="844" spans="1:7" ht="32" customHeight="1" x14ac:dyDescent="0.2">
      <c r="A844" s="2"/>
      <c r="B844" s="5"/>
      <c r="C844" s="4" t="s">
        <v>1556</v>
      </c>
      <c r="D844" s="181" t="s">
        <v>1557</v>
      </c>
      <c r="E844" s="182"/>
      <c r="F844" s="58" t="s">
        <v>8</v>
      </c>
      <c r="G844" s="15">
        <f t="shared" si="48"/>
        <v>5</v>
      </c>
    </row>
    <row r="845" spans="1:7" ht="32" customHeight="1" x14ac:dyDescent="0.2">
      <c r="A845" s="2"/>
      <c r="B845" s="5"/>
      <c r="C845" s="4" t="s">
        <v>1558</v>
      </c>
      <c r="D845" s="181" t="s">
        <v>1559</v>
      </c>
      <c r="E845" s="182"/>
      <c r="F845" s="58" t="s">
        <v>8</v>
      </c>
      <c r="G845" s="15">
        <f t="shared" si="48"/>
        <v>5</v>
      </c>
    </row>
    <row r="846" spans="1:7" ht="32" customHeight="1" x14ac:dyDescent="0.2">
      <c r="A846" s="2"/>
      <c r="B846" s="5"/>
      <c r="C846" s="4" t="s">
        <v>1560</v>
      </c>
      <c r="D846" s="184" t="s">
        <v>1561</v>
      </c>
      <c r="E846" s="185"/>
      <c r="F846" s="58" t="s">
        <v>8</v>
      </c>
      <c r="G846" s="15">
        <f t="shared" si="48"/>
        <v>5</v>
      </c>
    </row>
    <row r="847" spans="1:7" ht="32" customHeight="1" x14ac:dyDescent="0.2">
      <c r="A847" s="2"/>
      <c r="B847" s="5"/>
      <c r="C847" s="4" t="s">
        <v>1562</v>
      </c>
      <c r="D847" s="181" t="s">
        <v>1563</v>
      </c>
      <c r="E847" s="182"/>
      <c r="F847" s="58" t="s">
        <v>8</v>
      </c>
      <c r="G847" s="15">
        <f t="shared" si="48"/>
        <v>5</v>
      </c>
    </row>
    <row r="848" spans="1:7" ht="32" customHeight="1" x14ac:dyDescent="0.2">
      <c r="A848" s="2"/>
      <c r="B848" s="5"/>
      <c r="C848" s="4" t="s">
        <v>1564</v>
      </c>
      <c r="D848" s="181" t="s">
        <v>1565</v>
      </c>
      <c r="E848" s="182"/>
      <c r="F848" s="58" t="s">
        <v>8</v>
      </c>
      <c r="G848" s="15">
        <f t="shared" si="48"/>
        <v>5</v>
      </c>
    </row>
    <row r="849" spans="1:7" ht="32" customHeight="1" x14ac:dyDescent="0.2">
      <c r="A849" s="2"/>
      <c r="B849" s="5"/>
      <c r="C849" s="4" t="s">
        <v>1566</v>
      </c>
      <c r="D849" s="181" t="s">
        <v>1567</v>
      </c>
      <c r="E849" s="182"/>
      <c r="F849" s="58" t="s">
        <v>8</v>
      </c>
      <c r="G849" s="15">
        <f t="shared" si="48"/>
        <v>5</v>
      </c>
    </row>
    <row r="850" spans="1:7" ht="32" customHeight="1" x14ac:dyDescent="0.2">
      <c r="A850" s="2"/>
      <c r="B850" s="5"/>
      <c r="C850" s="4" t="s">
        <v>1568</v>
      </c>
      <c r="D850" s="181" t="s">
        <v>1569</v>
      </c>
      <c r="E850" s="182"/>
      <c r="F850" s="58" t="s">
        <v>55</v>
      </c>
      <c r="G850" s="15">
        <f t="shared" si="48"/>
        <v>1</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8</v>
      </c>
      <c r="G852" s="15">
        <f t="shared" ref="G852:G857" si="49">IF(AND(F852="YA"),5,IF(AND(F852="TIDAK"),1,0))</f>
        <v>5</v>
      </c>
    </row>
    <row r="853" spans="1:7" ht="32" customHeight="1" x14ac:dyDescent="0.2">
      <c r="A853" s="2"/>
      <c r="B853" s="5"/>
      <c r="C853" s="4" t="s">
        <v>1574</v>
      </c>
      <c r="D853" s="181" t="s">
        <v>1575</v>
      </c>
      <c r="E853" s="182"/>
      <c r="F853" s="58" t="s">
        <v>8</v>
      </c>
      <c r="G853" s="15">
        <f t="shared" si="49"/>
        <v>5</v>
      </c>
    </row>
    <row r="854" spans="1:7" ht="32" customHeight="1" x14ac:dyDescent="0.2">
      <c r="A854" s="2"/>
      <c r="B854" s="5"/>
      <c r="C854" s="4" t="s">
        <v>1576</v>
      </c>
      <c r="D854" s="176" t="s">
        <v>1577</v>
      </c>
      <c r="E854" s="176"/>
      <c r="F854" s="58" t="s">
        <v>55</v>
      </c>
      <c r="G854" s="15">
        <f t="shared" si="49"/>
        <v>1</v>
      </c>
    </row>
    <row r="855" spans="1:7" ht="32" customHeight="1" x14ac:dyDescent="0.2">
      <c r="A855" s="2"/>
      <c r="B855" s="5"/>
      <c r="C855" s="4" t="s">
        <v>1578</v>
      </c>
      <c r="D855" s="176" t="s">
        <v>1579</v>
      </c>
      <c r="E855" s="176"/>
      <c r="F855" s="58" t="s">
        <v>8</v>
      </c>
      <c r="G855" s="15">
        <f t="shared" si="49"/>
        <v>5</v>
      </c>
    </row>
    <row r="856" spans="1:7" ht="32" customHeight="1" x14ac:dyDescent="0.2">
      <c r="A856" s="2"/>
      <c r="B856" s="5"/>
      <c r="C856" s="4" t="s">
        <v>1580</v>
      </c>
      <c r="D856" s="176" t="s">
        <v>1581</v>
      </c>
      <c r="E856" s="176"/>
      <c r="F856" s="58" t="s">
        <v>55</v>
      </c>
      <c r="G856" s="15">
        <f t="shared" si="49"/>
        <v>1</v>
      </c>
    </row>
    <row r="857" spans="1:7" ht="32" customHeight="1" x14ac:dyDescent="0.2">
      <c r="A857" s="2"/>
      <c r="B857" s="5"/>
      <c r="C857" s="4" t="s">
        <v>1582</v>
      </c>
      <c r="D857" s="176" t="s">
        <v>1583</v>
      </c>
      <c r="E857" s="176"/>
      <c r="F857" s="58" t="s">
        <v>55</v>
      </c>
      <c r="G857" s="15">
        <f t="shared" si="49"/>
        <v>1</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55</v>
      </c>
      <c r="G859" s="15">
        <f t="shared" ref="G859:G864" si="50">IF(AND(F859="YA"),5,IF(AND(F859="TIDAK"),1,0))</f>
        <v>1</v>
      </c>
    </row>
    <row r="860" spans="1:7" ht="32" customHeight="1" x14ac:dyDescent="0.2">
      <c r="A860" s="2"/>
      <c r="B860" s="5"/>
      <c r="C860" s="4" t="s">
        <v>1588</v>
      </c>
      <c r="D860" s="176" t="s">
        <v>1589</v>
      </c>
      <c r="E860" s="176"/>
      <c r="F860" s="58" t="s">
        <v>55</v>
      </c>
      <c r="G860" s="15">
        <f t="shared" si="50"/>
        <v>1</v>
      </c>
    </row>
    <row r="861" spans="1:7" ht="32" customHeight="1" x14ac:dyDescent="0.2">
      <c r="A861" s="2"/>
      <c r="B861" s="5"/>
      <c r="C861" s="4" t="s">
        <v>1590</v>
      </c>
      <c r="D861" s="176" t="s">
        <v>1591</v>
      </c>
      <c r="E861" s="176"/>
      <c r="F861" s="58" t="s">
        <v>55</v>
      </c>
      <c r="G861" s="15">
        <f t="shared" si="50"/>
        <v>1</v>
      </c>
    </row>
    <row r="862" spans="1:7" ht="32" customHeight="1" x14ac:dyDescent="0.2">
      <c r="A862" s="2"/>
      <c r="B862" s="5"/>
      <c r="C862" s="4" t="s">
        <v>1592</v>
      </c>
      <c r="D862" s="176" t="s">
        <v>1593</v>
      </c>
      <c r="E862" s="176"/>
      <c r="F862" s="58" t="s">
        <v>55</v>
      </c>
      <c r="G862" s="15">
        <f t="shared" si="50"/>
        <v>1</v>
      </c>
    </row>
    <row r="863" spans="1:7" ht="32" customHeight="1" x14ac:dyDescent="0.2">
      <c r="A863" s="2"/>
      <c r="B863" s="5"/>
      <c r="C863" s="4" t="s">
        <v>1594</v>
      </c>
      <c r="D863" s="176" t="s">
        <v>1595</v>
      </c>
      <c r="E863" s="176"/>
      <c r="F863" s="58" t="s">
        <v>55</v>
      </c>
      <c r="G863" s="15">
        <f t="shared" si="50"/>
        <v>1</v>
      </c>
    </row>
    <row r="864" spans="1:7" ht="32" customHeight="1" x14ac:dyDescent="0.2">
      <c r="A864" s="2"/>
      <c r="B864" s="5"/>
      <c r="C864" s="4" t="s">
        <v>1596</v>
      </c>
      <c r="D864" s="176" t="s">
        <v>1597</v>
      </c>
      <c r="E864" s="176"/>
      <c r="F864" s="58" t="s">
        <v>55</v>
      </c>
      <c r="G864" s="15">
        <f t="shared" si="50"/>
        <v>1</v>
      </c>
    </row>
    <row r="865" spans="1:7" ht="32" customHeight="1" x14ac:dyDescent="0.2">
      <c r="A865" s="2">
        <v>30</v>
      </c>
      <c r="B865" s="180" t="s">
        <v>1598</v>
      </c>
      <c r="C865" s="180"/>
      <c r="D865" s="180"/>
      <c r="E865" s="180"/>
      <c r="F865" s="58"/>
      <c r="G865" s="50">
        <f>SUM(G866:G885)</f>
        <v>20</v>
      </c>
    </row>
    <row r="866" spans="1:7" ht="32" customHeight="1" x14ac:dyDescent="0.2">
      <c r="A866" s="2"/>
      <c r="B866" s="4" t="s">
        <v>1599</v>
      </c>
      <c r="C866" s="176" t="s">
        <v>1600</v>
      </c>
      <c r="D866" s="176"/>
      <c r="E866" s="176"/>
      <c r="F866" s="58" t="s">
        <v>55</v>
      </c>
      <c r="G866" s="15">
        <f>IF(AND(F866="YA"),5,IF(AND(F866="TIDAK"),1,0))</f>
        <v>1</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8</v>
      </c>
      <c r="G868" s="15">
        <f>IF(AND(F868="YA"),5,IF(AND(F868="TIDAK"),1,0))</f>
        <v>5</v>
      </c>
    </row>
    <row r="869" spans="1:7" ht="32" customHeight="1" x14ac:dyDescent="0.2">
      <c r="A869" s="2"/>
      <c r="B869" s="5"/>
      <c r="C869" s="4" t="s">
        <v>1605</v>
      </c>
      <c r="D869" s="176" t="s">
        <v>1606</v>
      </c>
      <c r="E869" s="176"/>
      <c r="F869" s="58" t="s">
        <v>55</v>
      </c>
      <c r="G869" s="15">
        <f>IF(AND(F869="YA"),5,IF(AND(F869="TIDAK"),1,0))</f>
        <v>1</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55</v>
      </c>
      <c r="G871" s="15">
        <f t="shared" ref="G871:G876" si="51">IF(AND(F871="YA"),5,IF(AND(F871="TIDAK"),1,0))</f>
        <v>1</v>
      </c>
    </row>
    <row r="872" spans="1:7" ht="32" customHeight="1" x14ac:dyDescent="0.2">
      <c r="A872" s="2"/>
      <c r="B872" s="5"/>
      <c r="C872" s="4" t="s">
        <v>1611</v>
      </c>
      <c r="D872" s="176" t="s">
        <v>1612</v>
      </c>
      <c r="E872" s="176"/>
      <c r="F872" s="58" t="s">
        <v>55</v>
      </c>
      <c r="G872" s="15">
        <f t="shared" si="51"/>
        <v>1</v>
      </c>
    </row>
    <row r="873" spans="1:7" ht="32" customHeight="1" x14ac:dyDescent="0.2">
      <c r="A873" s="2"/>
      <c r="B873" s="5"/>
      <c r="C873" s="4" t="s">
        <v>1613</v>
      </c>
      <c r="D873" s="176" t="s">
        <v>1614</v>
      </c>
      <c r="E873" s="176"/>
      <c r="F873" s="58" t="s">
        <v>55</v>
      </c>
      <c r="G873" s="15">
        <f t="shared" si="51"/>
        <v>1</v>
      </c>
    </row>
    <row r="874" spans="1:7" ht="32" customHeight="1" x14ac:dyDescent="0.2">
      <c r="A874" s="2"/>
      <c r="B874" s="5"/>
      <c r="C874" s="4" t="s">
        <v>1615</v>
      </c>
      <c r="D874" s="176" t="s">
        <v>1616</v>
      </c>
      <c r="E874" s="176"/>
      <c r="F874" s="58" t="s">
        <v>55</v>
      </c>
      <c r="G874" s="15">
        <f t="shared" si="51"/>
        <v>1</v>
      </c>
    </row>
    <row r="875" spans="1:7" ht="32" customHeight="1" x14ac:dyDescent="0.2">
      <c r="A875" s="2"/>
      <c r="B875" s="5"/>
      <c r="C875" s="4" t="s">
        <v>1617</v>
      </c>
      <c r="D875" s="176" t="s">
        <v>1618</v>
      </c>
      <c r="E875" s="176"/>
      <c r="F875" s="58" t="s">
        <v>55</v>
      </c>
      <c r="G875" s="15">
        <f t="shared" si="51"/>
        <v>1</v>
      </c>
    </row>
    <row r="876" spans="1:7" ht="32" customHeight="1" x14ac:dyDescent="0.2">
      <c r="A876" s="2"/>
      <c r="B876" s="5"/>
      <c r="C876" s="4" t="s">
        <v>1619</v>
      </c>
      <c r="D876" s="176" t="s">
        <v>1620</v>
      </c>
      <c r="E876" s="176"/>
      <c r="F876" s="58" t="s">
        <v>55</v>
      </c>
      <c r="G876" s="15">
        <f t="shared" si="51"/>
        <v>1</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8</v>
      </c>
      <c r="G878" s="15">
        <f>IF(AND(F878="YA"),3,IF(AND(F878="TIDAK"),1,0))</f>
        <v>3</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22</v>
      </c>
      <c r="G880" s="15">
        <f>IF(AND(F880="YA"),5,IF(AND(F880="TIDAK"),1,0))</f>
        <v>0</v>
      </c>
    </row>
    <row r="881" spans="1:7" ht="32" customHeight="1" x14ac:dyDescent="0.2">
      <c r="A881" s="2"/>
      <c r="B881" s="4" t="s">
        <v>1629</v>
      </c>
      <c r="C881" s="176" t="s">
        <v>1630</v>
      </c>
      <c r="D881" s="176"/>
      <c r="E881" s="176"/>
      <c r="F881" s="58" t="s">
        <v>55</v>
      </c>
      <c r="G881" s="15">
        <f>IF(AND(F881="YA"),5,IF(AND(F881="TIDAK"),1,0))</f>
        <v>1</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55</v>
      </c>
      <c r="G883" s="15">
        <f>IF(AND(F883="YA"),5,IF(AND(F883="TIDAK"),1,0))</f>
        <v>1</v>
      </c>
    </row>
    <row r="884" spans="1:7" ht="32" customHeight="1" x14ac:dyDescent="0.2">
      <c r="A884" s="2"/>
      <c r="B884" s="5"/>
      <c r="C884" s="4" t="s">
        <v>1635</v>
      </c>
      <c r="D884" s="176" t="s">
        <v>1636</v>
      </c>
      <c r="E884" s="176"/>
      <c r="F884" s="58" t="s">
        <v>55</v>
      </c>
      <c r="G884" s="15">
        <f>IF(AND(F884="YA"),5,IF(AND(F884="TIDAK"),1,0))</f>
        <v>1</v>
      </c>
    </row>
    <row r="885" spans="1:7" ht="32" customHeight="1" x14ac:dyDescent="0.2">
      <c r="A885" s="2"/>
      <c r="B885" s="5"/>
      <c r="C885" s="4" t="s">
        <v>1637</v>
      </c>
      <c r="D885" s="176" t="s">
        <v>1638</v>
      </c>
      <c r="E885" s="176"/>
      <c r="F885" s="58"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1904</v>
      </c>
    </row>
    <row r="887" spans="1:7" ht="32" customHeight="1" x14ac:dyDescent="0.2">
      <c r="A887" s="177" t="s">
        <v>1649</v>
      </c>
      <c r="B887" s="177"/>
      <c r="C887" s="177"/>
      <c r="D887" s="177"/>
      <c r="E887" s="177"/>
      <c r="F887" s="177"/>
      <c r="G887" s="42" t="str">
        <f>IF(AND(G886&gt;=2384),"SANGAT BAIK",IF(AND(G886&gt;=2013),"BAIK",IF(AND(G886&gt;=1616),"CUKUP","KURANG")))</f>
        <v>CUKUP</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810:F831 F5:F162 F282:F325 F327:F364 F366:F399 F401:F429 F431:F442 F245:F280 F679:F704 F478:F616 F706:F750 F752:F808 F444:F476 F618:F677 F164:F243 F833:F885" xr:uid="{F4483BC7-DAAF-AF4E-99F1-C71E9D904C63}">
      <formula1>"YA,TIDAK,N/A"</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4AF7D-E309-374D-A98D-34559D3C8A64}">
  <dimension ref="A1:G887"/>
  <sheetViews>
    <sheetView topLeftCell="A873" zoomScale="80" zoomScaleNormal="80"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5" customWidth="1"/>
    <col min="7" max="7" width="25.33203125" style="36" customWidth="1"/>
    <col min="8" max="16384" width="10.83203125" style="53"/>
  </cols>
  <sheetData>
    <row r="1" spans="1:7" ht="32" customHeight="1" x14ac:dyDescent="0.2">
      <c r="A1" s="53" t="s">
        <v>1798</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454</v>
      </c>
    </row>
    <row r="5" spans="1:7" ht="32" customHeight="1" x14ac:dyDescent="0.2">
      <c r="A5" s="2">
        <v>1</v>
      </c>
      <c r="B5" s="180" t="s">
        <v>5</v>
      </c>
      <c r="C5" s="180"/>
      <c r="D5" s="180"/>
      <c r="E5" s="180"/>
      <c r="F5" s="57"/>
      <c r="G5" s="50">
        <f>SUM(G6:G17)</f>
        <v>30</v>
      </c>
    </row>
    <row r="6" spans="1:7" ht="32" customHeight="1" x14ac:dyDescent="0.2">
      <c r="A6" s="2"/>
      <c r="B6" s="4" t="s">
        <v>6</v>
      </c>
      <c r="C6" s="176" t="s">
        <v>7</v>
      </c>
      <c r="D6" s="176"/>
      <c r="E6" s="176"/>
      <c r="F6" s="57" t="s">
        <v>8</v>
      </c>
      <c r="G6" s="15"/>
    </row>
    <row r="7" spans="1:7" ht="32" customHeight="1" x14ac:dyDescent="0.2">
      <c r="A7" s="2"/>
      <c r="B7" s="3"/>
      <c r="C7" s="6" t="s">
        <v>9</v>
      </c>
      <c r="D7" s="176" t="s">
        <v>10</v>
      </c>
      <c r="E7" s="176"/>
      <c r="F7" s="57" t="s">
        <v>8</v>
      </c>
      <c r="G7" s="15">
        <f>IF(AND(F7="YA"),5,IF(AND(F7="TIDAK"),1,0))</f>
        <v>5</v>
      </c>
    </row>
    <row r="8" spans="1:7" ht="32" customHeight="1" x14ac:dyDescent="0.2">
      <c r="A8" s="2"/>
      <c r="B8" s="3"/>
      <c r="C8" s="4" t="s">
        <v>11</v>
      </c>
      <c r="D8" s="176" t="s">
        <v>12</v>
      </c>
      <c r="E8" s="176"/>
      <c r="F8" s="57" t="s">
        <v>8</v>
      </c>
      <c r="G8" s="15">
        <f t="shared" ref="G8:G21" si="0">IF(AND(F8="YA"),5,IF(AND(F8="TIDAK"),1,0))</f>
        <v>5</v>
      </c>
    </row>
    <row r="9" spans="1:7" ht="32" customHeight="1" x14ac:dyDescent="0.2">
      <c r="A9" s="2"/>
      <c r="B9" s="4" t="s">
        <v>13</v>
      </c>
      <c r="C9" s="176" t="s">
        <v>14</v>
      </c>
      <c r="D9" s="176"/>
      <c r="E9" s="176"/>
      <c r="F9" s="57" t="s">
        <v>8</v>
      </c>
      <c r="G9" s="15">
        <f t="shared" si="0"/>
        <v>5</v>
      </c>
    </row>
    <row r="10" spans="1:7" ht="32" customHeight="1" x14ac:dyDescent="0.2">
      <c r="A10" s="2"/>
      <c r="B10" s="4" t="s">
        <v>15</v>
      </c>
      <c r="C10" s="176" t="s">
        <v>16</v>
      </c>
      <c r="D10" s="176"/>
      <c r="E10" s="176"/>
      <c r="F10" s="57" t="s">
        <v>8</v>
      </c>
      <c r="G10" s="15">
        <f t="shared" si="0"/>
        <v>5</v>
      </c>
    </row>
    <row r="11" spans="1:7" ht="32" customHeight="1" x14ac:dyDescent="0.2">
      <c r="A11" s="2"/>
      <c r="B11" s="4" t="s">
        <v>17</v>
      </c>
      <c r="C11" s="176" t="s">
        <v>18</v>
      </c>
      <c r="D11" s="176"/>
      <c r="E11" s="176"/>
      <c r="F11" s="57" t="s">
        <v>8</v>
      </c>
      <c r="G11" s="15">
        <f t="shared" si="0"/>
        <v>5</v>
      </c>
    </row>
    <row r="12" spans="1:7" ht="32" customHeight="1" x14ac:dyDescent="0.2">
      <c r="A12" s="2"/>
      <c r="B12" s="5"/>
      <c r="C12" s="176" t="s">
        <v>19</v>
      </c>
      <c r="D12" s="176"/>
      <c r="E12" s="176"/>
      <c r="F12" s="57"/>
      <c r="G12" s="15"/>
    </row>
    <row r="13" spans="1:7" ht="32" customHeight="1" x14ac:dyDescent="0.2">
      <c r="A13" s="2"/>
      <c r="B13" s="3"/>
      <c r="C13" s="4" t="s">
        <v>20</v>
      </c>
      <c r="D13" s="176" t="s">
        <v>21</v>
      </c>
      <c r="E13" s="176"/>
      <c r="F13" s="57" t="s">
        <v>22</v>
      </c>
      <c r="G13" s="15">
        <f t="shared" si="0"/>
        <v>0</v>
      </c>
    </row>
    <row r="14" spans="1:7" ht="32" customHeight="1" x14ac:dyDescent="0.2">
      <c r="A14" s="2"/>
      <c r="B14" s="3"/>
      <c r="C14" s="4" t="s">
        <v>23</v>
      </c>
      <c r="D14" s="176" t="s">
        <v>24</v>
      </c>
      <c r="E14" s="176"/>
      <c r="F14" s="57" t="s">
        <v>22</v>
      </c>
      <c r="G14" s="15">
        <f t="shared" si="0"/>
        <v>0</v>
      </c>
    </row>
    <row r="15" spans="1:7" ht="32" customHeight="1" x14ac:dyDescent="0.2">
      <c r="A15" s="2"/>
      <c r="B15" s="3"/>
      <c r="C15" s="4" t="s">
        <v>25</v>
      </c>
      <c r="D15" s="176" t="s">
        <v>26</v>
      </c>
      <c r="E15" s="176"/>
      <c r="F15" s="57" t="s">
        <v>22</v>
      </c>
      <c r="G15" s="15">
        <f t="shared" si="0"/>
        <v>0</v>
      </c>
    </row>
    <row r="16" spans="1:7" ht="32" customHeight="1" x14ac:dyDescent="0.2">
      <c r="A16" s="2"/>
      <c r="B16" s="3"/>
      <c r="C16" s="4" t="s">
        <v>27</v>
      </c>
      <c r="D16" s="176" t="s">
        <v>28</v>
      </c>
      <c r="E16" s="176"/>
      <c r="F16" s="57" t="s">
        <v>22</v>
      </c>
      <c r="G16" s="15">
        <f t="shared" si="0"/>
        <v>0</v>
      </c>
    </row>
    <row r="17" spans="1:7" ht="32" customHeight="1" x14ac:dyDescent="0.2">
      <c r="A17" s="2"/>
      <c r="B17" s="3"/>
      <c r="C17" s="4" t="s">
        <v>29</v>
      </c>
      <c r="D17" s="176" t="s">
        <v>30</v>
      </c>
      <c r="E17" s="176"/>
      <c r="F17" s="57" t="s">
        <v>8</v>
      </c>
      <c r="G17" s="15">
        <f t="shared" si="0"/>
        <v>5</v>
      </c>
    </row>
    <row r="18" spans="1:7" ht="32" customHeight="1" x14ac:dyDescent="0.2">
      <c r="A18" s="2">
        <v>2</v>
      </c>
      <c r="B18" s="180" t="s">
        <v>31</v>
      </c>
      <c r="C18" s="180"/>
      <c r="D18" s="180"/>
      <c r="E18" s="180"/>
      <c r="F18" s="57"/>
      <c r="G18" s="50">
        <f>SUM(G19:G28)</f>
        <v>35</v>
      </c>
    </row>
    <row r="19" spans="1:7" ht="32" customHeight="1" x14ac:dyDescent="0.2">
      <c r="A19" s="2"/>
      <c r="B19" s="5" t="s">
        <v>32</v>
      </c>
      <c r="C19" s="176" t="s">
        <v>33</v>
      </c>
      <c r="D19" s="176"/>
      <c r="E19" s="176"/>
      <c r="F19" s="57" t="s">
        <v>8</v>
      </c>
      <c r="G19" s="15">
        <f t="shared" si="0"/>
        <v>5</v>
      </c>
    </row>
    <row r="20" spans="1:7" ht="32" customHeight="1" x14ac:dyDescent="0.2">
      <c r="A20" s="2"/>
      <c r="B20" s="5" t="s">
        <v>34</v>
      </c>
      <c r="C20" s="176" t="s">
        <v>35</v>
      </c>
      <c r="D20" s="176"/>
      <c r="E20" s="176"/>
      <c r="F20" s="57" t="s">
        <v>8</v>
      </c>
      <c r="G20" s="15">
        <f t="shared" si="0"/>
        <v>5</v>
      </c>
    </row>
    <row r="21" spans="1:7" ht="32" customHeight="1" x14ac:dyDescent="0.2">
      <c r="A21" s="2"/>
      <c r="B21" s="5" t="s">
        <v>36</v>
      </c>
      <c r="C21" s="176" t="s">
        <v>37</v>
      </c>
      <c r="D21" s="176"/>
      <c r="E21" s="176"/>
      <c r="F21" s="57" t="s">
        <v>8</v>
      </c>
      <c r="G21" s="15">
        <f t="shared" si="0"/>
        <v>5</v>
      </c>
    </row>
    <row r="22" spans="1:7" ht="32" customHeight="1" x14ac:dyDescent="0.2">
      <c r="A22" s="2"/>
      <c r="B22" s="5" t="s">
        <v>38</v>
      </c>
      <c r="C22" s="176" t="s">
        <v>39</v>
      </c>
      <c r="D22" s="176"/>
      <c r="E22" s="176"/>
      <c r="F22" s="57"/>
      <c r="G22" s="15"/>
    </row>
    <row r="23" spans="1:7" ht="32" customHeight="1" x14ac:dyDescent="0.2">
      <c r="A23" s="2"/>
      <c r="B23" s="5"/>
      <c r="C23" s="5" t="s">
        <v>40</v>
      </c>
      <c r="D23" s="176" t="s">
        <v>41</v>
      </c>
      <c r="E23" s="176"/>
      <c r="F23" s="57" t="s">
        <v>22</v>
      </c>
      <c r="G23" s="15">
        <f>IF(AND(F23="YA"),2,IF(AND(F23="TIDAK"),1,0))</f>
        <v>0</v>
      </c>
    </row>
    <row r="24" spans="1:7" ht="32" customHeight="1" x14ac:dyDescent="0.2">
      <c r="A24" s="2"/>
      <c r="B24" s="5"/>
      <c r="C24" s="5" t="s">
        <v>42</v>
      </c>
      <c r="D24" s="176" t="s">
        <v>43</v>
      </c>
      <c r="E24" s="176"/>
      <c r="F24" s="57" t="s">
        <v>22</v>
      </c>
      <c r="G24" s="15">
        <f>IF(AND(F24="YA"),3,IF(AND(F24="TIDAK"),1,0))</f>
        <v>0</v>
      </c>
    </row>
    <row r="25" spans="1:7" ht="32" customHeight="1" x14ac:dyDescent="0.2">
      <c r="A25" s="2"/>
      <c r="B25" s="5"/>
      <c r="C25" s="5" t="s">
        <v>44</v>
      </c>
      <c r="D25" s="176" t="s">
        <v>45</v>
      </c>
      <c r="E25" s="176"/>
      <c r="F25" s="57" t="s">
        <v>8</v>
      </c>
      <c r="G25" s="15">
        <f>IF(AND(F25="YA"),5,IF(AND(F25="TIDAK"),1,0))</f>
        <v>5</v>
      </c>
    </row>
    <row r="26" spans="1:7" ht="32" customHeight="1" x14ac:dyDescent="0.2">
      <c r="A26" s="2"/>
      <c r="B26" s="5" t="s">
        <v>46</v>
      </c>
      <c r="C26" s="176" t="s">
        <v>47</v>
      </c>
      <c r="D26" s="176"/>
      <c r="E26" s="176"/>
      <c r="F26" s="57" t="s">
        <v>8</v>
      </c>
      <c r="G26" s="15">
        <f t="shared" ref="G26:G28" si="1">IF(AND(F26="YA"),5,IF(AND(F26="TIDAK"),1,0))</f>
        <v>5</v>
      </c>
    </row>
    <row r="27" spans="1:7" ht="32" customHeight="1" x14ac:dyDescent="0.2">
      <c r="A27" s="2"/>
      <c r="B27" s="5" t="s">
        <v>48</v>
      </c>
      <c r="C27" s="176" t="s">
        <v>49</v>
      </c>
      <c r="D27" s="176"/>
      <c r="E27" s="176"/>
      <c r="F27" s="57" t="s">
        <v>8</v>
      </c>
      <c r="G27" s="15">
        <f t="shared" si="1"/>
        <v>5</v>
      </c>
    </row>
    <row r="28" spans="1:7" ht="32" customHeight="1" x14ac:dyDescent="0.2">
      <c r="A28" s="2"/>
      <c r="B28" s="5" t="s">
        <v>50</v>
      </c>
      <c r="C28" s="176" t="s">
        <v>51</v>
      </c>
      <c r="D28" s="176"/>
      <c r="E28" s="176"/>
      <c r="F28" s="57" t="s">
        <v>8</v>
      </c>
      <c r="G28" s="15">
        <f t="shared" si="1"/>
        <v>5</v>
      </c>
    </row>
    <row r="29" spans="1:7" ht="32" customHeight="1" x14ac:dyDescent="0.2">
      <c r="A29" s="2">
        <v>3</v>
      </c>
      <c r="B29" s="189" t="s">
        <v>52</v>
      </c>
      <c r="C29" s="190"/>
      <c r="D29" s="190"/>
      <c r="E29" s="191"/>
      <c r="F29" s="57"/>
      <c r="G29" s="50">
        <f>SUM(G30:G31)</f>
        <v>10</v>
      </c>
    </row>
    <row r="30" spans="1:7" ht="32" customHeight="1" x14ac:dyDescent="0.2">
      <c r="A30" s="2"/>
      <c r="B30" s="5" t="s">
        <v>53</v>
      </c>
      <c r="C30" s="176" t="s">
        <v>54</v>
      </c>
      <c r="D30" s="176"/>
      <c r="E30" s="176"/>
      <c r="F30" s="57" t="s">
        <v>8</v>
      </c>
      <c r="G30" s="15">
        <f t="shared" ref="G30:G31" si="2">IF(AND(F30="YA"),5,IF(AND(F30="TIDAK"),1,0))</f>
        <v>5</v>
      </c>
    </row>
    <row r="31" spans="1:7" ht="32" customHeight="1" x14ac:dyDescent="0.2">
      <c r="A31" s="2"/>
      <c r="B31" s="7" t="s">
        <v>56</v>
      </c>
      <c r="C31" s="176" t="s">
        <v>57</v>
      </c>
      <c r="D31" s="176"/>
      <c r="E31" s="176"/>
      <c r="F31" s="57" t="s">
        <v>8</v>
      </c>
      <c r="G31" s="15">
        <f t="shared" si="2"/>
        <v>5</v>
      </c>
    </row>
    <row r="32" spans="1:7" ht="32" customHeight="1" x14ac:dyDescent="0.2">
      <c r="A32" s="2">
        <v>4</v>
      </c>
      <c r="B32" s="180" t="s">
        <v>58</v>
      </c>
      <c r="C32" s="180"/>
      <c r="D32" s="180"/>
      <c r="E32" s="180"/>
      <c r="F32" s="57"/>
      <c r="G32" s="50">
        <f>SUM(G33:G59)</f>
        <v>100</v>
      </c>
    </row>
    <row r="33" spans="1:7" ht="32" customHeight="1" x14ac:dyDescent="0.2">
      <c r="A33" s="2"/>
      <c r="B33" s="5" t="s">
        <v>59</v>
      </c>
      <c r="C33" s="176" t="s">
        <v>60</v>
      </c>
      <c r="D33" s="176"/>
      <c r="E33" s="176"/>
      <c r="F33" s="57" t="s">
        <v>8</v>
      </c>
      <c r="G33" s="15">
        <f t="shared" ref="G33" si="3">IF(AND(F33="YA"),5,IF(AND(F33="TIDAK"),1,0))</f>
        <v>5</v>
      </c>
    </row>
    <row r="34" spans="1:7" ht="32" customHeight="1" x14ac:dyDescent="0.2">
      <c r="A34" s="2"/>
      <c r="B34" s="5" t="s">
        <v>61</v>
      </c>
      <c r="C34" s="176" t="s">
        <v>62</v>
      </c>
      <c r="D34" s="176"/>
      <c r="E34" s="176"/>
      <c r="F34" s="57" t="s">
        <v>8</v>
      </c>
      <c r="G34" s="15"/>
    </row>
    <row r="35" spans="1:7" ht="32" customHeight="1" x14ac:dyDescent="0.2">
      <c r="A35" s="2"/>
      <c r="B35" s="5"/>
      <c r="C35" s="5" t="s">
        <v>63</v>
      </c>
      <c r="D35" s="176" t="s">
        <v>64</v>
      </c>
      <c r="E35" s="176"/>
      <c r="F35" s="57" t="s">
        <v>8</v>
      </c>
      <c r="G35" s="15">
        <f t="shared" ref="G35:G36" si="4">IF(AND(F35="YA"),5,IF(AND(F35="TIDAK"),1,0))</f>
        <v>5</v>
      </c>
    </row>
    <row r="36" spans="1:7" ht="32" customHeight="1" x14ac:dyDescent="0.2">
      <c r="A36" s="2"/>
      <c r="B36" s="5"/>
      <c r="C36" s="5" t="s">
        <v>65</v>
      </c>
      <c r="D36" s="176" t="s">
        <v>66</v>
      </c>
      <c r="E36" s="176"/>
      <c r="F36" s="57" t="s">
        <v>8</v>
      </c>
      <c r="G36" s="15">
        <f t="shared" si="4"/>
        <v>5</v>
      </c>
    </row>
    <row r="37" spans="1:7" ht="32" customHeight="1" x14ac:dyDescent="0.2">
      <c r="A37" s="2"/>
      <c r="B37" s="5"/>
      <c r="C37" s="5" t="s">
        <v>67</v>
      </c>
      <c r="D37" s="176" t="s">
        <v>68</v>
      </c>
      <c r="E37" s="176"/>
      <c r="F37" s="57"/>
      <c r="G37" s="15"/>
    </row>
    <row r="38" spans="1:7" ht="32" customHeight="1" x14ac:dyDescent="0.2">
      <c r="A38" s="2"/>
      <c r="B38" s="5"/>
      <c r="C38" s="5"/>
      <c r="D38" s="5" t="s">
        <v>69</v>
      </c>
      <c r="E38" s="5" t="s">
        <v>70</v>
      </c>
      <c r="F38" s="57" t="s">
        <v>8</v>
      </c>
      <c r="G38" s="15">
        <f t="shared" ref="G38:G40" si="5">IF(AND(F38="YA"),5,IF(AND(F38="TIDAK"),1,0))</f>
        <v>5</v>
      </c>
    </row>
    <row r="39" spans="1:7" ht="32" customHeight="1" x14ac:dyDescent="0.2">
      <c r="A39" s="2"/>
      <c r="B39" s="5"/>
      <c r="C39" s="5"/>
      <c r="D39" s="5" t="s">
        <v>71</v>
      </c>
      <c r="E39" s="5" t="s">
        <v>72</v>
      </c>
      <c r="F39" s="57" t="s">
        <v>8</v>
      </c>
      <c r="G39" s="15">
        <f t="shared" si="5"/>
        <v>5</v>
      </c>
    </row>
    <row r="40" spans="1:7" ht="32" customHeight="1" x14ac:dyDescent="0.2">
      <c r="A40" s="2"/>
      <c r="B40" s="5"/>
      <c r="C40" s="5"/>
      <c r="D40" s="5" t="s">
        <v>73</v>
      </c>
      <c r="E40" s="5" t="s">
        <v>74</v>
      </c>
      <c r="F40" s="57" t="s">
        <v>8</v>
      </c>
      <c r="G40" s="15">
        <f t="shared" si="5"/>
        <v>5</v>
      </c>
    </row>
    <row r="41" spans="1:7" ht="32" customHeight="1" x14ac:dyDescent="0.2">
      <c r="A41" s="2"/>
      <c r="B41" s="5"/>
      <c r="C41" s="5" t="s">
        <v>75</v>
      </c>
      <c r="D41" s="176" t="s">
        <v>76</v>
      </c>
      <c r="E41" s="176"/>
      <c r="F41" s="57"/>
      <c r="G41" s="15"/>
    </row>
    <row r="42" spans="1:7" ht="32" customHeight="1" x14ac:dyDescent="0.2">
      <c r="A42" s="2"/>
      <c r="B42" s="5"/>
      <c r="C42" s="5"/>
      <c r="D42" s="5" t="s">
        <v>77</v>
      </c>
      <c r="E42" s="5" t="s">
        <v>78</v>
      </c>
      <c r="F42" s="57" t="s">
        <v>22</v>
      </c>
      <c r="G42" s="15">
        <f>IF(AND(F42="YA"),2,IF(AND(F42="TIDAK"),1,0))</f>
        <v>0</v>
      </c>
    </row>
    <row r="43" spans="1:7" ht="32" customHeight="1" x14ac:dyDescent="0.2">
      <c r="A43" s="2"/>
      <c r="B43" s="5"/>
      <c r="C43" s="5"/>
      <c r="D43" s="5" t="s">
        <v>79</v>
      </c>
      <c r="E43" s="5" t="s">
        <v>80</v>
      </c>
      <c r="F43" s="57" t="s">
        <v>22</v>
      </c>
      <c r="G43" s="15">
        <f>IF(AND(F43="YA"),3,IF(AND(F43="TIDAK"),1,0))</f>
        <v>0</v>
      </c>
    </row>
    <row r="44" spans="1:7" ht="32" customHeight="1" x14ac:dyDescent="0.2">
      <c r="A44" s="2"/>
      <c r="B44" s="5"/>
      <c r="C44" s="5"/>
      <c r="D44" s="5" t="s">
        <v>81</v>
      </c>
      <c r="E44" s="5" t="s">
        <v>82</v>
      </c>
      <c r="F44" s="57" t="s">
        <v>8</v>
      </c>
      <c r="G44" s="15">
        <f>IF(AND(F44="YA"),5,IF(AND(F44="TIDAK"),1,0))</f>
        <v>5</v>
      </c>
    </row>
    <row r="45" spans="1:7" ht="32" customHeight="1" x14ac:dyDescent="0.2">
      <c r="A45" s="2"/>
      <c r="B45" s="7" t="s">
        <v>83</v>
      </c>
      <c r="C45" s="176" t="s">
        <v>84</v>
      </c>
      <c r="D45" s="176"/>
      <c r="E45" s="176"/>
      <c r="F45" s="57"/>
      <c r="G45" s="15"/>
    </row>
    <row r="46" spans="1:7" ht="32" customHeight="1" x14ac:dyDescent="0.2">
      <c r="A46" s="2"/>
      <c r="B46" s="5"/>
      <c r="C46" s="4" t="s">
        <v>85</v>
      </c>
      <c r="D46" s="176" t="s">
        <v>86</v>
      </c>
      <c r="E46" s="176"/>
      <c r="F46" s="57" t="s">
        <v>8</v>
      </c>
      <c r="G46" s="15">
        <f t="shared" ref="G46:G49" si="6">IF(AND(F46="YA"),5,IF(AND(F46="TIDAK"),1,0))</f>
        <v>5</v>
      </c>
    </row>
    <row r="47" spans="1:7" ht="32" customHeight="1" x14ac:dyDescent="0.2">
      <c r="A47" s="2"/>
      <c r="B47" s="5"/>
      <c r="C47" s="4" t="s">
        <v>87</v>
      </c>
      <c r="D47" s="176" t="s">
        <v>66</v>
      </c>
      <c r="E47" s="176"/>
      <c r="F47" s="57" t="s">
        <v>8</v>
      </c>
      <c r="G47" s="15">
        <f t="shared" si="6"/>
        <v>5</v>
      </c>
    </row>
    <row r="48" spans="1:7" ht="32" customHeight="1" x14ac:dyDescent="0.2">
      <c r="A48" s="2"/>
      <c r="B48" s="5"/>
      <c r="C48" s="4" t="s">
        <v>88</v>
      </c>
      <c r="D48" s="176" t="s">
        <v>89</v>
      </c>
      <c r="E48" s="176"/>
      <c r="F48" s="57" t="s">
        <v>8</v>
      </c>
      <c r="G48" s="15">
        <f t="shared" si="6"/>
        <v>5</v>
      </c>
    </row>
    <row r="49" spans="1:7" ht="32" customHeight="1" x14ac:dyDescent="0.2">
      <c r="A49" s="2"/>
      <c r="B49" s="5"/>
      <c r="C49" s="4" t="s">
        <v>90</v>
      </c>
      <c r="D49" s="176" t="s">
        <v>91</v>
      </c>
      <c r="E49" s="176"/>
      <c r="F49" s="57" t="s">
        <v>8</v>
      </c>
      <c r="G49" s="15">
        <f t="shared" si="6"/>
        <v>5</v>
      </c>
    </row>
    <row r="50" spans="1:7" ht="32" customHeight="1" x14ac:dyDescent="0.2">
      <c r="A50" s="2"/>
      <c r="B50" s="5"/>
      <c r="C50" s="4" t="s">
        <v>92</v>
      </c>
      <c r="D50" s="176" t="s">
        <v>93</v>
      </c>
      <c r="E50" s="176"/>
      <c r="F50" s="57"/>
      <c r="G50" s="15"/>
    </row>
    <row r="51" spans="1:7" ht="32" customHeight="1" x14ac:dyDescent="0.2">
      <c r="A51" s="2"/>
      <c r="B51" s="5"/>
      <c r="C51" s="5"/>
      <c r="D51" s="4" t="s">
        <v>94</v>
      </c>
      <c r="E51" s="5" t="s">
        <v>95</v>
      </c>
      <c r="F51" s="57" t="s">
        <v>8</v>
      </c>
      <c r="G51" s="15">
        <f t="shared" ref="G51:G59" si="7">IF(AND(F51="YA"),5,IF(AND(F51="TIDAK"),1,0))</f>
        <v>5</v>
      </c>
    </row>
    <row r="52" spans="1:7" ht="32" customHeight="1" x14ac:dyDescent="0.2">
      <c r="A52" s="2"/>
      <c r="B52" s="5"/>
      <c r="C52" s="5"/>
      <c r="D52" s="4" t="s">
        <v>96</v>
      </c>
      <c r="E52" s="5" t="s">
        <v>97</v>
      </c>
      <c r="F52" s="57" t="s">
        <v>8</v>
      </c>
      <c r="G52" s="15">
        <f t="shared" si="7"/>
        <v>5</v>
      </c>
    </row>
    <row r="53" spans="1:7" ht="32" customHeight="1" x14ac:dyDescent="0.2">
      <c r="A53" s="2"/>
      <c r="B53" s="5"/>
      <c r="C53" s="5"/>
      <c r="D53" s="4" t="s">
        <v>98</v>
      </c>
      <c r="E53" s="5" t="s">
        <v>99</v>
      </c>
      <c r="F53" s="57" t="s">
        <v>8</v>
      </c>
      <c r="G53" s="15">
        <f t="shared" si="7"/>
        <v>5</v>
      </c>
    </row>
    <row r="54" spans="1:7" ht="32" customHeight="1" x14ac:dyDescent="0.2">
      <c r="A54" s="2"/>
      <c r="B54" s="5"/>
      <c r="C54" s="5"/>
      <c r="D54" s="4" t="s">
        <v>100</v>
      </c>
      <c r="E54" s="5" t="s">
        <v>101</v>
      </c>
      <c r="F54" s="57" t="s">
        <v>8</v>
      </c>
      <c r="G54" s="15">
        <f t="shared" si="7"/>
        <v>5</v>
      </c>
    </row>
    <row r="55" spans="1:7" ht="32" customHeight="1" x14ac:dyDescent="0.2">
      <c r="A55" s="2"/>
      <c r="B55" s="5"/>
      <c r="C55" s="5"/>
      <c r="D55" s="4" t="s">
        <v>102</v>
      </c>
      <c r="E55" s="5" t="s">
        <v>103</v>
      </c>
      <c r="F55" s="57" t="s">
        <v>8</v>
      </c>
      <c r="G55" s="15">
        <f t="shared" si="7"/>
        <v>5</v>
      </c>
    </row>
    <row r="56" spans="1:7" ht="32" customHeight="1" x14ac:dyDescent="0.2">
      <c r="A56" s="2"/>
      <c r="B56" s="5"/>
      <c r="C56" s="5"/>
      <c r="D56" s="4" t="s">
        <v>104</v>
      </c>
      <c r="E56" s="5" t="s">
        <v>105</v>
      </c>
      <c r="F56" s="57" t="s">
        <v>8</v>
      </c>
      <c r="G56" s="15">
        <f t="shared" si="7"/>
        <v>5</v>
      </c>
    </row>
    <row r="57" spans="1:7" ht="32" customHeight="1" x14ac:dyDescent="0.2">
      <c r="A57" s="2"/>
      <c r="B57" s="5"/>
      <c r="C57" s="5"/>
      <c r="D57" s="4" t="s">
        <v>106</v>
      </c>
      <c r="E57" s="5" t="s">
        <v>107</v>
      </c>
      <c r="F57" s="57" t="s">
        <v>8</v>
      </c>
      <c r="G57" s="15">
        <f t="shared" si="7"/>
        <v>5</v>
      </c>
    </row>
    <row r="58" spans="1:7" ht="32" customHeight="1" x14ac:dyDescent="0.2">
      <c r="A58" s="2"/>
      <c r="B58" s="5"/>
      <c r="C58" s="5"/>
      <c r="D58" s="4" t="s">
        <v>108</v>
      </c>
      <c r="E58" s="5" t="s">
        <v>109</v>
      </c>
      <c r="F58" s="57" t="s">
        <v>8</v>
      </c>
      <c r="G58" s="15">
        <f t="shared" si="7"/>
        <v>5</v>
      </c>
    </row>
    <row r="59" spans="1:7" ht="32" customHeight="1" x14ac:dyDescent="0.2">
      <c r="A59" s="2"/>
      <c r="B59" s="5"/>
      <c r="C59" s="5"/>
      <c r="D59" s="4" t="s">
        <v>110</v>
      </c>
      <c r="E59" s="5" t="s">
        <v>111</v>
      </c>
      <c r="F59" s="57" t="s">
        <v>8</v>
      </c>
      <c r="G59" s="15">
        <f t="shared" si="7"/>
        <v>5</v>
      </c>
    </row>
    <row r="60" spans="1:7" ht="32" customHeight="1" x14ac:dyDescent="0.2">
      <c r="A60" s="2">
        <v>5</v>
      </c>
      <c r="B60" s="180" t="s">
        <v>112</v>
      </c>
      <c r="C60" s="180"/>
      <c r="D60" s="180"/>
      <c r="E60" s="180"/>
      <c r="F60" s="57"/>
      <c r="G60" s="50">
        <f>SUM(G61:G82)</f>
        <v>85</v>
      </c>
    </row>
    <row r="61" spans="1:7" ht="32" customHeight="1" x14ac:dyDescent="0.2">
      <c r="A61" s="2"/>
      <c r="B61" s="4" t="s">
        <v>113</v>
      </c>
      <c r="C61" s="176" t="s">
        <v>114</v>
      </c>
      <c r="D61" s="176"/>
      <c r="E61" s="176"/>
      <c r="F61" s="57" t="s">
        <v>8</v>
      </c>
      <c r="G61" s="15">
        <f t="shared" ref="G61" si="8">IF(AND(F61="YA"),5,IF(AND(F61="TIDAK"),1,0))</f>
        <v>5</v>
      </c>
    </row>
    <row r="62" spans="1:7" ht="32" customHeight="1" x14ac:dyDescent="0.2">
      <c r="A62" s="2"/>
      <c r="B62" s="4" t="s">
        <v>115</v>
      </c>
      <c r="C62" s="176" t="s">
        <v>116</v>
      </c>
      <c r="D62" s="176"/>
      <c r="E62" s="176"/>
      <c r="F62" s="57"/>
      <c r="G62" s="15"/>
    </row>
    <row r="63" spans="1:7" ht="32" customHeight="1" x14ac:dyDescent="0.2">
      <c r="A63" s="2"/>
      <c r="B63" s="5"/>
      <c r="C63" s="4" t="s">
        <v>117</v>
      </c>
      <c r="D63" s="176" t="s">
        <v>118</v>
      </c>
      <c r="E63" s="176"/>
      <c r="F63" s="57" t="s">
        <v>8</v>
      </c>
      <c r="G63" s="15">
        <f t="shared" ref="G63:G70" si="9">IF(AND(F63="YA"),5,IF(AND(F63="TIDAK"),1,0))</f>
        <v>5</v>
      </c>
    </row>
    <row r="64" spans="1:7" ht="32" customHeight="1" x14ac:dyDescent="0.2">
      <c r="A64" s="2"/>
      <c r="B64" s="5"/>
      <c r="C64" s="4" t="s">
        <v>119</v>
      </c>
      <c r="D64" s="176" t="s">
        <v>120</v>
      </c>
      <c r="E64" s="176"/>
      <c r="F64" s="57" t="s">
        <v>8</v>
      </c>
      <c r="G64" s="15">
        <f t="shared" si="9"/>
        <v>5</v>
      </c>
    </row>
    <row r="65" spans="1:7" ht="32" customHeight="1" x14ac:dyDescent="0.2">
      <c r="A65" s="2"/>
      <c r="B65" s="5"/>
      <c r="C65" s="4" t="s">
        <v>121</v>
      </c>
      <c r="D65" s="176" t="s">
        <v>122</v>
      </c>
      <c r="E65" s="176"/>
      <c r="F65" s="57" t="s">
        <v>8</v>
      </c>
      <c r="G65" s="15">
        <f t="shared" si="9"/>
        <v>5</v>
      </c>
    </row>
    <row r="66" spans="1:7" ht="32" customHeight="1" x14ac:dyDescent="0.2">
      <c r="A66" s="2"/>
      <c r="B66" s="5"/>
      <c r="C66" s="4" t="s">
        <v>123</v>
      </c>
      <c r="D66" s="176" t="s">
        <v>124</v>
      </c>
      <c r="E66" s="176"/>
      <c r="F66" s="57" t="s">
        <v>8</v>
      </c>
      <c r="G66" s="15">
        <f t="shared" si="9"/>
        <v>5</v>
      </c>
    </row>
    <row r="67" spans="1:7" ht="32" customHeight="1" x14ac:dyDescent="0.2">
      <c r="A67" s="2"/>
      <c r="B67" s="5"/>
      <c r="C67" s="4" t="s">
        <v>125</v>
      </c>
      <c r="D67" s="176" t="s">
        <v>126</v>
      </c>
      <c r="E67" s="176"/>
      <c r="F67" s="57" t="s">
        <v>8</v>
      </c>
      <c r="G67" s="15">
        <f t="shared" si="9"/>
        <v>5</v>
      </c>
    </row>
    <row r="68" spans="1:7" ht="32" customHeight="1" x14ac:dyDescent="0.2">
      <c r="A68" s="2"/>
      <c r="B68" s="5"/>
      <c r="C68" s="4" t="s">
        <v>127</v>
      </c>
      <c r="D68" s="176" t="s">
        <v>128</v>
      </c>
      <c r="E68" s="176"/>
      <c r="F68" s="57" t="s">
        <v>8</v>
      </c>
      <c r="G68" s="15">
        <f t="shared" si="9"/>
        <v>5</v>
      </c>
    </row>
    <row r="69" spans="1:7" ht="32" customHeight="1" x14ac:dyDescent="0.2">
      <c r="A69" s="2"/>
      <c r="B69" s="5"/>
      <c r="C69" s="4" t="s">
        <v>129</v>
      </c>
      <c r="D69" s="176" t="s">
        <v>130</v>
      </c>
      <c r="E69" s="176"/>
      <c r="F69" s="57" t="s">
        <v>8</v>
      </c>
      <c r="G69" s="15">
        <f t="shared" si="9"/>
        <v>5</v>
      </c>
    </row>
    <row r="70" spans="1:7" ht="32" customHeight="1" x14ac:dyDescent="0.2">
      <c r="A70" s="2"/>
      <c r="B70" s="5"/>
      <c r="C70" s="4" t="s">
        <v>131</v>
      </c>
      <c r="D70" s="176" t="s">
        <v>132</v>
      </c>
      <c r="E70" s="176"/>
      <c r="F70" s="57" t="s">
        <v>8</v>
      </c>
      <c r="G70" s="15">
        <f t="shared" si="9"/>
        <v>5</v>
      </c>
    </row>
    <row r="71" spans="1:7" ht="32" customHeight="1" x14ac:dyDescent="0.2">
      <c r="A71" s="2"/>
      <c r="B71" s="4" t="s">
        <v>133</v>
      </c>
      <c r="C71" s="176" t="s">
        <v>134</v>
      </c>
      <c r="D71" s="176"/>
      <c r="E71" s="176"/>
      <c r="F71" s="57"/>
      <c r="G71" s="15"/>
    </row>
    <row r="72" spans="1:7" ht="32" customHeight="1" x14ac:dyDescent="0.2">
      <c r="A72" s="2"/>
      <c r="B72" s="5"/>
      <c r="C72" s="4" t="s">
        <v>135</v>
      </c>
      <c r="D72" s="176" t="s">
        <v>136</v>
      </c>
      <c r="E72" s="176"/>
      <c r="F72" s="57"/>
      <c r="G72" s="15"/>
    </row>
    <row r="73" spans="1:7" ht="32" customHeight="1" x14ac:dyDescent="0.2">
      <c r="A73" s="2"/>
      <c r="B73" s="5"/>
      <c r="C73" s="5"/>
      <c r="D73" s="4" t="s">
        <v>137</v>
      </c>
      <c r="E73" s="5" t="s">
        <v>78</v>
      </c>
      <c r="F73" s="57" t="s">
        <v>22</v>
      </c>
      <c r="G73" s="15">
        <f>IF(AND(F73="YA"),2,IF(AND(F73="TIDAK"),1,0))</f>
        <v>0</v>
      </c>
    </row>
    <row r="74" spans="1:7" ht="32" customHeight="1" x14ac:dyDescent="0.2">
      <c r="A74" s="2"/>
      <c r="B74" s="5"/>
      <c r="C74" s="5"/>
      <c r="D74" s="4" t="s">
        <v>138</v>
      </c>
      <c r="E74" s="5" t="s">
        <v>80</v>
      </c>
      <c r="F74" s="57" t="s">
        <v>22</v>
      </c>
      <c r="G74" s="15">
        <f>IF(AND(F74="YA"),3,IF(AND(F74="TIDAK"),1,0))</f>
        <v>0</v>
      </c>
    </row>
    <row r="75" spans="1:7" ht="32" customHeight="1" x14ac:dyDescent="0.2">
      <c r="A75" s="2"/>
      <c r="B75" s="5"/>
      <c r="C75" s="5"/>
      <c r="D75" s="4" t="s">
        <v>139</v>
      </c>
      <c r="E75" s="5" t="s">
        <v>140</v>
      </c>
      <c r="F75" s="57" t="s">
        <v>8</v>
      </c>
      <c r="G75" s="15">
        <f>IF(AND(F75="YA"),5,IF(AND(F75="TIDAK"),1,0))</f>
        <v>5</v>
      </c>
    </row>
    <row r="76" spans="1:7" ht="32" customHeight="1" x14ac:dyDescent="0.2">
      <c r="A76" s="2"/>
      <c r="B76" s="5"/>
      <c r="C76" s="4" t="s">
        <v>141</v>
      </c>
      <c r="D76" s="176" t="s">
        <v>142</v>
      </c>
      <c r="E76" s="176"/>
      <c r="F76" s="57" t="s">
        <v>8</v>
      </c>
      <c r="G76" s="15">
        <f t="shared" ref="G76:G82" si="10">IF(AND(F76="YA"),5,IF(AND(F76="TIDAK"),1,0))</f>
        <v>5</v>
      </c>
    </row>
    <row r="77" spans="1:7" ht="32" customHeight="1" x14ac:dyDescent="0.2">
      <c r="A77" s="2"/>
      <c r="B77" s="4" t="s">
        <v>143</v>
      </c>
      <c r="C77" s="176" t="s">
        <v>144</v>
      </c>
      <c r="D77" s="176"/>
      <c r="E77" s="176"/>
      <c r="F77" s="57" t="s">
        <v>8</v>
      </c>
      <c r="G77" s="15">
        <f t="shared" si="10"/>
        <v>5</v>
      </c>
    </row>
    <row r="78" spans="1:7" ht="32" customHeight="1" x14ac:dyDescent="0.2">
      <c r="A78" s="2"/>
      <c r="B78" s="4" t="s">
        <v>145</v>
      </c>
      <c r="C78" s="176" t="s">
        <v>146</v>
      </c>
      <c r="D78" s="176"/>
      <c r="E78" s="176"/>
      <c r="F78" s="57" t="s">
        <v>8</v>
      </c>
      <c r="G78" s="15">
        <f t="shared" si="10"/>
        <v>5</v>
      </c>
    </row>
    <row r="79" spans="1:7" ht="32" customHeight="1" x14ac:dyDescent="0.2">
      <c r="A79" s="2"/>
      <c r="B79" s="4" t="s">
        <v>147</v>
      </c>
      <c r="C79" s="176" t="s">
        <v>148</v>
      </c>
      <c r="D79" s="176"/>
      <c r="E79" s="176"/>
      <c r="F79" s="57" t="s">
        <v>8</v>
      </c>
      <c r="G79" s="15">
        <f t="shared" si="10"/>
        <v>5</v>
      </c>
    </row>
    <row r="80" spans="1:7" ht="32" customHeight="1" x14ac:dyDescent="0.2">
      <c r="A80" s="2"/>
      <c r="B80" s="4" t="s">
        <v>149</v>
      </c>
      <c r="C80" s="176" t="s">
        <v>150</v>
      </c>
      <c r="D80" s="176"/>
      <c r="E80" s="176"/>
      <c r="F80" s="57" t="s">
        <v>8</v>
      </c>
      <c r="G80" s="15">
        <f t="shared" si="10"/>
        <v>5</v>
      </c>
    </row>
    <row r="81" spans="1:7" ht="32" customHeight="1" x14ac:dyDescent="0.2">
      <c r="A81" s="2"/>
      <c r="B81" s="4" t="s">
        <v>151</v>
      </c>
      <c r="C81" s="176" t="s">
        <v>152</v>
      </c>
      <c r="D81" s="176"/>
      <c r="E81" s="176"/>
      <c r="F81" s="57" t="s">
        <v>8</v>
      </c>
      <c r="G81" s="15">
        <f t="shared" si="10"/>
        <v>5</v>
      </c>
    </row>
    <row r="82" spans="1:7" ht="32" customHeight="1" x14ac:dyDescent="0.2">
      <c r="A82" s="2"/>
      <c r="B82" s="4" t="s">
        <v>153</v>
      </c>
      <c r="C82" s="176" t="s">
        <v>154</v>
      </c>
      <c r="D82" s="176"/>
      <c r="E82" s="176"/>
      <c r="F82" s="57" t="s">
        <v>8</v>
      </c>
      <c r="G82" s="15">
        <f t="shared" si="10"/>
        <v>5</v>
      </c>
    </row>
    <row r="83" spans="1:7" ht="32" customHeight="1" x14ac:dyDescent="0.2">
      <c r="A83" s="2">
        <v>6</v>
      </c>
      <c r="B83" s="180" t="s">
        <v>155</v>
      </c>
      <c r="C83" s="180"/>
      <c r="D83" s="180"/>
      <c r="E83" s="180"/>
      <c r="F83" s="57"/>
      <c r="G83" s="50">
        <f>SUM(G84:G96)</f>
        <v>30</v>
      </c>
    </row>
    <row r="84" spans="1:7" ht="32" customHeight="1" x14ac:dyDescent="0.2">
      <c r="A84" s="2"/>
      <c r="B84" s="4" t="s">
        <v>156</v>
      </c>
      <c r="C84" s="176" t="s">
        <v>157</v>
      </c>
      <c r="D84" s="176"/>
      <c r="E84" s="176"/>
      <c r="F84" s="57" t="s">
        <v>8</v>
      </c>
      <c r="G84" s="15">
        <f t="shared" ref="G84" si="11">IF(AND(F84="YA"),5,IF(AND(F84="TIDAK"),1,0))</f>
        <v>5</v>
      </c>
    </row>
    <row r="85" spans="1:7" ht="32" customHeight="1" x14ac:dyDescent="0.2">
      <c r="A85" s="2"/>
      <c r="B85" s="4" t="s">
        <v>158</v>
      </c>
      <c r="C85" s="176" t="s">
        <v>159</v>
      </c>
      <c r="D85" s="176"/>
      <c r="E85" s="176"/>
      <c r="F85" s="57"/>
      <c r="G85" s="15"/>
    </row>
    <row r="86" spans="1:7" ht="32" customHeight="1" x14ac:dyDescent="0.2">
      <c r="A86" s="2"/>
      <c r="B86" s="5"/>
      <c r="C86" s="4" t="s">
        <v>160</v>
      </c>
      <c r="D86" s="176" t="s">
        <v>161</v>
      </c>
      <c r="E86" s="176"/>
      <c r="F86" s="57" t="s">
        <v>22</v>
      </c>
      <c r="G86" s="15">
        <f>IF(AND(F86="YA"),3,IF(AND(F86="TIDAK"),1,0))</f>
        <v>0</v>
      </c>
    </row>
    <row r="87" spans="1:7" ht="32" customHeight="1" x14ac:dyDescent="0.2">
      <c r="A87" s="2"/>
      <c r="B87" s="5"/>
      <c r="C87" s="4" t="s">
        <v>162</v>
      </c>
      <c r="D87" s="176" t="s">
        <v>163</v>
      </c>
      <c r="E87" s="176"/>
      <c r="F87" s="57" t="s">
        <v>8</v>
      </c>
      <c r="G87" s="15">
        <f>IF(AND(F87="YA"),5,IF(AND(F87="TIDAK"),1,0))</f>
        <v>5</v>
      </c>
    </row>
    <row r="88" spans="1:7" ht="32" customHeight="1" x14ac:dyDescent="0.2">
      <c r="A88" s="2"/>
      <c r="B88" s="4" t="s">
        <v>164</v>
      </c>
      <c r="C88" s="176" t="s">
        <v>165</v>
      </c>
      <c r="D88" s="176"/>
      <c r="E88" s="176"/>
      <c r="F88" s="57"/>
      <c r="G88" s="15"/>
    </row>
    <row r="89" spans="1:7" ht="32" customHeight="1" x14ac:dyDescent="0.2">
      <c r="A89" s="2"/>
      <c r="B89" s="5"/>
      <c r="C89" s="4" t="s">
        <v>166</v>
      </c>
      <c r="D89" s="176" t="s">
        <v>167</v>
      </c>
      <c r="E89" s="176"/>
      <c r="F89" s="57" t="s">
        <v>22</v>
      </c>
      <c r="G89" s="15">
        <f>IF(AND(F89="YA"),3,IF(AND(F89="TIDAK"),1,0))</f>
        <v>0</v>
      </c>
    </row>
    <row r="90" spans="1:7" ht="32" customHeight="1" x14ac:dyDescent="0.2">
      <c r="A90" s="2"/>
      <c r="B90" s="5"/>
      <c r="C90" s="4" t="s">
        <v>168</v>
      </c>
      <c r="D90" s="176" t="s">
        <v>169</v>
      </c>
      <c r="E90" s="176"/>
      <c r="F90" s="57" t="s">
        <v>8</v>
      </c>
      <c r="G90" s="15">
        <f>IF(AND(F90="YA"),5,IF(AND(F90="TIDAK"),1,0))</f>
        <v>5</v>
      </c>
    </row>
    <row r="91" spans="1:7" ht="32" customHeight="1" x14ac:dyDescent="0.2">
      <c r="A91" s="2"/>
      <c r="B91" s="4" t="s">
        <v>170</v>
      </c>
      <c r="C91" s="176" t="s">
        <v>171</v>
      </c>
      <c r="D91" s="176"/>
      <c r="E91" s="176"/>
      <c r="F91" s="57"/>
      <c r="G91" s="15"/>
    </row>
    <row r="92" spans="1:7" ht="32" customHeight="1" x14ac:dyDescent="0.2">
      <c r="A92" s="2"/>
      <c r="B92" s="5"/>
      <c r="C92" s="4" t="s">
        <v>172</v>
      </c>
      <c r="D92" s="176" t="s">
        <v>173</v>
      </c>
      <c r="E92" s="176"/>
      <c r="F92" s="57" t="s">
        <v>22</v>
      </c>
      <c r="G92" s="15">
        <f>IF(AND(F92="YA"),2,IF(AND(F92="TIDAK"),1,0))</f>
        <v>0</v>
      </c>
    </row>
    <row r="93" spans="1:7" ht="32" customHeight="1" x14ac:dyDescent="0.2">
      <c r="A93" s="2"/>
      <c r="B93" s="5"/>
      <c r="C93" s="4" t="s">
        <v>174</v>
      </c>
      <c r="D93" s="176" t="s">
        <v>175</v>
      </c>
      <c r="E93" s="176"/>
      <c r="F93" s="57" t="s">
        <v>22</v>
      </c>
      <c r="G93" s="15">
        <f>IF(AND(F93="YA"),3,IF(AND(F93="TIDAK"),1,0))</f>
        <v>0</v>
      </c>
    </row>
    <row r="94" spans="1:7" ht="32" customHeight="1" x14ac:dyDescent="0.2">
      <c r="A94" s="2"/>
      <c r="B94" s="5"/>
      <c r="C94" s="4" t="s">
        <v>176</v>
      </c>
      <c r="D94" s="176" t="s">
        <v>177</v>
      </c>
      <c r="E94" s="176"/>
      <c r="F94" s="57" t="s">
        <v>8</v>
      </c>
      <c r="G94" s="15">
        <f>IF(AND(F94="YA"),5,IF(AND(F94="TIDAK"),1,0))</f>
        <v>5</v>
      </c>
    </row>
    <row r="95" spans="1:7" ht="32" customHeight="1" x14ac:dyDescent="0.2">
      <c r="A95" s="2"/>
      <c r="B95" s="4" t="s">
        <v>178</v>
      </c>
      <c r="C95" s="176" t="s">
        <v>179</v>
      </c>
      <c r="D95" s="176"/>
      <c r="E95" s="176"/>
      <c r="F95" s="57" t="s">
        <v>8</v>
      </c>
      <c r="G95" s="15">
        <f t="shared" ref="G95:G96" si="12">IF(AND(F95="YA"),5,IF(AND(F95="TIDAK"),1,0))</f>
        <v>5</v>
      </c>
    </row>
    <row r="96" spans="1:7" ht="32" customHeight="1" x14ac:dyDescent="0.2">
      <c r="A96" s="2"/>
      <c r="B96" s="4" t="s">
        <v>180</v>
      </c>
      <c r="C96" s="176" t="s">
        <v>181</v>
      </c>
      <c r="D96" s="176"/>
      <c r="E96" s="176"/>
      <c r="F96" s="57" t="s">
        <v>8</v>
      </c>
      <c r="G96" s="15">
        <f t="shared" si="12"/>
        <v>5</v>
      </c>
    </row>
    <row r="97" spans="1:7" ht="32" customHeight="1" x14ac:dyDescent="0.2">
      <c r="A97" s="2">
        <v>7</v>
      </c>
      <c r="B97" s="180" t="s">
        <v>182</v>
      </c>
      <c r="C97" s="180"/>
      <c r="D97" s="180"/>
      <c r="E97" s="180"/>
      <c r="F97" s="57"/>
      <c r="G97" s="50">
        <f>SUM(G98:G121)</f>
        <v>78</v>
      </c>
    </row>
    <row r="98" spans="1:7" ht="32" customHeight="1" x14ac:dyDescent="0.2">
      <c r="A98" s="2"/>
      <c r="B98" s="5" t="s">
        <v>183</v>
      </c>
      <c r="C98" s="176" t="s">
        <v>184</v>
      </c>
      <c r="D98" s="176"/>
      <c r="E98" s="176"/>
      <c r="F98" s="57" t="s">
        <v>8</v>
      </c>
      <c r="G98" s="15">
        <f t="shared" ref="G98:G99" si="13">IF(AND(F98="YA"),5,IF(AND(F98="TIDAK"),1,0))</f>
        <v>5</v>
      </c>
    </row>
    <row r="99" spans="1:7" ht="32" customHeight="1" x14ac:dyDescent="0.2">
      <c r="A99" s="2"/>
      <c r="B99" s="5" t="s">
        <v>185</v>
      </c>
      <c r="C99" s="176" t="s">
        <v>186</v>
      </c>
      <c r="D99" s="176"/>
      <c r="E99" s="176"/>
      <c r="F99" s="57" t="s">
        <v>8</v>
      </c>
      <c r="G99" s="15">
        <f t="shared" si="13"/>
        <v>5</v>
      </c>
    </row>
    <row r="100" spans="1:7" ht="32" customHeight="1" x14ac:dyDescent="0.2">
      <c r="A100" s="2"/>
      <c r="B100" s="5" t="s">
        <v>187</v>
      </c>
      <c r="C100" s="176" t="s">
        <v>188</v>
      </c>
      <c r="D100" s="176"/>
      <c r="E100" s="176"/>
      <c r="F100" s="57"/>
      <c r="G100" s="15"/>
    </row>
    <row r="101" spans="1:7" ht="32" customHeight="1" x14ac:dyDescent="0.2">
      <c r="A101" s="2"/>
      <c r="B101" s="5"/>
      <c r="C101" s="5" t="s">
        <v>189</v>
      </c>
      <c r="D101" s="176" t="s">
        <v>190</v>
      </c>
      <c r="E101" s="176"/>
      <c r="F101" s="57" t="s">
        <v>8</v>
      </c>
      <c r="G101" s="15">
        <f t="shared" ref="G101:G110" si="14">IF(AND(F101="YA"),5,IF(AND(F101="TIDAK"),1,0))</f>
        <v>5</v>
      </c>
    </row>
    <row r="102" spans="1:7" ht="32" customHeight="1" x14ac:dyDescent="0.2">
      <c r="A102" s="2"/>
      <c r="B102" s="5"/>
      <c r="C102" s="5" t="s">
        <v>191</v>
      </c>
      <c r="D102" s="176" t="s">
        <v>192</v>
      </c>
      <c r="E102" s="176"/>
      <c r="F102" s="57" t="s">
        <v>8</v>
      </c>
      <c r="G102" s="15">
        <f t="shared" si="14"/>
        <v>5</v>
      </c>
    </row>
    <row r="103" spans="1:7" ht="32" customHeight="1" x14ac:dyDescent="0.2">
      <c r="A103" s="2"/>
      <c r="B103" s="5"/>
      <c r="C103" s="5" t="s">
        <v>193</v>
      </c>
      <c r="D103" s="176" t="s">
        <v>194</v>
      </c>
      <c r="E103" s="176"/>
      <c r="F103" s="57" t="s">
        <v>8</v>
      </c>
      <c r="G103" s="15">
        <f t="shared" si="14"/>
        <v>5</v>
      </c>
    </row>
    <row r="104" spans="1:7" ht="32" customHeight="1" x14ac:dyDescent="0.2">
      <c r="A104" s="2"/>
      <c r="B104" s="5"/>
      <c r="C104" s="5" t="s">
        <v>195</v>
      </c>
      <c r="D104" s="176" t="s">
        <v>196</v>
      </c>
      <c r="E104" s="176"/>
      <c r="F104" s="57" t="s">
        <v>8</v>
      </c>
      <c r="G104" s="15">
        <f t="shared" si="14"/>
        <v>5</v>
      </c>
    </row>
    <row r="105" spans="1:7" ht="32" customHeight="1" x14ac:dyDescent="0.2">
      <c r="A105" s="2"/>
      <c r="B105" s="5"/>
      <c r="C105" s="5" t="s">
        <v>197</v>
      </c>
      <c r="D105" s="176" t="s">
        <v>198</v>
      </c>
      <c r="E105" s="176"/>
      <c r="F105" s="57" t="s">
        <v>8</v>
      </c>
      <c r="G105" s="15">
        <f t="shared" si="14"/>
        <v>5</v>
      </c>
    </row>
    <row r="106" spans="1:7" ht="32" customHeight="1" x14ac:dyDescent="0.2">
      <c r="A106" s="2"/>
      <c r="B106" s="5"/>
      <c r="C106" s="5" t="s">
        <v>199</v>
      </c>
      <c r="D106" s="176" t="s">
        <v>200</v>
      </c>
      <c r="E106" s="176"/>
      <c r="F106" s="57" t="s">
        <v>8</v>
      </c>
      <c r="G106" s="15">
        <f t="shared" si="14"/>
        <v>5</v>
      </c>
    </row>
    <row r="107" spans="1:7" ht="32" customHeight="1" x14ac:dyDescent="0.2">
      <c r="A107" s="2"/>
      <c r="B107" s="5" t="s">
        <v>201</v>
      </c>
      <c r="C107" s="176" t="s">
        <v>202</v>
      </c>
      <c r="D107" s="176"/>
      <c r="E107" s="176"/>
      <c r="F107" s="57" t="s">
        <v>8</v>
      </c>
      <c r="G107" s="15">
        <f t="shared" si="14"/>
        <v>5</v>
      </c>
    </row>
    <row r="108" spans="1:7" ht="32" customHeight="1" x14ac:dyDescent="0.2">
      <c r="A108" s="2"/>
      <c r="B108" s="5" t="s">
        <v>203</v>
      </c>
      <c r="C108" s="176" t="s">
        <v>204</v>
      </c>
      <c r="D108" s="176"/>
      <c r="E108" s="176"/>
      <c r="F108" s="57" t="s">
        <v>8</v>
      </c>
      <c r="G108" s="15">
        <f t="shared" si="14"/>
        <v>5</v>
      </c>
    </row>
    <row r="109" spans="1:7" ht="32" customHeight="1" x14ac:dyDescent="0.2">
      <c r="A109" s="2"/>
      <c r="B109" s="5" t="s">
        <v>205</v>
      </c>
      <c r="C109" s="176" t="s">
        <v>206</v>
      </c>
      <c r="D109" s="176"/>
      <c r="E109" s="176"/>
      <c r="F109" s="57" t="s">
        <v>8</v>
      </c>
      <c r="G109" s="15">
        <f t="shared" si="14"/>
        <v>5</v>
      </c>
    </row>
    <row r="110" spans="1:7" ht="32" customHeight="1" x14ac:dyDescent="0.2">
      <c r="A110" s="2"/>
      <c r="B110" s="5" t="s">
        <v>207</v>
      </c>
      <c r="C110" s="176" t="s">
        <v>208</v>
      </c>
      <c r="D110" s="176"/>
      <c r="E110" s="176"/>
      <c r="F110" s="57" t="s">
        <v>8</v>
      </c>
      <c r="G110" s="15">
        <f t="shared" si="14"/>
        <v>5</v>
      </c>
    </row>
    <row r="111" spans="1:7" ht="32" customHeight="1" x14ac:dyDescent="0.2">
      <c r="A111" s="2"/>
      <c r="B111" s="5" t="s">
        <v>209</v>
      </c>
      <c r="C111" s="176" t="s">
        <v>210</v>
      </c>
      <c r="D111" s="176"/>
      <c r="E111" s="176"/>
      <c r="F111" s="57"/>
      <c r="G111" s="15"/>
    </row>
    <row r="112" spans="1:7" ht="32" customHeight="1" x14ac:dyDescent="0.2">
      <c r="A112" s="8"/>
      <c r="B112" s="5"/>
      <c r="C112" s="5" t="s">
        <v>211</v>
      </c>
      <c r="D112" s="176" t="s">
        <v>212</v>
      </c>
      <c r="E112" s="176"/>
      <c r="F112" s="57" t="s">
        <v>22</v>
      </c>
      <c r="G112" s="15">
        <f>IF(AND(F112="YA"),3,IF(AND(F112="TIDAK"),1,0))</f>
        <v>0</v>
      </c>
    </row>
    <row r="113" spans="1:7" ht="32" customHeight="1" x14ac:dyDescent="0.2">
      <c r="A113" s="8"/>
      <c r="B113" s="5"/>
      <c r="C113" s="5" t="s">
        <v>213</v>
      </c>
      <c r="D113" s="176" t="s">
        <v>214</v>
      </c>
      <c r="E113" s="176"/>
      <c r="F113" s="57" t="s">
        <v>8</v>
      </c>
      <c r="G113" s="15">
        <f>IF(AND(F113="YA"),5,IF(AND(F113="TIDAK"),1,0))</f>
        <v>5</v>
      </c>
    </row>
    <row r="114" spans="1:7" ht="32" customHeight="1" x14ac:dyDescent="0.2">
      <c r="A114" s="2"/>
      <c r="B114" s="5" t="s">
        <v>215</v>
      </c>
      <c r="C114" s="176" t="s">
        <v>216</v>
      </c>
      <c r="D114" s="176"/>
      <c r="E114" s="176"/>
      <c r="F114" s="57"/>
      <c r="G114" s="15"/>
    </row>
    <row r="115" spans="1:7" ht="32" customHeight="1" x14ac:dyDescent="0.2">
      <c r="A115" s="8"/>
      <c r="B115" s="5"/>
      <c r="C115" s="5" t="s">
        <v>217</v>
      </c>
      <c r="D115" s="176" t="s">
        <v>218</v>
      </c>
      <c r="E115" s="176"/>
      <c r="F115" s="57" t="s">
        <v>8</v>
      </c>
      <c r="G115" s="15">
        <f>IF(AND(F115="YA"),3,IF(AND(F115="TIDAK"),1,0))</f>
        <v>3</v>
      </c>
    </row>
    <row r="116" spans="1:7" ht="32" customHeight="1" x14ac:dyDescent="0.2">
      <c r="A116" s="8"/>
      <c r="B116" s="5"/>
      <c r="C116" s="5" t="s">
        <v>219</v>
      </c>
      <c r="D116" s="176" t="s">
        <v>220</v>
      </c>
      <c r="E116" s="176"/>
      <c r="F116" s="57" t="s">
        <v>22</v>
      </c>
      <c r="G116" s="15">
        <f>IF(AND(F116="YA"),5,IF(AND(F116="TIDAK"),1,0))</f>
        <v>0</v>
      </c>
    </row>
    <row r="117" spans="1:7" ht="32" customHeight="1" x14ac:dyDescent="0.2">
      <c r="A117" s="2"/>
      <c r="B117" s="9" t="s">
        <v>221</v>
      </c>
      <c r="C117" s="176" t="s">
        <v>222</v>
      </c>
      <c r="D117" s="176"/>
      <c r="E117" s="176"/>
      <c r="F117" s="57" t="s">
        <v>8</v>
      </c>
      <c r="G117" s="15">
        <f t="shared" ref="G117" si="15">IF(AND(F117="YA"),5,IF(AND(F117="TIDAK"),1,0))</f>
        <v>5</v>
      </c>
    </row>
    <row r="118" spans="1:7" ht="32" customHeight="1" x14ac:dyDescent="0.2">
      <c r="A118" s="2"/>
      <c r="B118" s="5" t="s">
        <v>223</v>
      </c>
      <c r="C118" s="176" t="s">
        <v>224</v>
      </c>
      <c r="D118" s="176"/>
      <c r="E118" s="176"/>
      <c r="F118" s="57"/>
      <c r="G118" s="15"/>
    </row>
    <row r="119" spans="1:7" ht="32" customHeight="1" x14ac:dyDescent="0.2">
      <c r="A119" s="2"/>
      <c r="B119" s="5"/>
      <c r="C119" s="5" t="s">
        <v>225</v>
      </c>
      <c r="D119" s="176" t="s">
        <v>78</v>
      </c>
      <c r="E119" s="176"/>
      <c r="F119" s="57" t="s">
        <v>22</v>
      </c>
      <c r="G119" s="15">
        <f>IF(AND(F119="YA"),2,IF(AND(F119="TIDAK"),1,0))</f>
        <v>0</v>
      </c>
    </row>
    <row r="120" spans="1:7" ht="32" customHeight="1" x14ac:dyDescent="0.2">
      <c r="A120" s="2"/>
      <c r="B120" s="5"/>
      <c r="C120" s="5" t="s">
        <v>226</v>
      </c>
      <c r="D120" s="176" t="s">
        <v>80</v>
      </c>
      <c r="E120" s="176"/>
      <c r="F120" s="57" t="s">
        <v>22</v>
      </c>
      <c r="G120" s="15">
        <f>IF(AND(F120="YA"),3,IF(AND(F120="TIDAK"),1,0))</f>
        <v>0</v>
      </c>
    </row>
    <row r="121" spans="1:7" ht="32" customHeight="1" x14ac:dyDescent="0.2">
      <c r="A121" s="2"/>
      <c r="B121" s="5"/>
      <c r="C121" s="5" t="s">
        <v>227</v>
      </c>
      <c r="D121" s="176" t="s">
        <v>140</v>
      </c>
      <c r="E121" s="176"/>
      <c r="F121" s="57" t="s">
        <v>8</v>
      </c>
      <c r="G121" s="15">
        <f>IF(AND(F121="YA"),5,IF(AND(F121="TIDAK"),1,0))</f>
        <v>5</v>
      </c>
    </row>
    <row r="122" spans="1:7" ht="32" customHeight="1" x14ac:dyDescent="0.2">
      <c r="A122" s="2">
        <v>8</v>
      </c>
      <c r="B122" s="180" t="s">
        <v>228</v>
      </c>
      <c r="C122" s="180"/>
      <c r="D122" s="180"/>
      <c r="E122" s="180"/>
      <c r="F122" s="57"/>
      <c r="G122" s="50">
        <f>SUM(G123:G142)</f>
        <v>45</v>
      </c>
    </row>
    <row r="123" spans="1:7" ht="32" customHeight="1" x14ac:dyDescent="0.2">
      <c r="A123" s="2"/>
      <c r="B123" s="4" t="s">
        <v>229</v>
      </c>
      <c r="C123" s="176" t="s">
        <v>230</v>
      </c>
      <c r="D123" s="176"/>
      <c r="E123" s="176"/>
      <c r="F123" s="57" t="s">
        <v>8</v>
      </c>
      <c r="G123" s="15">
        <f t="shared" ref="G123" si="16">IF(AND(F123="YA"),5,IF(AND(F123="TIDAK"),1,0))</f>
        <v>5</v>
      </c>
    </row>
    <row r="124" spans="1:7" ht="32" customHeight="1" x14ac:dyDescent="0.2">
      <c r="A124" s="2"/>
      <c r="B124" s="4" t="s">
        <v>231</v>
      </c>
      <c r="C124" s="176" t="s">
        <v>232</v>
      </c>
      <c r="D124" s="176"/>
      <c r="E124" s="176"/>
      <c r="F124" s="57"/>
      <c r="G124" s="15"/>
    </row>
    <row r="125" spans="1:7" ht="32" customHeight="1" x14ac:dyDescent="0.2">
      <c r="A125" s="2"/>
      <c r="B125" s="5"/>
      <c r="C125" s="4" t="s">
        <v>233</v>
      </c>
      <c r="D125" s="176" t="s">
        <v>234</v>
      </c>
      <c r="E125" s="176"/>
      <c r="F125" s="57" t="s">
        <v>22</v>
      </c>
      <c r="G125" s="15">
        <f>IF(AND(F125="YA"),2,IF(AND(F125="TIDAK"),1,0))</f>
        <v>0</v>
      </c>
    </row>
    <row r="126" spans="1:7" ht="32" customHeight="1" x14ac:dyDescent="0.2">
      <c r="A126" s="2"/>
      <c r="B126" s="5"/>
      <c r="C126" s="4" t="s">
        <v>235</v>
      </c>
      <c r="D126" s="176" t="s">
        <v>236</v>
      </c>
      <c r="E126" s="176"/>
      <c r="F126" s="57" t="s">
        <v>8</v>
      </c>
      <c r="G126" s="15">
        <f>IF(AND(F126="YA"),3,IF(AND(F126="TIDAK"),1,0))</f>
        <v>3</v>
      </c>
    </row>
    <row r="127" spans="1:7" ht="32" customHeight="1" x14ac:dyDescent="0.2">
      <c r="A127" s="2"/>
      <c r="B127" s="5"/>
      <c r="C127" s="4" t="s">
        <v>237</v>
      </c>
      <c r="D127" s="176" t="s">
        <v>238</v>
      </c>
      <c r="E127" s="176"/>
      <c r="F127" s="57" t="s">
        <v>22</v>
      </c>
      <c r="G127" s="15">
        <f>IF(AND(F127="YA"),5,IF(AND(F127="TIDAK"),1,0))</f>
        <v>0</v>
      </c>
    </row>
    <row r="128" spans="1:7" ht="32" customHeight="1" x14ac:dyDescent="0.2">
      <c r="A128" s="2"/>
      <c r="B128" s="4" t="s">
        <v>239</v>
      </c>
      <c r="C128" s="176" t="s">
        <v>240</v>
      </c>
      <c r="D128" s="176"/>
      <c r="E128" s="176"/>
      <c r="F128" s="57" t="s">
        <v>8</v>
      </c>
      <c r="G128" s="15">
        <f t="shared" ref="G128" si="17">IF(AND(F128="YA"),5,IF(AND(F128="TIDAK"),1,0))</f>
        <v>5</v>
      </c>
    </row>
    <row r="129" spans="1:7" ht="32" customHeight="1" x14ac:dyDescent="0.2">
      <c r="A129" s="2"/>
      <c r="B129" s="4" t="s">
        <v>241</v>
      </c>
      <c r="C129" s="176" t="s">
        <v>242</v>
      </c>
      <c r="D129" s="176"/>
      <c r="E129" s="176"/>
      <c r="F129" s="57"/>
      <c r="G129" s="15"/>
    </row>
    <row r="130" spans="1:7" ht="32" customHeight="1" x14ac:dyDescent="0.2">
      <c r="A130" s="2"/>
      <c r="B130" s="5"/>
      <c r="C130" s="4" t="s">
        <v>243</v>
      </c>
      <c r="D130" s="214" t="s">
        <v>244</v>
      </c>
      <c r="E130" s="214"/>
      <c r="F130" s="57" t="s">
        <v>8</v>
      </c>
      <c r="G130" s="15">
        <f>IF(AND(F130="YA"),3,IF(AND(F130="TIDAK"),1,0))</f>
        <v>3</v>
      </c>
    </row>
    <row r="131" spans="1:7" ht="32" customHeight="1" x14ac:dyDescent="0.2">
      <c r="A131" s="2"/>
      <c r="B131" s="5"/>
      <c r="C131" s="4" t="s">
        <v>245</v>
      </c>
      <c r="D131" s="214" t="s">
        <v>246</v>
      </c>
      <c r="E131" s="214"/>
      <c r="F131" s="57" t="s">
        <v>22</v>
      </c>
      <c r="G131" s="15">
        <f>IF(AND(F131="YA"),5,IF(AND(F131="TIDAK"),1,0))</f>
        <v>0</v>
      </c>
    </row>
    <row r="132" spans="1:7" ht="32" customHeight="1" x14ac:dyDescent="0.2">
      <c r="A132" s="2"/>
      <c r="B132" s="4" t="s">
        <v>247</v>
      </c>
      <c r="C132" s="176" t="s">
        <v>248</v>
      </c>
      <c r="D132" s="176"/>
      <c r="E132" s="176"/>
      <c r="F132" s="57"/>
      <c r="G132" s="15"/>
    </row>
    <row r="133" spans="1:7" ht="32" customHeight="1" x14ac:dyDescent="0.2">
      <c r="A133" s="2"/>
      <c r="B133" s="5"/>
      <c r="C133" s="4" t="s">
        <v>249</v>
      </c>
      <c r="D133" s="176" t="s">
        <v>250</v>
      </c>
      <c r="E133" s="176"/>
      <c r="F133" s="57" t="s">
        <v>8</v>
      </c>
      <c r="G133" s="15">
        <f>IF(AND(F133="YA"),3,IF(AND(F133="TIDAK"),1,0))</f>
        <v>3</v>
      </c>
    </row>
    <row r="134" spans="1:7" ht="32" customHeight="1" x14ac:dyDescent="0.2">
      <c r="A134" s="2"/>
      <c r="B134" s="5"/>
      <c r="C134" s="4" t="s">
        <v>251</v>
      </c>
      <c r="D134" s="176" t="s">
        <v>252</v>
      </c>
      <c r="E134" s="176"/>
      <c r="F134" s="57" t="s">
        <v>22</v>
      </c>
      <c r="G134" s="15">
        <f>IF(AND(F134="YA"),3,IF(AND(F134="TIDAK"),1,0))</f>
        <v>0</v>
      </c>
    </row>
    <row r="135" spans="1:7" ht="32" customHeight="1" x14ac:dyDescent="0.2">
      <c r="A135" s="2"/>
      <c r="B135" s="5"/>
      <c r="C135" s="4" t="s">
        <v>253</v>
      </c>
      <c r="D135" s="176" t="s">
        <v>254</v>
      </c>
      <c r="E135" s="176"/>
      <c r="F135" s="57" t="s">
        <v>22</v>
      </c>
      <c r="G135" s="15">
        <f>IF(AND(F135="YA"),5,IF(AND(F135="TIDAK"),1,0))</f>
        <v>0</v>
      </c>
    </row>
    <row r="136" spans="1:7" ht="32" customHeight="1" x14ac:dyDescent="0.2">
      <c r="A136" s="2"/>
      <c r="B136" s="4" t="s">
        <v>255</v>
      </c>
      <c r="C136" s="176" t="s">
        <v>256</v>
      </c>
      <c r="D136" s="176"/>
      <c r="E136" s="176"/>
      <c r="F136" s="57" t="s">
        <v>8</v>
      </c>
      <c r="G136" s="15">
        <f t="shared" ref="G136" si="18">IF(AND(F136="YA"),5,IF(AND(F136="TIDAK"),1,0))</f>
        <v>5</v>
      </c>
    </row>
    <row r="137" spans="1:7" ht="32" customHeight="1" x14ac:dyDescent="0.2">
      <c r="A137" s="2"/>
      <c r="B137" s="4" t="s">
        <v>257</v>
      </c>
      <c r="C137" s="176" t="s">
        <v>258</v>
      </c>
      <c r="D137" s="176"/>
      <c r="E137" s="176"/>
      <c r="F137" s="57"/>
      <c r="G137" s="15"/>
    </row>
    <row r="138" spans="1:7" ht="32" customHeight="1" x14ac:dyDescent="0.2">
      <c r="A138" s="2"/>
      <c r="B138" s="5"/>
      <c r="C138" s="4" t="s">
        <v>259</v>
      </c>
      <c r="D138" s="176" t="s">
        <v>260</v>
      </c>
      <c r="E138" s="176"/>
      <c r="F138" s="57" t="s">
        <v>8</v>
      </c>
      <c r="G138" s="15">
        <f t="shared" ref="G138:G142" si="19">IF(AND(F138="YA"),5,IF(AND(F138="TIDAK"),1,0))</f>
        <v>5</v>
      </c>
    </row>
    <row r="139" spans="1:7" ht="32" customHeight="1" x14ac:dyDescent="0.2">
      <c r="A139" s="2"/>
      <c r="B139" s="5"/>
      <c r="C139" s="4" t="s">
        <v>261</v>
      </c>
      <c r="D139" s="176" t="s">
        <v>262</v>
      </c>
      <c r="E139" s="176"/>
      <c r="F139" s="57" t="s">
        <v>55</v>
      </c>
      <c r="G139" s="15">
        <f t="shared" si="19"/>
        <v>1</v>
      </c>
    </row>
    <row r="140" spans="1:7" ht="32" customHeight="1" x14ac:dyDescent="0.2">
      <c r="A140" s="2"/>
      <c r="B140" s="5"/>
      <c r="C140" s="4" t="s">
        <v>263</v>
      </c>
      <c r="D140" s="176" t="s">
        <v>264</v>
      </c>
      <c r="E140" s="176"/>
      <c r="F140" s="57" t="s">
        <v>8</v>
      </c>
      <c r="G140" s="15">
        <f t="shared" si="19"/>
        <v>5</v>
      </c>
    </row>
    <row r="141" spans="1:7" ht="32" customHeight="1" x14ac:dyDescent="0.2">
      <c r="A141" s="2"/>
      <c r="B141" s="4" t="s">
        <v>265</v>
      </c>
      <c r="C141" s="176" t="s">
        <v>266</v>
      </c>
      <c r="D141" s="176"/>
      <c r="E141" s="176"/>
      <c r="F141" s="57" t="s">
        <v>8</v>
      </c>
      <c r="G141" s="15">
        <f t="shared" si="19"/>
        <v>5</v>
      </c>
    </row>
    <row r="142" spans="1:7" ht="32" customHeight="1" x14ac:dyDescent="0.2">
      <c r="A142" s="2"/>
      <c r="B142" s="4" t="s">
        <v>267</v>
      </c>
      <c r="C142" s="176" t="s">
        <v>268</v>
      </c>
      <c r="D142" s="176"/>
      <c r="E142" s="176"/>
      <c r="F142" s="57" t="s">
        <v>8</v>
      </c>
      <c r="G142" s="15">
        <f t="shared" si="19"/>
        <v>5</v>
      </c>
    </row>
    <row r="143" spans="1:7" ht="32" customHeight="1" x14ac:dyDescent="0.2">
      <c r="A143" s="2">
        <v>9</v>
      </c>
      <c r="B143" s="180" t="s">
        <v>269</v>
      </c>
      <c r="C143" s="180"/>
      <c r="D143" s="180"/>
      <c r="E143" s="180"/>
      <c r="F143" s="57"/>
      <c r="G143" s="50">
        <f>SUM(G144:G162)</f>
        <v>41</v>
      </c>
    </row>
    <row r="144" spans="1:7" ht="32" customHeight="1" x14ac:dyDescent="0.2">
      <c r="A144" s="2"/>
      <c r="B144" s="4" t="s">
        <v>270</v>
      </c>
      <c r="C144" s="176" t="s">
        <v>271</v>
      </c>
      <c r="D144" s="176"/>
      <c r="E144" s="176"/>
      <c r="F144" s="57" t="s">
        <v>8</v>
      </c>
      <c r="G144" s="15">
        <f t="shared" ref="G144:G146" si="20">IF(AND(F144="YA"),5,IF(AND(F144="TIDAK"),1,0))</f>
        <v>5</v>
      </c>
    </row>
    <row r="145" spans="1:7" ht="32" customHeight="1" x14ac:dyDescent="0.2">
      <c r="A145" s="2"/>
      <c r="B145" s="5"/>
      <c r="C145" s="176" t="s">
        <v>272</v>
      </c>
      <c r="D145" s="176"/>
      <c r="E145" s="176"/>
      <c r="F145" s="57" t="s">
        <v>8</v>
      </c>
      <c r="G145" s="15">
        <f t="shared" si="20"/>
        <v>5</v>
      </c>
    </row>
    <row r="146" spans="1:7" ht="32" customHeight="1" x14ac:dyDescent="0.2">
      <c r="A146" s="2"/>
      <c r="B146" s="4" t="s">
        <v>273</v>
      </c>
      <c r="C146" s="176" t="s">
        <v>274</v>
      </c>
      <c r="D146" s="176"/>
      <c r="E146" s="176"/>
      <c r="F146" s="57" t="s">
        <v>8</v>
      </c>
      <c r="G146" s="15">
        <f t="shared" si="20"/>
        <v>5</v>
      </c>
    </row>
    <row r="147" spans="1:7" ht="32" customHeight="1" x14ac:dyDescent="0.2">
      <c r="A147" s="2"/>
      <c r="B147" s="4" t="s">
        <v>275</v>
      </c>
      <c r="C147" s="176" t="s">
        <v>276</v>
      </c>
      <c r="D147" s="176"/>
      <c r="E147" s="176"/>
      <c r="F147" s="57"/>
      <c r="G147" s="15"/>
    </row>
    <row r="148" spans="1:7" ht="32" customHeight="1" x14ac:dyDescent="0.2">
      <c r="A148" s="2"/>
      <c r="B148" s="5"/>
      <c r="C148" s="4" t="s">
        <v>277</v>
      </c>
      <c r="D148" s="176" t="s">
        <v>173</v>
      </c>
      <c r="E148" s="176"/>
      <c r="F148" s="57" t="s">
        <v>22</v>
      </c>
      <c r="G148" s="15">
        <f>IF(AND(F148="YA"),3,IF(AND(F148="TIDAK"),1,0))</f>
        <v>0</v>
      </c>
    </row>
    <row r="149" spans="1:7" ht="32" customHeight="1" x14ac:dyDescent="0.2">
      <c r="A149" s="2"/>
      <c r="B149" s="5"/>
      <c r="C149" s="4" t="s">
        <v>278</v>
      </c>
      <c r="D149" s="176" t="s">
        <v>279</v>
      </c>
      <c r="E149" s="176"/>
      <c r="F149" s="57" t="s">
        <v>8</v>
      </c>
      <c r="G149" s="15">
        <f>IF(AND(F149="YA"),3,IF(AND(F149="TIDAK"),1,0))</f>
        <v>3</v>
      </c>
    </row>
    <row r="150" spans="1:7" ht="32" customHeight="1" x14ac:dyDescent="0.2">
      <c r="A150" s="2"/>
      <c r="B150" s="5"/>
      <c r="C150" s="4" t="s">
        <v>280</v>
      </c>
      <c r="D150" s="176" t="s">
        <v>281</v>
      </c>
      <c r="E150" s="176"/>
      <c r="F150" s="57" t="s">
        <v>22</v>
      </c>
      <c r="G150" s="15">
        <f>IF(AND(F150="YA"),4,IF(AND(F150="TIDAK"),1,0))</f>
        <v>0</v>
      </c>
    </row>
    <row r="151" spans="1:7" ht="32" customHeight="1" x14ac:dyDescent="0.2">
      <c r="A151" s="2"/>
      <c r="B151" s="5"/>
      <c r="C151" s="4" t="s">
        <v>282</v>
      </c>
      <c r="D151" s="176" t="s">
        <v>283</v>
      </c>
      <c r="E151" s="176"/>
      <c r="F151" s="57" t="s">
        <v>22</v>
      </c>
      <c r="G151" s="15">
        <f>IF(AND(F151="YA"),5,IF(AND(F151="TIDAK"),1,0))</f>
        <v>0</v>
      </c>
    </row>
    <row r="152" spans="1:7" ht="32" customHeight="1" x14ac:dyDescent="0.2">
      <c r="A152" s="2"/>
      <c r="B152" s="4" t="s">
        <v>284</v>
      </c>
      <c r="C152" s="176" t="s">
        <v>285</v>
      </c>
      <c r="D152" s="176"/>
      <c r="E152" s="176"/>
      <c r="F152" s="57" t="s">
        <v>8</v>
      </c>
      <c r="G152" s="15">
        <f t="shared" ref="G152" si="21">IF(AND(F152="YA"),5,IF(AND(F152="TIDAK"),1,0))</f>
        <v>5</v>
      </c>
    </row>
    <row r="153" spans="1:7" ht="32" customHeight="1" x14ac:dyDescent="0.2">
      <c r="A153" s="2"/>
      <c r="B153" s="4" t="s">
        <v>286</v>
      </c>
      <c r="C153" s="176" t="s">
        <v>287</v>
      </c>
      <c r="D153" s="176"/>
      <c r="E153" s="176"/>
      <c r="F153" s="57"/>
      <c r="G153" s="15"/>
    </row>
    <row r="154" spans="1:7" ht="32" customHeight="1" x14ac:dyDescent="0.2">
      <c r="A154" s="2"/>
      <c r="B154" s="5"/>
      <c r="C154" s="4" t="s">
        <v>288</v>
      </c>
      <c r="D154" s="176" t="s">
        <v>289</v>
      </c>
      <c r="E154" s="176"/>
      <c r="F154" s="57" t="s">
        <v>22</v>
      </c>
      <c r="G154" s="15">
        <f>IF(AND(F154="YA"),2,IF(AND(F154="TIDAK"),1,0))</f>
        <v>0</v>
      </c>
    </row>
    <row r="155" spans="1:7" ht="32" customHeight="1" x14ac:dyDescent="0.2">
      <c r="A155" s="2"/>
      <c r="B155" s="5"/>
      <c r="C155" s="4" t="s">
        <v>290</v>
      </c>
      <c r="D155" s="176" t="s">
        <v>291</v>
      </c>
      <c r="E155" s="176"/>
      <c r="F155" s="57" t="s">
        <v>22</v>
      </c>
      <c r="G155" s="15">
        <f>IF(AND(F155="YA"),3,IF(AND(F155="TIDAK"),1,0))</f>
        <v>0</v>
      </c>
    </row>
    <row r="156" spans="1:7" ht="32" customHeight="1" x14ac:dyDescent="0.2">
      <c r="A156" s="2"/>
      <c r="B156" s="5"/>
      <c r="C156" s="4" t="s">
        <v>292</v>
      </c>
      <c r="D156" s="176" t="s">
        <v>293</v>
      </c>
      <c r="E156" s="176"/>
      <c r="F156" s="57" t="s">
        <v>8</v>
      </c>
      <c r="G156" s="15">
        <f>IF(AND(F156="YA"),5,IF(AND(F156="TIDAK"),1,0))</f>
        <v>5</v>
      </c>
    </row>
    <row r="157" spans="1:7" ht="32" customHeight="1" x14ac:dyDescent="0.2">
      <c r="A157" s="2"/>
      <c r="B157" s="4" t="s">
        <v>294</v>
      </c>
      <c r="C157" s="176" t="s">
        <v>295</v>
      </c>
      <c r="D157" s="176"/>
      <c r="E157" s="176"/>
      <c r="F157" s="57" t="s">
        <v>8</v>
      </c>
      <c r="G157" s="15">
        <f t="shared" ref="G157" si="22">IF(AND(F157="YA"),5,IF(AND(F157="TIDAK"),1,0))</f>
        <v>5</v>
      </c>
    </row>
    <row r="158" spans="1:7" ht="32" customHeight="1" x14ac:dyDescent="0.2">
      <c r="A158" s="2"/>
      <c r="B158" s="4" t="s">
        <v>296</v>
      </c>
      <c r="C158" s="176" t="s">
        <v>297</v>
      </c>
      <c r="D158" s="176"/>
      <c r="E158" s="176"/>
      <c r="F158" s="57"/>
      <c r="G158" s="15"/>
    </row>
    <row r="159" spans="1:7" ht="32" customHeight="1" x14ac:dyDescent="0.2">
      <c r="A159" s="2"/>
      <c r="B159" s="5"/>
      <c r="C159" s="4" t="s">
        <v>298</v>
      </c>
      <c r="D159" s="176" t="s">
        <v>299</v>
      </c>
      <c r="E159" s="176"/>
      <c r="F159" s="57" t="s">
        <v>22</v>
      </c>
      <c r="G159" s="15">
        <f>IF(AND(F159="YA"),2,IF(AND(F159="TIDAK"),1,0))</f>
        <v>0</v>
      </c>
    </row>
    <row r="160" spans="1:7" ht="32" customHeight="1" x14ac:dyDescent="0.2">
      <c r="A160" s="2"/>
      <c r="B160" s="5"/>
      <c r="C160" s="4" t="s">
        <v>300</v>
      </c>
      <c r="D160" s="176" t="s">
        <v>301</v>
      </c>
      <c r="E160" s="176"/>
      <c r="F160" s="57" t="s">
        <v>8</v>
      </c>
      <c r="G160" s="15">
        <f>IF(AND(F160="YA"),3,IF(AND(F160="TIDAK"),1,0))</f>
        <v>3</v>
      </c>
    </row>
    <row r="161" spans="1:7" ht="32" customHeight="1" x14ac:dyDescent="0.2">
      <c r="A161" s="2"/>
      <c r="B161" s="5"/>
      <c r="C161" s="4" t="s">
        <v>302</v>
      </c>
      <c r="D161" s="176" t="s">
        <v>303</v>
      </c>
      <c r="E161" s="176"/>
      <c r="F161" s="57" t="s">
        <v>22</v>
      </c>
      <c r="G161" s="15">
        <f>IF(AND(F161="YA"),5,IF(AND(F161="TIDAK"),1,0))</f>
        <v>0</v>
      </c>
    </row>
    <row r="162" spans="1:7" ht="32" customHeight="1" x14ac:dyDescent="0.2">
      <c r="A162" s="2"/>
      <c r="B162" s="4" t="s">
        <v>304</v>
      </c>
      <c r="C162" s="176" t="s">
        <v>305</v>
      </c>
      <c r="D162" s="176"/>
      <c r="E162" s="176"/>
      <c r="F162" s="57" t="s">
        <v>8</v>
      </c>
      <c r="G162" s="15">
        <f t="shared" ref="G162" si="23">IF(AND(F162="YA"),5,IF(AND(F162="TIDAK"),1,0))</f>
        <v>5</v>
      </c>
    </row>
    <row r="163" spans="1:7" ht="32" customHeight="1" x14ac:dyDescent="0.2">
      <c r="A163" s="204" t="s">
        <v>306</v>
      </c>
      <c r="B163" s="205"/>
      <c r="C163" s="205"/>
      <c r="D163" s="205"/>
      <c r="E163" s="205"/>
      <c r="F163" s="205"/>
      <c r="G163" s="48">
        <f>G164</f>
        <v>154</v>
      </c>
    </row>
    <row r="164" spans="1:7" ht="32" customHeight="1" x14ac:dyDescent="0.2">
      <c r="A164" s="2">
        <v>10</v>
      </c>
      <c r="B164" s="180" t="s">
        <v>307</v>
      </c>
      <c r="C164" s="180"/>
      <c r="D164" s="180"/>
      <c r="E164" s="180"/>
      <c r="F164" s="57"/>
      <c r="G164" s="50">
        <f>SUM(G165:G243)</f>
        <v>154</v>
      </c>
    </row>
    <row r="165" spans="1:7" ht="32" customHeight="1" x14ac:dyDescent="0.2">
      <c r="A165" s="2"/>
      <c r="B165" s="4" t="s">
        <v>308</v>
      </c>
      <c r="C165" s="176" t="s">
        <v>309</v>
      </c>
      <c r="D165" s="176"/>
      <c r="E165" s="176"/>
      <c r="F165" s="57" t="s">
        <v>8</v>
      </c>
      <c r="G165" s="15">
        <f t="shared" ref="G165" si="24">IF(AND(F165="YA"),5,IF(AND(F165="TIDAK"),1,0))</f>
        <v>5</v>
      </c>
    </row>
    <row r="166" spans="1:7" ht="46" customHeight="1" x14ac:dyDescent="0.2">
      <c r="A166" s="2"/>
      <c r="B166" s="4" t="s">
        <v>310</v>
      </c>
      <c r="C166" s="176" t="s">
        <v>311</v>
      </c>
      <c r="D166" s="176"/>
      <c r="E166" s="176"/>
      <c r="F166" s="57"/>
      <c r="G166" s="15"/>
    </row>
    <row r="167" spans="1:7" ht="32" customHeight="1" x14ac:dyDescent="0.2">
      <c r="A167" s="2"/>
      <c r="B167" s="5"/>
      <c r="C167" s="4" t="s">
        <v>312</v>
      </c>
      <c r="D167" s="176" t="s">
        <v>313</v>
      </c>
      <c r="E167" s="176"/>
      <c r="F167" s="57" t="s">
        <v>22</v>
      </c>
      <c r="G167" s="15">
        <f>IF(AND(F167="YA"),2,IF(AND(F167="TIDAK"),1,0))</f>
        <v>0</v>
      </c>
    </row>
    <row r="168" spans="1:7" ht="32" customHeight="1" x14ac:dyDescent="0.2">
      <c r="A168" s="2"/>
      <c r="B168" s="5"/>
      <c r="C168" s="4" t="s">
        <v>314</v>
      </c>
      <c r="D168" s="176" t="s">
        <v>315</v>
      </c>
      <c r="E168" s="176"/>
      <c r="F168" s="57"/>
      <c r="G168" s="15"/>
    </row>
    <row r="169" spans="1:7" ht="32" customHeight="1" x14ac:dyDescent="0.2">
      <c r="A169" s="2"/>
      <c r="B169" s="5"/>
      <c r="C169" s="5"/>
      <c r="D169" s="4" t="s">
        <v>316</v>
      </c>
      <c r="E169" s="5" t="s">
        <v>317</v>
      </c>
      <c r="F169" s="57" t="s">
        <v>22</v>
      </c>
      <c r="G169" s="15">
        <f>IF(AND(F169="YA"),3,IF(AND(F169="TIDAK"),0.01,0))</f>
        <v>0</v>
      </c>
    </row>
    <row r="170" spans="1:7" ht="32" customHeight="1" x14ac:dyDescent="0.2">
      <c r="A170" s="2"/>
      <c r="B170" s="5"/>
      <c r="C170" s="5"/>
      <c r="D170" s="4" t="s">
        <v>318</v>
      </c>
      <c r="E170" s="5" t="s">
        <v>319</v>
      </c>
      <c r="F170" s="57" t="s">
        <v>22</v>
      </c>
      <c r="G170" s="15">
        <f>IF(AND(F170="YA"),3,IF(AND(F170="TIDAK"),0.01,0))</f>
        <v>0</v>
      </c>
    </row>
    <row r="171" spans="1:7" ht="32" customHeight="1" x14ac:dyDescent="0.2">
      <c r="A171" s="2"/>
      <c r="B171" s="5"/>
      <c r="C171" s="5"/>
      <c r="D171" s="4" t="s">
        <v>320</v>
      </c>
      <c r="E171" s="5" t="s">
        <v>321</v>
      </c>
      <c r="F171" s="57" t="s">
        <v>22</v>
      </c>
      <c r="G171" s="15">
        <f>IF(AND(F171="YA"),3,IF(AND(F171="TIDAK"),0.01,0))</f>
        <v>0</v>
      </c>
    </row>
    <row r="172" spans="1:7" ht="32" customHeight="1" x14ac:dyDescent="0.2">
      <c r="A172" s="2"/>
      <c r="B172" s="5"/>
      <c r="C172" s="5"/>
      <c r="D172" s="4" t="s">
        <v>322</v>
      </c>
      <c r="E172" s="5" t="s">
        <v>323</v>
      </c>
      <c r="F172" s="57" t="s">
        <v>22</v>
      </c>
      <c r="G172" s="15">
        <f>IF(AND(F172="YA"),3,IF(AND(F172="TIDAK"),0.01,0))</f>
        <v>0</v>
      </c>
    </row>
    <row r="173" spans="1:7" ht="32" customHeight="1" x14ac:dyDescent="0.2">
      <c r="A173" s="2"/>
      <c r="B173" s="5"/>
      <c r="C173" s="5"/>
      <c r="D173" s="4" t="s">
        <v>324</v>
      </c>
      <c r="E173" s="5" t="s">
        <v>325</v>
      </c>
      <c r="F173" s="57" t="s">
        <v>22</v>
      </c>
      <c r="G173" s="15">
        <f>IF(AND(F173="YA"),3,IF(AND(F173="TIDAK"),0.01,0))</f>
        <v>0</v>
      </c>
    </row>
    <row r="174" spans="1:7" ht="32" customHeight="1" x14ac:dyDescent="0.2">
      <c r="A174" s="2"/>
      <c r="B174" s="5"/>
      <c r="C174" s="4" t="s">
        <v>326</v>
      </c>
      <c r="D174" s="176" t="s">
        <v>327</v>
      </c>
      <c r="E174" s="176"/>
      <c r="F174" s="57"/>
      <c r="G174" s="15"/>
    </row>
    <row r="175" spans="1:7" ht="32" customHeight="1" x14ac:dyDescent="0.2">
      <c r="A175" s="2"/>
      <c r="B175" s="5"/>
      <c r="C175" s="5"/>
      <c r="D175" s="4" t="s">
        <v>328</v>
      </c>
      <c r="E175" s="5" t="s">
        <v>329</v>
      </c>
      <c r="F175" s="57" t="s">
        <v>22</v>
      </c>
      <c r="G175" s="15">
        <f>IF(AND(F175="YA"),5,IF(AND(F175="TIDAK"),1,0))</f>
        <v>0</v>
      </c>
    </row>
    <row r="176" spans="1:7" ht="32" customHeight="1" x14ac:dyDescent="0.2">
      <c r="A176" s="2"/>
      <c r="B176" s="5"/>
      <c r="C176" s="5"/>
      <c r="D176" s="4" t="s">
        <v>330</v>
      </c>
      <c r="E176" s="5" t="s">
        <v>331</v>
      </c>
      <c r="F176" s="57" t="s">
        <v>22</v>
      </c>
      <c r="G176" s="15">
        <f t="shared" ref="G176:G182" si="25">IF(AND(F176="YA"),5,IF(AND(F176="TIDAK"),1,0))</f>
        <v>0</v>
      </c>
    </row>
    <row r="177" spans="1:7" ht="32" customHeight="1" x14ac:dyDescent="0.2">
      <c r="A177" s="2"/>
      <c r="B177" s="5"/>
      <c r="C177" s="5"/>
      <c r="D177" s="4" t="s">
        <v>332</v>
      </c>
      <c r="E177" s="5" t="s">
        <v>333</v>
      </c>
      <c r="F177" s="57" t="s">
        <v>22</v>
      </c>
      <c r="G177" s="15">
        <f t="shared" si="25"/>
        <v>0</v>
      </c>
    </row>
    <row r="178" spans="1:7" ht="32" customHeight="1" x14ac:dyDescent="0.2">
      <c r="A178" s="2"/>
      <c r="B178" s="5"/>
      <c r="C178" s="5"/>
      <c r="D178" s="4" t="s">
        <v>334</v>
      </c>
      <c r="E178" s="5" t="s">
        <v>335</v>
      </c>
      <c r="F178" s="57" t="s">
        <v>22</v>
      </c>
      <c r="G178" s="15">
        <f t="shared" si="25"/>
        <v>0</v>
      </c>
    </row>
    <row r="179" spans="1:7" ht="32" customHeight="1" x14ac:dyDescent="0.2">
      <c r="A179" s="2"/>
      <c r="B179" s="5"/>
      <c r="C179" s="5"/>
      <c r="D179" s="4" t="s">
        <v>336</v>
      </c>
      <c r="E179" s="5" t="s">
        <v>321</v>
      </c>
      <c r="F179" s="57" t="s">
        <v>22</v>
      </c>
      <c r="G179" s="15">
        <f t="shared" si="25"/>
        <v>0</v>
      </c>
    </row>
    <row r="180" spans="1:7" ht="32" customHeight="1" x14ac:dyDescent="0.2">
      <c r="A180" s="2"/>
      <c r="B180" s="5"/>
      <c r="C180" s="5"/>
      <c r="D180" s="4" t="s">
        <v>337</v>
      </c>
      <c r="E180" s="5" t="s">
        <v>323</v>
      </c>
      <c r="F180" s="57" t="s">
        <v>22</v>
      </c>
      <c r="G180" s="15">
        <f t="shared" si="25"/>
        <v>0</v>
      </c>
    </row>
    <row r="181" spans="1:7" ht="32" customHeight="1" x14ac:dyDescent="0.2">
      <c r="A181" s="2"/>
      <c r="B181" s="5"/>
      <c r="C181" s="5"/>
      <c r="D181" s="4" t="s">
        <v>338</v>
      </c>
      <c r="E181" s="5" t="s">
        <v>325</v>
      </c>
      <c r="F181" s="57" t="s">
        <v>22</v>
      </c>
      <c r="G181" s="15">
        <f t="shared" si="25"/>
        <v>0</v>
      </c>
    </row>
    <row r="182" spans="1:7" ht="32" customHeight="1" x14ac:dyDescent="0.2">
      <c r="A182" s="2"/>
      <c r="B182" s="5"/>
      <c r="C182" s="5"/>
      <c r="D182" s="4" t="s">
        <v>339</v>
      </c>
      <c r="E182" s="5" t="s">
        <v>340</v>
      </c>
      <c r="F182" s="57" t="s">
        <v>8</v>
      </c>
      <c r="G182" s="15">
        <f t="shared" si="25"/>
        <v>5</v>
      </c>
    </row>
    <row r="183" spans="1:7" ht="32" customHeight="1" x14ac:dyDescent="0.2">
      <c r="A183" s="2"/>
      <c r="B183" s="4" t="s">
        <v>341</v>
      </c>
      <c r="C183" s="176" t="s">
        <v>342</v>
      </c>
      <c r="D183" s="176"/>
      <c r="E183" s="176"/>
      <c r="F183" s="57" t="s">
        <v>55</v>
      </c>
      <c r="G183" s="15">
        <f>IF(AND(F183="YA"),5,IF(AND(F183="TIDAK"),1,0))</f>
        <v>1</v>
      </c>
    </row>
    <row r="184" spans="1:7" ht="32" customHeight="1" x14ac:dyDescent="0.2">
      <c r="A184" s="2"/>
      <c r="B184" s="4" t="s">
        <v>343</v>
      </c>
      <c r="C184" s="176" t="s">
        <v>344</v>
      </c>
      <c r="D184" s="176"/>
      <c r="E184" s="176"/>
      <c r="F184" s="57"/>
      <c r="G184" s="15"/>
    </row>
    <row r="185" spans="1:7" ht="32" customHeight="1" x14ac:dyDescent="0.2">
      <c r="A185" s="2"/>
      <c r="B185" s="5"/>
      <c r="C185" s="4" t="s">
        <v>345</v>
      </c>
      <c r="D185" s="176" t="s">
        <v>346</v>
      </c>
      <c r="E185" s="176"/>
      <c r="F185" s="57" t="s">
        <v>22</v>
      </c>
      <c r="G185" s="15">
        <f>IF(AND(F185="YA"),2,IF(AND(F185="TIDAK"),1,0))</f>
        <v>0</v>
      </c>
    </row>
    <row r="186" spans="1:7" ht="32" customHeight="1" x14ac:dyDescent="0.2">
      <c r="A186" s="2"/>
      <c r="B186" s="5"/>
      <c r="C186" s="4" t="s">
        <v>347</v>
      </c>
      <c r="D186" s="176" t="s">
        <v>348</v>
      </c>
      <c r="E186" s="176"/>
      <c r="F186" s="57" t="s">
        <v>22</v>
      </c>
      <c r="G186" s="15">
        <f>IF(AND(F186="YA"),3,IF(AND(F186="TIDAK"),1,0))</f>
        <v>0</v>
      </c>
    </row>
    <row r="187" spans="1:7" ht="32" customHeight="1" x14ac:dyDescent="0.2">
      <c r="A187" s="2"/>
      <c r="B187" s="5"/>
      <c r="C187" s="4" t="s">
        <v>349</v>
      </c>
      <c r="D187" s="176" t="s">
        <v>350</v>
      </c>
      <c r="E187" s="176"/>
      <c r="F187" s="57" t="s">
        <v>8</v>
      </c>
      <c r="G187" s="15">
        <f>IF(AND(F187="YA"),5,IF(AND(F187="TIDAK"),1,0))</f>
        <v>5</v>
      </c>
    </row>
    <row r="188" spans="1:7" ht="32" customHeight="1" x14ac:dyDescent="0.2">
      <c r="A188" s="2"/>
      <c r="B188" s="4" t="s">
        <v>351</v>
      </c>
      <c r="C188" s="176" t="s">
        <v>352</v>
      </c>
      <c r="D188" s="176"/>
      <c r="E188" s="176"/>
      <c r="F188" s="57"/>
      <c r="G188" s="15"/>
    </row>
    <row r="189" spans="1:7" ht="32" customHeight="1" x14ac:dyDescent="0.2">
      <c r="A189" s="2"/>
      <c r="B189" s="5"/>
      <c r="C189" s="4" t="s">
        <v>353</v>
      </c>
      <c r="D189" s="176" t="s">
        <v>346</v>
      </c>
      <c r="E189" s="176"/>
      <c r="F189" s="57" t="s">
        <v>22</v>
      </c>
      <c r="G189" s="15">
        <f>IF(AND(F189="YA"),2,IF(AND(F189="TIDAK"),1,0))</f>
        <v>0</v>
      </c>
    </row>
    <row r="190" spans="1:7" ht="32" customHeight="1" x14ac:dyDescent="0.2">
      <c r="A190" s="2"/>
      <c r="B190" s="5"/>
      <c r="C190" s="4" t="s">
        <v>354</v>
      </c>
      <c r="D190" s="176" t="s">
        <v>348</v>
      </c>
      <c r="E190" s="176"/>
      <c r="F190" s="57" t="s">
        <v>22</v>
      </c>
      <c r="G190" s="15">
        <f>IF(AND(F190="YA"),3,IF(AND(F190="TIDAK"),1,0))</f>
        <v>0</v>
      </c>
    </row>
    <row r="191" spans="1:7" ht="32" customHeight="1" x14ac:dyDescent="0.2">
      <c r="A191" s="2"/>
      <c r="B191" s="5"/>
      <c r="C191" s="4" t="s">
        <v>355</v>
      </c>
      <c r="D191" s="176" t="s">
        <v>350</v>
      </c>
      <c r="E191" s="176"/>
      <c r="F191" s="57" t="s">
        <v>8</v>
      </c>
      <c r="G191" s="15">
        <f>IF(AND(F191="YA"),5,IF(AND(F191="TIDAK"),1,0))</f>
        <v>5</v>
      </c>
    </row>
    <row r="192" spans="1:7" ht="32" customHeight="1" x14ac:dyDescent="0.2">
      <c r="A192" s="2"/>
      <c r="B192" s="4" t="s">
        <v>356</v>
      </c>
      <c r="C192" s="176" t="s">
        <v>357</v>
      </c>
      <c r="D192" s="176"/>
      <c r="E192" s="176"/>
      <c r="F192" s="57" t="s">
        <v>8</v>
      </c>
      <c r="G192" s="15">
        <f>IF(AND(F192="YA"),5,IF(AND(F192="TIDAK"),1,0))</f>
        <v>5</v>
      </c>
    </row>
    <row r="193" spans="1:7" ht="32" customHeight="1" x14ac:dyDescent="0.2">
      <c r="A193" s="2"/>
      <c r="B193" s="4" t="s">
        <v>358</v>
      </c>
      <c r="C193" s="176" t="s">
        <v>359</v>
      </c>
      <c r="D193" s="176"/>
      <c r="E193" s="176"/>
      <c r="F193" s="57"/>
      <c r="G193" s="15"/>
    </row>
    <row r="194" spans="1:7" ht="32" customHeight="1" x14ac:dyDescent="0.2">
      <c r="A194" s="2"/>
      <c r="B194" s="5"/>
      <c r="C194" s="4" t="s">
        <v>360</v>
      </c>
      <c r="D194" s="176" t="s">
        <v>361</v>
      </c>
      <c r="E194" s="176"/>
      <c r="F194" s="57" t="s">
        <v>22</v>
      </c>
      <c r="G194" s="15">
        <f>IF(AND(F194="YA"),2,IF(AND(F194="TIDAK"),1,0))</f>
        <v>0</v>
      </c>
    </row>
    <row r="195" spans="1:7" ht="32" customHeight="1" x14ac:dyDescent="0.2">
      <c r="A195" s="2"/>
      <c r="B195" s="5"/>
      <c r="C195" s="4" t="s">
        <v>362</v>
      </c>
      <c r="D195" s="176" t="s">
        <v>301</v>
      </c>
      <c r="E195" s="176"/>
      <c r="F195" s="57" t="s">
        <v>22</v>
      </c>
      <c r="G195" s="15">
        <f>IF(AND(F195="YA"),3,IF(AND(F195="TIDAK"),1,0))</f>
        <v>0</v>
      </c>
    </row>
    <row r="196" spans="1:7" ht="32" customHeight="1" x14ac:dyDescent="0.2">
      <c r="A196" s="2"/>
      <c r="B196" s="5"/>
      <c r="C196" s="4" t="s">
        <v>363</v>
      </c>
      <c r="D196" s="176" t="s">
        <v>303</v>
      </c>
      <c r="E196" s="176"/>
      <c r="F196" s="57" t="s">
        <v>8</v>
      </c>
      <c r="G196" s="15">
        <f>IF(AND(F196="YA"),4,IF(AND(F196="TIDAK"),1,0))</f>
        <v>4</v>
      </c>
    </row>
    <row r="197" spans="1:7" ht="32" customHeight="1" x14ac:dyDescent="0.2">
      <c r="A197" s="2"/>
      <c r="B197" s="5"/>
      <c r="C197" s="4" t="s">
        <v>364</v>
      </c>
      <c r="D197" s="176" t="s">
        <v>365</v>
      </c>
      <c r="E197" s="176"/>
      <c r="F197" s="57" t="s">
        <v>22</v>
      </c>
      <c r="G197" s="15">
        <f>IF(AND(F197="YA"),5,IF(AND(F197="TIDAK"),1,0))</f>
        <v>0</v>
      </c>
    </row>
    <row r="198" spans="1:7" ht="32" customHeight="1" x14ac:dyDescent="0.2">
      <c r="A198" s="2"/>
      <c r="B198" s="4" t="s">
        <v>366</v>
      </c>
      <c r="C198" s="176" t="s">
        <v>367</v>
      </c>
      <c r="D198" s="176"/>
      <c r="E198" s="176"/>
      <c r="F198" s="57"/>
      <c r="G198" s="15"/>
    </row>
    <row r="199" spans="1:7" ht="32" customHeight="1" x14ac:dyDescent="0.2">
      <c r="A199" s="2"/>
      <c r="B199" s="5"/>
      <c r="C199" s="4" t="s">
        <v>368</v>
      </c>
      <c r="D199" s="176" t="s">
        <v>369</v>
      </c>
      <c r="E199" s="176"/>
      <c r="F199" s="57" t="s">
        <v>8</v>
      </c>
      <c r="G199" s="15">
        <f>IF(AND(F199="YA"),5,IF(AND(F199="TIDAK"),1,0))</f>
        <v>5</v>
      </c>
    </row>
    <row r="200" spans="1:7" ht="32" customHeight="1" x14ac:dyDescent="0.2">
      <c r="A200" s="2"/>
      <c r="B200" s="5"/>
      <c r="C200" s="4" t="s">
        <v>370</v>
      </c>
      <c r="D200" s="176" t="s">
        <v>371</v>
      </c>
      <c r="E200" s="176"/>
      <c r="F200" s="57" t="s">
        <v>8</v>
      </c>
      <c r="G200" s="15">
        <f>IF(AND(F200="YA"),5,IF(AND(F200="TIDAK"),1,0))</f>
        <v>5</v>
      </c>
    </row>
    <row r="201" spans="1:7" ht="32" customHeight="1" x14ac:dyDescent="0.2">
      <c r="A201" s="2"/>
      <c r="B201" s="5"/>
      <c r="C201" s="4" t="s">
        <v>372</v>
      </c>
      <c r="D201" s="176" t="s">
        <v>373</v>
      </c>
      <c r="E201" s="176"/>
      <c r="F201" s="57" t="s">
        <v>8</v>
      </c>
      <c r="G201" s="15">
        <f>IF(AND(F201="YA"),5,IF(AND(F201="TIDAK"),1,0))</f>
        <v>5</v>
      </c>
    </row>
    <row r="202" spans="1:7" ht="32" customHeight="1" x14ac:dyDescent="0.2">
      <c r="A202" s="2"/>
      <c r="B202" s="5"/>
      <c r="C202" s="4" t="s">
        <v>374</v>
      </c>
      <c r="D202" s="176" t="s">
        <v>375</v>
      </c>
      <c r="E202" s="176"/>
      <c r="F202" s="57" t="s">
        <v>55</v>
      </c>
      <c r="G202" s="15">
        <f>IF(AND(F202="YA"),5,IF(AND(F202="TIDAK"),1,0))</f>
        <v>1</v>
      </c>
    </row>
    <row r="203" spans="1:7" ht="32" customHeight="1" x14ac:dyDescent="0.2">
      <c r="A203" s="2"/>
      <c r="B203" s="4" t="s">
        <v>376</v>
      </c>
      <c r="C203" s="176" t="s">
        <v>377</v>
      </c>
      <c r="D203" s="176"/>
      <c r="E203" s="176"/>
      <c r="F203" s="57"/>
      <c r="G203" s="15"/>
    </row>
    <row r="204" spans="1:7" ht="32" customHeight="1" x14ac:dyDescent="0.2">
      <c r="A204" s="2"/>
      <c r="B204" s="5"/>
      <c r="C204" s="4" t="s">
        <v>378</v>
      </c>
      <c r="D204" s="176" t="s">
        <v>379</v>
      </c>
      <c r="E204" s="176"/>
      <c r="F204" s="57" t="s">
        <v>22</v>
      </c>
      <c r="G204" s="15">
        <f>IF(AND(F204="YA"),2,IF(AND(F204="TIDAK"),1,0))</f>
        <v>0</v>
      </c>
    </row>
    <row r="205" spans="1:7" ht="32" customHeight="1" x14ac:dyDescent="0.2">
      <c r="A205" s="2"/>
      <c r="B205" s="5"/>
      <c r="C205" s="4" t="s">
        <v>380</v>
      </c>
      <c r="D205" s="176" t="s">
        <v>381</v>
      </c>
      <c r="E205" s="176"/>
      <c r="F205" s="57" t="s">
        <v>22</v>
      </c>
      <c r="G205" s="15">
        <f>IF(AND(F205="YA"),2,IF(AND(F205="TIDAK"),1,0))</f>
        <v>0</v>
      </c>
    </row>
    <row r="206" spans="1:7" ht="32" customHeight="1" x14ac:dyDescent="0.2">
      <c r="A206" s="2"/>
      <c r="B206" s="5"/>
      <c r="C206" s="4" t="s">
        <v>382</v>
      </c>
      <c r="D206" s="176" t="s">
        <v>383</v>
      </c>
      <c r="E206" s="176"/>
      <c r="F206" s="57" t="s">
        <v>8</v>
      </c>
      <c r="G206" s="15">
        <f>IF(AND(F206="YA"),5,IF(AND(F206="TIDAK"),1,0))</f>
        <v>5</v>
      </c>
    </row>
    <row r="207" spans="1:7" ht="32" customHeight="1" x14ac:dyDescent="0.2">
      <c r="A207" s="2"/>
      <c r="B207" s="11" t="s">
        <v>384</v>
      </c>
      <c r="C207" s="176" t="s">
        <v>385</v>
      </c>
      <c r="D207" s="176"/>
      <c r="E207" s="176"/>
      <c r="F207" s="57"/>
      <c r="G207" s="15"/>
    </row>
    <row r="208" spans="1:7" ht="32" customHeight="1" x14ac:dyDescent="0.2">
      <c r="A208" s="2"/>
      <c r="B208" s="5"/>
      <c r="C208" s="4" t="s">
        <v>386</v>
      </c>
      <c r="D208" s="176" t="s">
        <v>387</v>
      </c>
      <c r="E208" s="176"/>
      <c r="F208" s="57" t="s">
        <v>8</v>
      </c>
      <c r="G208" s="15">
        <f>IF(AND(F208="YA"),2,IF(AND(F208="TIDAK"),1,0))</f>
        <v>2</v>
      </c>
    </row>
    <row r="209" spans="1:7" ht="32" customHeight="1" x14ac:dyDescent="0.2">
      <c r="A209" s="2"/>
      <c r="B209" s="5"/>
      <c r="C209" s="4" t="s">
        <v>388</v>
      </c>
      <c r="D209" s="176" t="s">
        <v>389</v>
      </c>
      <c r="E209" s="176"/>
      <c r="F209" s="57" t="s">
        <v>8</v>
      </c>
      <c r="G209" s="15">
        <f>IF(AND(F209="YA"),2,IF(AND(F209="TIDAK"),1,0))</f>
        <v>2</v>
      </c>
    </row>
    <row r="210" spans="1:7" ht="32" customHeight="1" x14ac:dyDescent="0.2">
      <c r="A210" s="2"/>
      <c r="B210" s="5"/>
      <c r="C210" s="4" t="s">
        <v>390</v>
      </c>
      <c r="D210" s="176" t="s">
        <v>391</v>
      </c>
      <c r="E210" s="176"/>
      <c r="F210" s="57" t="s">
        <v>55</v>
      </c>
      <c r="G210" s="15">
        <f>IF(AND(F210="YA"),2,IF(AND(F210="TIDAK"),1,0))</f>
        <v>1</v>
      </c>
    </row>
    <row r="211" spans="1:7" ht="32" customHeight="1" x14ac:dyDescent="0.2">
      <c r="A211" s="2"/>
      <c r="B211" s="5"/>
      <c r="C211" s="4" t="s">
        <v>392</v>
      </c>
      <c r="D211" s="176" t="s">
        <v>383</v>
      </c>
      <c r="E211" s="176"/>
      <c r="F211" s="57" t="s">
        <v>55</v>
      </c>
      <c r="G211" s="15">
        <f>IF(AND(F211="YA"),5,IF(AND(F211="TIDAK"),1,0))</f>
        <v>1</v>
      </c>
    </row>
    <row r="212" spans="1:7" ht="32" customHeight="1" x14ac:dyDescent="0.2">
      <c r="A212" s="2"/>
      <c r="B212" s="4" t="s">
        <v>393</v>
      </c>
      <c r="C212" s="176" t="s">
        <v>394</v>
      </c>
      <c r="D212" s="176"/>
      <c r="E212" s="176"/>
      <c r="F212" s="57"/>
      <c r="G212" s="15"/>
    </row>
    <row r="213" spans="1:7" ht="32" customHeight="1" x14ac:dyDescent="0.2">
      <c r="A213" s="2"/>
      <c r="B213" s="5"/>
      <c r="C213" s="4" t="s">
        <v>395</v>
      </c>
      <c r="D213" s="176" t="s">
        <v>391</v>
      </c>
      <c r="E213" s="176"/>
      <c r="F213" s="57" t="s">
        <v>22</v>
      </c>
      <c r="G213" s="15">
        <f>IF(AND(F213="YA"),2,IF(AND(F213="TIDAK"),1,0))</f>
        <v>0</v>
      </c>
    </row>
    <row r="214" spans="1:7" ht="32" customHeight="1" x14ac:dyDescent="0.2">
      <c r="A214" s="2"/>
      <c r="B214" s="5"/>
      <c r="C214" s="4" t="s">
        <v>396</v>
      </c>
      <c r="D214" s="176" t="s">
        <v>389</v>
      </c>
      <c r="E214" s="176"/>
      <c r="F214" s="57" t="s">
        <v>22</v>
      </c>
      <c r="G214" s="15">
        <f>IF(AND(F214="YA"),2,IF(AND(F214="TIDAK"),1,0))</f>
        <v>0</v>
      </c>
    </row>
    <row r="215" spans="1:7" ht="32" customHeight="1" x14ac:dyDescent="0.2">
      <c r="A215" s="2"/>
      <c r="B215" s="5"/>
      <c r="C215" s="4" t="s">
        <v>397</v>
      </c>
      <c r="D215" s="176" t="s">
        <v>387</v>
      </c>
      <c r="E215" s="176"/>
      <c r="F215" s="57" t="s">
        <v>22</v>
      </c>
      <c r="G215" s="15">
        <f>IF(AND(F215="YA"),2,IF(AND(F215="TIDAK"),1,0))</f>
        <v>0</v>
      </c>
    </row>
    <row r="216" spans="1:7" ht="32" customHeight="1" x14ac:dyDescent="0.2">
      <c r="A216" s="2"/>
      <c r="B216" s="5"/>
      <c r="C216" s="4" t="s">
        <v>398</v>
      </c>
      <c r="D216" s="176" t="s">
        <v>399</v>
      </c>
      <c r="E216" s="176"/>
      <c r="F216" s="57" t="s">
        <v>8</v>
      </c>
      <c r="G216" s="15">
        <f>IF(AND(F216="YA"),5,IF(AND(F216="TIDAK"),1,0))</f>
        <v>5</v>
      </c>
    </row>
    <row r="217" spans="1:7" ht="32" customHeight="1" x14ac:dyDescent="0.2">
      <c r="A217" s="2"/>
      <c r="B217" s="4" t="s">
        <v>400</v>
      </c>
      <c r="C217" s="176" t="s">
        <v>401</v>
      </c>
      <c r="D217" s="176"/>
      <c r="E217" s="176"/>
      <c r="F217" s="57"/>
      <c r="G217" s="15"/>
    </row>
    <row r="218" spans="1:7" ht="32" customHeight="1" x14ac:dyDescent="0.2">
      <c r="A218" s="2"/>
      <c r="B218" s="5"/>
      <c r="C218" s="4" t="s">
        <v>402</v>
      </c>
      <c r="D218" s="176" t="s">
        <v>379</v>
      </c>
      <c r="E218" s="176"/>
      <c r="F218" s="57" t="s">
        <v>22</v>
      </c>
      <c r="G218" s="15">
        <f>IF(AND(F218="YA"),2,IF(AND(F218="TIDAK"),1,0))</f>
        <v>0</v>
      </c>
    </row>
    <row r="219" spans="1:7" ht="32" customHeight="1" x14ac:dyDescent="0.2">
      <c r="A219" s="2"/>
      <c r="B219" s="5"/>
      <c r="C219" s="4" t="s">
        <v>403</v>
      </c>
      <c r="D219" s="176" t="s">
        <v>381</v>
      </c>
      <c r="E219" s="176"/>
      <c r="F219" s="57" t="s">
        <v>22</v>
      </c>
      <c r="G219" s="15">
        <f>IF(AND(F219="YA"),2,IF(AND(F219="TIDAK"),1,0))</f>
        <v>0</v>
      </c>
    </row>
    <row r="220" spans="1:7" ht="32" customHeight="1" x14ac:dyDescent="0.2">
      <c r="A220" s="2"/>
      <c r="B220" s="5"/>
      <c r="C220" s="4" t="s">
        <v>404</v>
      </c>
      <c r="D220" s="176" t="s">
        <v>383</v>
      </c>
      <c r="E220" s="176"/>
      <c r="F220" s="57" t="s">
        <v>8</v>
      </c>
      <c r="G220" s="15">
        <f>IF(AND(F220="YA"),5,IF(AND(F220="TIDAK"),1,0))</f>
        <v>5</v>
      </c>
    </row>
    <row r="221" spans="1:7" ht="32" customHeight="1" x14ac:dyDescent="0.2">
      <c r="A221" s="2"/>
      <c r="B221" s="12" t="s">
        <v>405</v>
      </c>
      <c r="C221" s="176" t="s">
        <v>406</v>
      </c>
      <c r="D221" s="176"/>
      <c r="E221" s="176"/>
      <c r="F221" s="57" t="s">
        <v>55</v>
      </c>
      <c r="G221" s="15">
        <f>IF(AND(F221="YA"),5,IF(AND(F221="TIDAK"),1,0))</f>
        <v>1</v>
      </c>
    </row>
    <row r="222" spans="1:7" ht="32" customHeight="1" x14ac:dyDescent="0.2">
      <c r="A222" s="2"/>
      <c r="B222" s="4" t="s">
        <v>407</v>
      </c>
      <c r="C222" s="176" t="s">
        <v>408</v>
      </c>
      <c r="D222" s="176"/>
      <c r="E222" s="176"/>
      <c r="F222" s="57" t="s">
        <v>55</v>
      </c>
      <c r="G222" s="15">
        <f>IF(AND(F222="YA"),5,IF(AND(F222="TIDAK"),1,0))</f>
        <v>1</v>
      </c>
    </row>
    <row r="223" spans="1:7" ht="32" customHeight="1" x14ac:dyDescent="0.2">
      <c r="A223" s="2"/>
      <c r="B223" s="4" t="s">
        <v>409</v>
      </c>
      <c r="C223" s="176" t="s">
        <v>410</v>
      </c>
      <c r="D223" s="176"/>
      <c r="E223" s="176"/>
      <c r="F223" s="57"/>
      <c r="G223" s="15"/>
    </row>
    <row r="224" spans="1:7" ht="32" customHeight="1" x14ac:dyDescent="0.2">
      <c r="A224" s="2"/>
      <c r="B224" s="5"/>
      <c r="C224" s="4" t="s">
        <v>411</v>
      </c>
      <c r="D224" s="176" t="s">
        <v>412</v>
      </c>
      <c r="E224" s="176"/>
      <c r="F224" s="57" t="s">
        <v>8</v>
      </c>
      <c r="G224" s="15">
        <f t="shared" ref="G224:G231" si="26">IF(AND(F224="YA"),5,IF(AND(F224="TIDAK"),1,0))</f>
        <v>5</v>
      </c>
    </row>
    <row r="225" spans="1:7" ht="32" customHeight="1" x14ac:dyDescent="0.2">
      <c r="A225" s="2"/>
      <c r="B225" s="5"/>
      <c r="C225" s="4" t="s">
        <v>413</v>
      </c>
      <c r="D225" s="176" t="s">
        <v>414</v>
      </c>
      <c r="E225" s="176"/>
      <c r="F225" s="57" t="s">
        <v>8</v>
      </c>
      <c r="G225" s="15">
        <f t="shared" si="26"/>
        <v>5</v>
      </c>
    </row>
    <row r="226" spans="1:7" ht="32" customHeight="1" x14ac:dyDescent="0.2">
      <c r="A226" s="2"/>
      <c r="B226" s="5"/>
      <c r="C226" s="4" t="s">
        <v>415</v>
      </c>
      <c r="D226" s="176" t="s">
        <v>416</v>
      </c>
      <c r="E226" s="176"/>
      <c r="F226" s="57" t="s">
        <v>8</v>
      </c>
      <c r="G226" s="15">
        <f t="shared" si="26"/>
        <v>5</v>
      </c>
    </row>
    <row r="227" spans="1:7" ht="32" customHeight="1" x14ac:dyDescent="0.2">
      <c r="A227" s="2"/>
      <c r="B227" s="5"/>
      <c r="C227" s="4" t="s">
        <v>417</v>
      </c>
      <c r="D227" s="176" t="s">
        <v>418</v>
      </c>
      <c r="E227" s="176"/>
      <c r="F227" s="57" t="s">
        <v>8</v>
      </c>
      <c r="G227" s="15">
        <f t="shared" si="26"/>
        <v>5</v>
      </c>
    </row>
    <row r="228" spans="1:7" ht="32" customHeight="1" x14ac:dyDescent="0.2">
      <c r="A228" s="2"/>
      <c r="B228" s="5"/>
      <c r="C228" s="4" t="s">
        <v>419</v>
      </c>
      <c r="D228" s="176" t="s">
        <v>420</v>
      </c>
      <c r="E228" s="176"/>
      <c r="F228" s="57" t="s">
        <v>8</v>
      </c>
      <c r="G228" s="15">
        <f t="shared" si="26"/>
        <v>5</v>
      </c>
    </row>
    <row r="229" spans="1:7" ht="32" customHeight="1" x14ac:dyDescent="0.2">
      <c r="A229" s="2"/>
      <c r="B229" s="5"/>
      <c r="C229" s="4" t="s">
        <v>421</v>
      </c>
      <c r="D229" s="176" t="s">
        <v>422</v>
      </c>
      <c r="E229" s="176"/>
      <c r="F229" s="57" t="s">
        <v>8</v>
      </c>
      <c r="G229" s="15">
        <f t="shared" si="26"/>
        <v>5</v>
      </c>
    </row>
    <row r="230" spans="1:7" ht="32" customHeight="1" x14ac:dyDescent="0.2">
      <c r="A230" s="2"/>
      <c r="B230" s="5"/>
      <c r="C230" s="4" t="s">
        <v>423</v>
      </c>
      <c r="D230" s="176" t="s">
        <v>424</v>
      </c>
      <c r="E230" s="176"/>
      <c r="F230" s="57" t="s">
        <v>8</v>
      </c>
      <c r="G230" s="15">
        <f t="shared" si="26"/>
        <v>5</v>
      </c>
    </row>
    <row r="231" spans="1:7" ht="32" customHeight="1" x14ac:dyDescent="0.2">
      <c r="A231" s="2"/>
      <c r="B231" s="5"/>
      <c r="C231" s="4" t="s">
        <v>425</v>
      </c>
      <c r="D231" s="176" t="s">
        <v>426</v>
      </c>
      <c r="E231" s="176"/>
      <c r="F231" s="57" t="s">
        <v>8</v>
      </c>
      <c r="G231" s="15">
        <f t="shared" si="26"/>
        <v>5</v>
      </c>
    </row>
    <row r="232" spans="1:7" ht="32" customHeight="1" x14ac:dyDescent="0.2">
      <c r="A232" s="2"/>
      <c r="B232" s="4" t="s">
        <v>427</v>
      </c>
      <c r="C232" s="176" t="s">
        <v>428</v>
      </c>
      <c r="D232" s="176"/>
      <c r="E232" s="176"/>
      <c r="F232" s="57"/>
      <c r="G232" s="15"/>
    </row>
    <row r="233" spans="1:7" ht="32" customHeight="1" x14ac:dyDescent="0.2">
      <c r="A233" s="2"/>
      <c r="B233" s="5"/>
      <c r="C233" s="4" t="s">
        <v>429</v>
      </c>
      <c r="D233" s="176" t="s">
        <v>430</v>
      </c>
      <c r="E233" s="176"/>
      <c r="F233" s="57" t="s">
        <v>8</v>
      </c>
      <c r="G233" s="15">
        <f>IF(AND(F233="YA"),5,IF(AND(F233="TIDAK"),1,0))</f>
        <v>5</v>
      </c>
    </row>
    <row r="234" spans="1:7" ht="32" customHeight="1" x14ac:dyDescent="0.2">
      <c r="A234" s="2"/>
      <c r="B234" s="5"/>
      <c r="C234" s="4" t="s">
        <v>431</v>
      </c>
      <c r="D234" s="176" t="s">
        <v>432</v>
      </c>
      <c r="E234" s="176"/>
      <c r="F234" s="57" t="s">
        <v>8</v>
      </c>
      <c r="G234" s="15">
        <f>IF(AND(F234="YA"),5,IF(AND(F234="TIDAK"),1,0))</f>
        <v>5</v>
      </c>
    </row>
    <row r="235" spans="1:7" ht="32" customHeight="1" x14ac:dyDescent="0.2">
      <c r="A235" s="2"/>
      <c r="B235" s="4" t="s">
        <v>433</v>
      </c>
      <c r="C235" s="176" t="s">
        <v>434</v>
      </c>
      <c r="D235" s="176"/>
      <c r="E235" s="176"/>
      <c r="F235" s="57" t="s">
        <v>8</v>
      </c>
      <c r="G235" s="15">
        <f>IF(AND(F235="YA"),5,IF(AND(F235="TIDAK"),1,0))</f>
        <v>5</v>
      </c>
    </row>
    <row r="236" spans="1:7" ht="32" customHeight="1" x14ac:dyDescent="0.2">
      <c r="A236" s="2"/>
      <c r="B236" s="4" t="s">
        <v>435</v>
      </c>
      <c r="C236" s="176" t="s">
        <v>436</v>
      </c>
      <c r="D236" s="176"/>
      <c r="E236" s="176"/>
      <c r="F236" s="57"/>
      <c r="G236" s="15"/>
    </row>
    <row r="237" spans="1:7" ht="32" customHeight="1" x14ac:dyDescent="0.2">
      <c r="A237" s="2"/>
      <c r="B237" s="5"/>
      <c r="C237" s="4" t="s">
        <v>437</v>
      </c>
      <c r="D237" s="176" t="s">
        <v>438</v>
      </c>
      <c r="E237" s="176"/>
      <c r="F237" s="57" t="s">
        <v>8</v>
      </c>
      <c r="G237" s="15">
        <f>IF(AND(F237="YA"),5,IF(AND(F237="TIDAK"),1,0))</f>
        <v>5</v>
      </c>
    </row>
    <row r="238" spans="1:7" ht="32" customHeight="1" x14ac:dyDescent="0.2">
      <c r="A238" s="2"/>
      <c r="B238" s="5"/>
      <c r="C238" s="4" t="s">
        <v>439</v>
      </c>
      <c r="D238" s="176" t="s">
        <v>440</v>
      </c>
      <c r="E238" s="176"/>
      <c r="F238" s="57" t="s">
        <v>8</v>
      </c>
      <c r="G238" s="15">
        <f t="shared" ref="G238:G240" si="27">IF(AND(F238="YA"),5,IF(AND(F238="TIDAK"),1,0))</f>
        <v>5</v>
      </c>
    </row>
    <row r="239" spans="1:7" ht="32" customHeight="1" x14ac:dyDescent="0.2">
      <c r="A239" s="2"/>
      <c r="B239" s="5"/>
      <c r="C239" s="4" t="s">
        <v>441</v>
      </c>
      <c r="D239" s="176" t="s">
        <v>442</v>
      </c>
      <c r="E239" s="176"/>
      <c r="F239" s="57" t="s">
        <v>8</v>
      </c>
      <c r="G239" s="15">
        <f t="shared" si="27"/>
        <v>5</v>
      </c>
    </row>
    <row r="240" spans="1:7" ht="32" customHeight="1" x14ac:dyDescent="0.2">
      <c r="A240" s="2"/>
      <c r="B240" s="5"/>
      <c r="C240" s="4" t="s">
        <v>443</v>
      </c>
      <c r="D240" s="176" t="s">
        <v>444</v>
      </c>
      <c r="E240" s="176"/>
      <c r="F240" s="57" t="s">
        <v>8</v>
      </c>
      <c r="G240" s="15">
        <f t="shared" si="27"/>
        <v>5</v>
      </c>
    </row>
    <row r="241" spans="1:7" ht="32" customHeight="1" x14ac:dyDescent="0.2">
      <c r="A241" s="2"/>
      <c r="B241" s="4" t="s">
        <v>445</v>
      </c>
      <c r="C241" s="194" t="s">
        <v>1695</v>
      </c>
      <c r="D241" s="195"/>
      <c r="E241" s="196"/>
      <c r="F241" s="57" t="s">
        <v>55</v>
      </c>
      <c r="G241" s="15">
        <f>IF(AND(F241="YA"),0,IF(AND(F241="TIDAK"),10,0))</f>
        <v>10</v>
      </c>
    </row>
    <row r="242" spans="1:7" ht="32" customHeight="1" x14ac:dyDescent="0.2">
      <c r="A242" s="2"/>
      <c r="B242" s="5"/>
      <c r="C242" s="4" t="s">
        <v>446</v>
      </c>
      <c r="D242" s="181" t="s">
        <v>447</v>
      </c>
      <c r="E242" s="182"/>
      <c r="F242" s="57" t="s">
        <v>22</v>
      </c>
      <c r="G242" s="15">
        <f>IF(AND(F242="YA"),5,IF(AND(F242="TIDAK"),1,0))</f>
        <v>0</v>
      </c>
    </row>
    <row r="243" spans="1:7" ht="32" customHeight="1" x14ac:dyDescent="0.2">
      <c r="A243" s="2"/>
      <c r="B243" s="5"/>
      <c r="C243" s="4" t="s">
        <v>448</v>
      </c>
      <c r="D243" s="181" t="s">
        <v>449</v>
      </c>
      <c r="E243" s="182"/>
      <c r="F243" s="57" t="s">
        <v>22</v>
      </c>
      <c r="G243" s="15">
        <f>IF(AND(F243="YA"),5,IF(AND(F243="TIDAK"),1,0))</f>
        <v>0</v>
      </c>
    </row>
    <row r="244" spans="1:7" ht="32" customHeight="1" x14ac:dyDescent="0.2">
      <c r="A244" s="204" t="s">
        <v>450</v>
      </c>
      <c r="B244" s="205"/>
      <c r="C244" s="205"/>
      <c r="D244" s="205"/>
      <c r="E244" s="205"/>
      <c r="F244" s="205"/>
      <c r="G244" s="48">
        <f>G245</f>
        <v>117</v>
      </c>
    </row>
    <row r="245" spans="1:7" ht="32" customHeight="1" x14ac:dyDescent="0.2">
      <c r="A245" s="2">
        <v>11</v>
      </c>
      <c r="B245" s="180" t="s">
        <v>451</v>
      </c>
      <c r="C245" s="180"/>
      <c r="D245" s="180"/>
      <c r="E245" s="180"/>
      <c r="F245" s="57"/>
      <c r="G245" s="50">
        <f>SUM(G246:G280)</f>
        <v>117</v>
      </c>
    </row>
    <row r="246" spans="1:7" ht="32" customHeight="1" x14ac:dyDescent="0.2">
      <c r="A246" s="2"/>
      <c r="B246" s="4" t="s">
        <v>452</v>
      </c>
      <c r="C246" s="181" t="s">
        <v>453</v>
      </c>
      <c r="D246" s="183"/>
      <c r="E246" s="182"/>
      <c r="F246" s="57"/>
      <c r="G246" s="15"/>
    </row>
    <row r="247" spans="1:7" ht="32" customHeight="1" x14ac:dyDescent="0.2">
      <c r="A247" s="2"/>
      <c r="B247" s="4"/>
      <c r="C247" s="4" t="s">
        <v>454</v>
      </c>
      <c r="D247" s="181" t="s">
        <v>455</v>
      </c>
      <c r="E247" s="182"/>
      <c r="F247" s="57" t="s">
        <v>8</v>
      </c>
      <c r="G247" s="15">
        <f t="shared" ref="G247:G254" si="28">IF(AND(F247="YA"),5,IF(AND(F247="TIDAK"),1,0))</f>
        <v>5</v>
      </c>
    </row>
    <row r="248" spans="1:7" ht="32" customHeight="1" x14ac:dyDescent="0.2">
      <c r="A248" s="2"/>
      <c r="B248" s="4"/>
      <c r="C248" s="4" t="s">
        <v>456</v>
      </c>
      <c r="D248" s="181" t="s">
        <v>457</v>
      </c>
      <c r="E248" s="182"/>
      <c r="F248" s="57" t="s">
        <v>8</v>
      </c>
      <c r="G248" s="15">
        <f t="shared" si="28"/>
        <v>5</v>
      </c>
    </row>
    <row r="249" spans="1:7" ht="32" customHeight="1" x14ac:dyDescent="0.2">
      <c r="A249" s="2"/>
      <c r="B249" s="4"/>
      <c r="C249" s="4" t="s">
        <v>458</v>
      </c>
      <c r="D249" s="181" t="s">
        <v>459</v>
      </c>
      <c r="E249" s="182"/>
      <c r="F249" s="57" t="s">
        <v>8</v>
      </c>
      <c r="G249" s="15">
        <f t="shared" si="28"/>
        <v>5</v>
      </c>
    </row>
    <row r="250" spans="1:7" ht="32" customHeight="1" x14ac:dyDescent="0.2">
      <c r="A250" s="2"/>
      <c r="B250" s="4"/>
      <c r="C250" s="4" t="s">
        <v>460</v>
      </c>
      <c r="D250" s="181" t="s">
        <v>461</v>
      </c>
      <c r="E250" s="182"/>
      <c r="F250" s="57" t="s">
        <v>8</v>
      </c>
      <c r="G250" s="15">
        <f t="shared" si="28"/>
        <v>5</v>
      </c>
    </row>
    <row r="251" spans="1:7" ht="32" customHeight="1" x14ac:dyDescent="0.2">
      <c r="A251" s="2"/>
      <c r="B251" s="4"/>
      <c r="C251" s="4" t="s">
        <v>462</v>
      </c>
      <c r="D251" s="181" t="s">
        <v>463</v>
      </c>
      <c r="E251" s="182"/>
      <c r="F251" s="57" t="s">
        <v>8</v>
      </c>
      <c r="G251" s="15">
        <f t="shared" si="28"/>
        <v>5</v>
      </c>
    </row>
    <row r="252" spans="1:7" ht="32" customHeight="1" x14ac:dyDescent="0.2">
      <c r="A252" s="2"/>
      <c r="B252" s="4"/>
      <c r="C252" s="4" t="s">
        <v>464</v>
      </c>
      <c r="D252" s="181" t="s">
        <v>465</v>
      </c>
      <c r="E252" s="182"/>
      <c r="F252" s="57" t="s">
        <v>8</v>
      </c>
      <c r="G252" s="15">
        <f t="shared" si="28"/>
        <v>5</v>
      </c>
    </row>
    <row r="253" spans="1:7" ht="32" customHeight="1" x14ac:dyDescent="0.2">
      <c r="A253" s="2"/>
      <c r="B253" s="4"/>
      <c r="C253" s="4" t="s">
        <v>466</v>
      </c>
      <c r="D253" s="181" t="s">
        <v>467</v>
      </c>
      <c r="E253" s="182"/>
      <c r="F253" s="57" t="s">
        <v>8</v>
      </c>
      <c r="G253" s="15">
        <f t="shared" si="28"/>
        <v>5</v>
      </c>
    </row>
    <row r="254" spans="1:7" ht="32" customHeight="1" x14ac:dyDescent="0.2">
      <c r="A254" s="2"/>
      <c r="B254" s="4"/>
      <c r="C254" s="4" t="s">
        <v>468</v>
      </c>
      <c r="D254" s="181" t="s">
        <v>469</v>
      </c>
      <c r="E254" s="182"/>
      <c r="F254" s="57" t="s">
        <v>8</v>
      </c>
      <c r="G254" s="15">
        <f t="shared" si="28"/>
        <v>5</v>
      </c>
    </row>
    <row r="255" spans="1:7" ht="32" customHeight="1" x14ac:dyDescent="0.2">
      <c r="A255" s="2"/>
      <c r="B255" s="4" t="s">
        <v>470</v>
      </c>
      <c r="C255" s="194" t="s">
        <v>471</v>
      </c>
      <c r="D255" s="195"/>
      <c r="E255" s="196"/>
      <c r="F255" s="57"/>
      <c r="G255" s="15"/>
    </row>
    <row r="256" spans="1:7" ht="32" customHeight="1" x14ac:dyDescent="0.2">
      <c r="A256" s="2"/>
      <c r="B256" s="5"/>
      <c r="C256" s="4" t="s">
        <v>472</v>
      </c>
      <c r="D256" s="181" t="s">
        <v>473</v>
      </c>
      <c r="E256" s="182"/>
      <c r="F256" s="57" t="s">
        <v>8</v>
      </c>
      <c r="G256" s="15">
        <f>IF(AND(F256="YA"),0,IF(AND(F256="TIDAK"),0,0))</f>
        <v>0</v>
      </c>
    </row>
    <row r="257" spans="1:7" ht="32" customHeight="1" x14ac:dyDescent="0.2">
      <c r="A257" s="2"/>
      <c r="B257" s="5"/>
      <c r="C257" s="4" t="s">
        <v>474</v>
      </c>
      <c r="D257" s="181" t="s">
        <v>475</v>
      </c>
      <c r="E257" s="182"/>
      <c r="F257" s="57" t="s">
        <v>55</v>
      </c>
      <c r="G257" s="15">
        <f t="shared" ref="G257:G258" si="29">IF(AND(F257="YA"),0,IF(AND(F257="TIDAK"),0,0))</f>
        <v>0</v>
      </c>
    </row>
    <row r="258" spans="1:7" ht="32" customHeight="1" x14ac:dyDescent="0.2">
      <c r="A258" s="2"/>
      <c r="B258" s="5"/>
      <c r="C258" s="4" t="s">
        <v>476</v>
      </c>
      <c r="D258" s="181" t="s">
        <v>477</v>
      </c>
      <c r="E258" s="182"/>
      <c r="F258" s="57" t="s">
        <v>8</v>
      </c>
      <c r="G258" s="15">
        <f t="shared" si="29"/>
        <v>0</v>
      </c>
    </row>
    <row r="259" spans="1:7" ht="32" customHeight="1" x14ac:dyDescent="0.2">
      <c r="A259" s="2"/>
      <c r="B259" s="5"/>
      <c r="C259" s="4" t="s">
        <v>478</v>
      </c>
      <c r="D259" s="181" t="s">
        <v>479</v>
      </c>
      <c r="E259" s="182"/>
      <c r="F259" s="57" t="s">
        <v>8</v>
      </c>
      <c r="G259" s="15">
        <f>IF(AND(F259="YA"),5,IF(AND(F259="TIDAK"),1,0))</f>
        <v>5</v>
      </c>
    </row>
    <row r="260" spans="1:7" ht="32" customHeight="1" x14ac:dyDescent="0.2">
      <c r="A260" s="2"/>
      <c r="B260" s="5"/>
      <c r="C260" s="4" t="s">
        <v>480</v>
      </c>
      <c r="D260" s="181" t="s">
        <v>481</v>
      </c>
      <c r="E260" s="182"/>
      <c r="F260" s="57" t="s">
        <v>8</v>
      </c>
      <c r="G260" s="15">
        <f>IF(AND(F260="YA"),5,IF(AND(F260="TIDAK"),1,0))</f>
        <v>5</v>
      </c>
    </row>
    <row r="261" spans="1:7" ht="32" customHeight="1" x14ac:dyDescent="0.2">
      <c r="A261" s="2"/>
      <c r="B261" s="4" t="s">
        <v>482</v>
      </c>
      <c r="C261" s="176" t="s">
        <v>483</v>
      </c>
      <c r="D261" s="176"/>
      <c r="E261" s="176"/>
      <c r="F261" s="57" t="s">
        <v>8</v>
      </c>
      <c r="G261" s="15">
        <f>IF(AND(F261="YA"),5,IF(AND(F261="TIDAK"),1,0))</f>
        <v>5</v>
      </c>
    </row>
    <row r="262" spans="1:7" ht="32" customHeight="1" x14ac:dyDescent="0.2">
      <c r="A262" s="2"/>
      <c r="B262" s="4" t="s">
        <v>484</v>
      </c>
      <c r="C262" s="176" t="s">
        <v>485</v>
      </c>
      <c r="D262" s="176"/>
      <c r="E262" s="176"/>
      <c r="F262" s="57"/>
      <c r="G262" s="15"/>
    </row>
    <row r="263" spans="1:7" ht="32" customHeight="1" x14ac:dyDescent="0.2">
      <c r="A263" s="2"/>
      <c r="B263" s="5"/>
      <c r="C263" s="4" t="s">
        <v>486</v>
      </c>
      <c r="D263" s="176" t="s">
        <v>487</v>
      </c>
      <c r="E263" s="176"/>
      <c r="F263" s="57" t="s">
        <v>22</v>
      </c>
      <c r="G263" s="15">
        <f>IF(AND(F263="YA"),2,IF(AND(F263="TIDAK"),1,0))</f>
        <v>0</v>
      </c>
    </row>
    <row r="264" spans="1:7" ht="32" customHeight="1" x14ac:dyDescent="0.2">
      <c r="A264" s="2"/>
      <c r="B264" s="5"/>
      <c r="C264" s="4" t="s">
        <v>488</v>
      </c>
      <c r="D264" s="176" t="s">
        <v>489</v>
      </c>
      <c r="E264" s="176"/>
      <c r="F264" s="57" t="s">
        <v>22</v>
      </c>
      <c r="G264" s="15">
        <f>IF(AND(F264="YA"),2,IF(AND(F264="TIDAK"),1,0))</f>
        <v>0</v>
      </c>
    </row>
    <row r="265" spans="1:7" ht="32" customHeight="1" x14ac:dyDescent="0.2">
      <c r="A265" s="2"/>
      <c r="B265" s="5"/>
      <c r="C265" s="4" t="s">
        <v>490</v>
      </c>
      <c r="D265" s="176" t="s">
        <v>491</v>
      </c>
      <c r="E265" s="176"/>
      <c r="F265" s="57" t="s">
        <v>8</v>
      </c>
      <c r="G265" s="15">
        <f t="shared" ref="G265:G270" si="30">IF(AND(F265="YA"),5,IF(AND(F265="TIDAK"),1,0))</f>
        <v>5</v>
      </c>
    </row>
    <row r="266" spans="1:7" ht="32" customHeight="1" x14ac:dyDescent="0.2">
      <c r="A266" s="2"/>
      <c r="B266" s="4" t="s">
        <v>492</v>
      </c>
      <c r="C266" s="194" t="s">
        <v>493</v>
      </c>
      <c r="D266" s="195"/>
      <c r="E266" s="196"/>
      <c r="F266" s="57" t="s">
        <v>8</v>
      </c>
      <c r="G266" s="15">
        <f t="shared" si="30"/>
        <v>5</v>
      </c>
    </row>
    <row r="267" spans="1:7" ht="32" customHeight="1" x14ac:dyDescent="0.2">
      <c r="A267" s="2"/>
      <c r="B267" s="4" t="s">
        <v>494</v>
      </c>
      <c r="C267" s="176" t="s">
        <v>495</v>
      </c>
      <c r="D267" s="176"/>
      <c r="E267" s="176"/>
      <c r="F267" s="57" t="s">
        <v>8</v>
      </c>
      <c r="G267" s="15">
        <f t="shared" si="30"/>
        <v>5</v>
      </c>
    </row>
    <row r="268" spans="1:7" ht="32" customHeight="1" x14ac:dyDescent="0.2">
      <c r="A268" s="2"/>
      <c r="B268" s="4" t="s">
        <v>496</v>
      </c>
      <c r="C268" s="176" t="s">
        <v>497</v>
      </c>
      <c r="D268" s="176"/>
      <c r="E268" s="176"/>
      <c r="F268" s="57" t="s">
        <v>8</v>
      </c>
      <c r="G268" s="15">
        <f t="shared" si="30"/>
        <v>5</v>
      </c>
    </row>
    <row r="269" spans="1:7" ht="32" customHeight="1" x14ac:dyDescent="0.2">
      <c r="A269" s="2"/>
      <c r="B269" s="4" t="s">
        <v>498</v>
      </c>
      <c r="C269" s="176" t="s">
        <v>499</v>
      </c>
      <c r="D269" s="176"/>
      <c r="E269" s="176"/>
      <c r="F269" s="57" t="s">
        <v>8</v>
      </c>
      <c r="G269" s="15">
        <f t="shared" si="30"/>
        <v>5</v>
      </c>
    </row>
    <row r="270" spans="1:7" ht="32" customHeight="1" x14ac:dyDescent="0.2">
      <c r="A270" s="2"/>
      <c r="B270" s="4" t="s">
        <v>500</v>
      </c>
      <c r="C270" s="176" t="s">
        <v>501</v>
      </c>
      <c r="D270" s="176"/>
      <c r="E270" s="176"/>
      <c r="F270" s="57" t="s">
        <v>8</v>
      </c>
      <c r="G270" s="15">
        <f t="shared" si="30"/>
        <v>5</v>
      </c>
    </row>
    <row r="271" spans="1:7" ht="32" customHeight="1" x14ac:dyDescent="0.2">
      <c r="A271" s="2"/>
      <c r="B271" s="12" t="s">
        <v>502</v>
      </c>
      <c r="C271" s="176" t="s">
        <v>503</v>
      </c>
      <c r="D271" s="176"/>
      <c r="E271" s="176"/>
      <c r="F271" s="57"/>
      <c r="G271" s="15"/>
    </row>
    <row r="272" spans="1:7" ht="32" customHeight="1" x14ac:dyDescent="0.2">
      <c r="A272" s="2"/>
      <c r="B272" s="14"/>
      <c r="C272" s="4" t="s">
        <v>504</v>
      </c>
      <c r="D272" s="176" t="s">
        <v>505</v>
      </c>
      <c r="E272" s="176"/>
      <c r="F272" s="57" t="s">
        <v>55</v>
      </c>
      <c r="G272" s="15">
        <f>IF(AND(F272="YA"),5,IF(AND(F272="TIDAK"),1,0))</f>
        <v>1</v>
      </c>
    </row>
    <row r="273" spans="1:7" ht="32" customHeight="1" x14ac:dyDescent="0.2">
      <c r="A273" s="2"/>
      <c r="B273" s="5"/>
      <c r="C273" s="4" t="s">
        <v>506</v>
      </c>
      <c r="D273" s="176" t="s">
        <v>507</v>
      </c>
      <c r="E273" s="176"/>
      <c r="F273" s="57" t="s">
        <v>8</v>
      </c>
      <c r="G273" s="15">
        <f>IF(AND(F273="YA"),5,IF(AND(F273="TIDAK"),1,0))</f>
        <v>5</v>
      </c>
    </row>
    <row r="274" spans="1:7" ht="32" customHeight="1" x14ac:dyDescent="0.2">
      <c r="A274" s="2"/>
      <c r="B274" s="5"/>
      <c r="C274" s="4" t="s">
        <v>508</v>
      </c>
      <c r="D274" s="176" t="s">
        <v>509</v>
      </c>
      <c r="E274" s="176"/>
      <c r="F274" s="57" t="s">
        <v>55</v>
      </c>
      <c r="G274" s="15">
        <f>IF(AND(F274="YA"),5,IF(AND(F274="TIDAK"),1,0))</f>
        <v>1</v>
      </c>
    </row>
    <row r="275" spans="1:7" ht="32" customHeight="1" x14ac:dyDescent="0.2">
      <c r="A275" s="2"/>
      <c r="B275" s="4" t="s">
        <v>510</v>
      </c>
      <c r="C275" s="176" t="s">
        <v>511</v>
      </c>
      <c r="D275" s="176"/>
      <c r="E275" s="176"/>
      <c r="F275" s="57"/>
      <c r="G275" s="15"/>
    </row>
    <row r="276" spans="1:7" ht="32" customHeight="1" x14ac:dyDescent="0.2">
      <c r="A276" s="2"/>
      <c r="B276" s="5"/>
      <c r="C276" s="4" t="s">
        <v>512</v>
      </c>
      <c r="D276" s="176" t="s">
        <v>513</v>
      </c>
      <c r="E276" s="176"/>
      <c r="F276" s="57" t="s">
        <v>8</v>
      </c>
      <c r="G276" s="15">
        <f>IF(AND(F276="YA"),5,IF(AND(F276="TIDAK"),1,0))</f>
        <v>5</v>
      </c>
    </row>
    <row r="277" spans="1:7" ht="32" customHeight="1" x14ac:dyDescent="0.2">
      <c r="A277" s="2"/>
      <c r="B277" s="5"/>
      <c r="C277" s="4" t="s">
        <v>514</v>
      </c>
      <c r="D277" s="176" t="s">
        <v>412</v>
      </c>
      <c r="E277" s="176"/>
      <c r="F277" s="57" t="s">
        <v>8</v>
      </c>
      <c r="G277" s="15">
        <f>IF(AND(F277="YA"),5,IF(AND(F277="TIDAK"),1,0))</f>
        <v>5</v>
      </c>
    </row>
    <row r="278" spans="1:7" ht="32" customHeight="1" x14ac:dyDescent="0.2">
      <c r="A278" s="2"/>
      <c r="B278" s="5"/>
      <c r="C278" s="4" t="s">
        <v>515</v>
      </c>
      <c r="D278" s="176" t="s">
        <v>516</v>
      </c>
      <c r="E278" s="176"/>
      <c r="F278" s="57" t="s">
        <v>8</v>
      </c>
      <c r="G278" s="15">
        <f>IF(AND(F278="YA"),5,IF(AND(F278="TIDAK"),1,0))</f>
        <v>5</v>
      </c>
    </row>
    <row r="279" spans="1:7" ht="32" customHeight="1" x14ac:dyDescent="0.2">
      <c r="A279" s="2"/>
      <c r="B279" s="5"/>
      <c r="C279" s="4" t="s">
        <v>517</v>
      </c>
      <c r="D279" s="176" t="s">
        <v>518</v>
      </c>
      <c r="E279" s="176"/>
      <c r="F279" s="57" t="s">
        <v>8</v>
      </c>
      <c r="G279" s="15">
        <f>IF(AND(F279="YA"),5,IF(AND(F279="TIDAK"),1,0))</f>
        <v>5</v>
      </c>
    </row>
    <row r="280" spans="1:7" ht="32" customHeight="1" x14ac:dyDescent="0.2">
      <c r="A280" s="2"/>
      <c r="B280" s="5"/>
      <c r="C280" s="4" t="s">
        <v>519</v>
      </c>
      <c r="D280" s="176" t="s">
        <v>520</v>
      </c>
      <c r="E280" s="176"/>
      <c r="F280" s="57" t="s">
        <v>8</v>
      </c>
      <c r="G280" s="15">
        <f>IF(AND(F280="YA"),5,IF(AND(F280="TIDAK"),1,0))</f>
        <v>5</v>
      </c>
    </row>
    <row r="281" spans="1:7" ht="32" customHeight="1" x14ac:dyDescent="0.2">
      <c r="A281" s="204" t="s">
        <v>521</v>
      </c>
      <c r="B281" s="205"/>
      <c r="C281" s="205"/>
      <c r="D281" s="205"/>
      <c r="E281" s="205"/>
      <c r="F281" s="205"/>
      <c r="G281" s="48">
        <f>G282</f>
        <v>138</v>
      </c>
    </row>
    <row r="282" spans="1:7" ht="32" customHeight="1" x14ac:dyDescent="0.2">
      <c r="A282" s="2">
        <v>12</v>
      </c>
      <c r="B282" s="180" t="s">
        <v>522</v>
      </c>
      <c r="C282" s="180"/>
      <c r="D282" s="180"/>
      <c r="E282" s="180"/>
      <c r="F282" s="57"/>
      <c r="G282" s="50">
        <f>SUM(G283:G325)</f>
        <v>138</v>
      </c>
    </row>
    <row r="283" spans="1:7" ht="32" customHeight="1" x14ac:dyDescent="0.2">
      <c r="A283" s="2"/>
      <c r="B283" s="4" t="s">
        <v>523</v>
      </c>
      <c r="C283" s="176" t="s">
        <v>524</v>
      </c>
      <c r="D283" s="176"/>
      <c r="E283" s="176"/>
      <c r="F283" s="57" t="s">
        <v>8</v>
      </c>
      <c r="G283" s="15">
        <f>IF(AND(F283="YA"),5,IF(AND(F283="TIDAK"),1,0))</f>
        <v>5</v>
      </c>
    </row>
    <row r="284" spans="1:7" ht="32" customHeight="1" x14ac:dyDescent="0.2">
      <c r="A284" s="2"/>
      <c r="B284" s="4" t="s">
        <v>525</v>
      </c>
      <c r="C284" s="176" t="s">
        <v>485</v>
      </c>
      <c r="D284" s="176"/>
      <c r="E284" s="176"/>
      <c r="F284" s="57"/>
      <c r="G284" s="15"/>
    </row>
    <row r="285" spans="1:7" ht="32" customHeight="1" x14ac:dyDescent="0.2">
      <c r="A285" s="2"/>
      <c r="B285" s="5"/>
      <c r="C285" s="4" t="s">
        <v>526</v>
      </c>
      <c r="D285" s="176" t="s">
        <v>487</v>
      </c>
      <c r="E285" s="176"/>
      <c r="F285" s="57" t="s">
        <v>22</v>
      </c>
      <c r="G285" s="15">
        <f>IF(AND(F285="YA"),2,IF(AND(F285="TIDAK"),1,0))</f>
        <v>0</v>
      </c>
    </row>
    <row r="286" spans="1:7" ht="32" customHeight="1" x14ac:dyDescent="0.2">
      <c r="A286" s="2"/>
      <c r="B286" s="5"/>
      <c r="C286" s="4" t="s">
        <v>527</v>
      </c>
      <c r="D286" s="176" t="s">
        <v>489</v>
      </c>
      <c r="E286" s="176"/>
      <c r="F286" s="57" t="s">
        <v>22</v>
      </c>
      <c r="G286" s="15">
        <f>IF(AND(F286="YA"),2,IF(AND(F286="TIDAK"),1,0))</f>
        <v>0</v>
      </c>
    </row>
    <row r="287" spans="1:7" ht="32" customHeight="1" x14ac:dyDescent="0.2">
      <c r="A287" s="2"/>
      <c r="B287" s="5"/>
      <c r="C287" s="4" t="s">
        <v>528</v>
      </c>
      <c r="D287" s="176" t="s">
        <v>491</v>
      </c>
      <c r="E287" s="176"/>
      <c r="F287" s="57" t="s">
        <v>8</v>
      </c>
      <c r="G287" s="15">
        <f>IF(AND(F287="YA"),5,IF(AND(F287="TIDAK"),1,0))</f>
        <v>5</v>
      </c>
    </row>
    <row r="288" spans="1:7" ht="32" customHeight="1" x14ac:dyDescent="0.2">
      <c r="A288" s="2"/>
      <c r="B288" s="4" t="s">
        <v>529</v>
      </c>
      <c r="C288" s="176" t="s">
        <v>530</v>
      </c>
      <c r="D288" s="176"/>
      <c r="E288" s="176"/>
      <c r="F288" s="57" t="s">
        <v>8</v>
      </c>
      <c r="G288" s="15">
        <f>IF(AND(F288="YA"),5,IF(AND(F288="TIDAK"),1,0))</f>
        <v>5</v>
      </c>
    </row>
    <row r="289" spans="1:7" ht="32" customHeight="1" x14ac:dyDescent="0.2">
      <c r="A289" s="2"/>
      <c r="B289" s="4" t="s">
        <v>531</v>
      </c>
      <c r="C289" s="176" t="s">
        <v>497</v>
      </c>
      <c r="D289" s="176"/>
      <c r="E289" s="176"/>
      <c r="F289" s="57" t="s">
        <v>8</v>
      </c>
      <c r="G289" s="15">
        <f>IF(AND(F289="YA"),5,IF(AND(F289="TIDAK"),1,0))</f>
        <v>5</v>
      </c>
    </row>
    <row r="290" spans="1:7" ht="32" customHeight="1" x14ac:dyDescent="0.2">
      <c r="A290" s="2"/>
      <c r="B290" s="4" t="s">
        <v>532</v>
      </c>
      <c r="C290" s="176" t="s">
        <v>533</v>
      </c>
      <c r="D290" s="176"/>
      <c r="E290" s="176"/>
      <c r="F290" s="57"/>
      <c r="G290" s="15"/>
    </row>
    <row r="291" spans="1:7" ht="32" customHeight="1" x14ac:dyDescent="0.2">
      <c r="A291" s="2"/>
      <c r="B291" s="5"/>
      <c r="C291" s="4" t="s">
        <v>534</v>
      </c>
      <c r="D291" s="176" t="s">
        <v>535</v>
      </c>
      <c r="E291" s="176"/>
      <c r="F291" s="57" t="s">
        <v>22</v>
      </c>
      <c r="G291" s="15">
        <f>IF(AND(F291="YA"),3,IF(AND(F291="TIDAK"),1,0))</f>
        <v>0</v>
      </c>
    </row>
    <row r="292" spans="1:7" ht="32" customHeight="1" x14ac:dyDescent="0.2">
      <c r="A292" s="2"/>
      <c r="B292" s="5"/>
      <c r="C292" s="4" t="s">
        <v>536</v>
      </c>
      <c r="D292" s="176" t="s">
        <v>537</v>
      </c>
      <c r="E292" s="176"/>
      <c r="F292" s="57" t="s">
        <v>8</v>
      </c>
      <c r="G292" s="15">
        <f>IF(AND(F292="YA"),5,IF(AND(F292="TIDAK"),1,0))</f>
        <v>5</v>
      </c>
    </row>
    <row r="293" spans="1:7" ht="32" customHeight="1" x14ac:dyDescent="0.2">
      <c r="A293" s="2"/>
      <c r="B293" s="4" t="s">
        <v>538</v>
      </c>
      <c r="C293" s="176" t="s">
        <v>501</v>
      </c>
      <c r="D293" s="176"/>
      <c r="E293" s="176"/>
      <c r="F293" s="57" t="s">
        <v>8</v>
      </c>
      <c r="G293" s="15">
        <f>IF(AND(F293="YA"),5,IF(AND(F293="TIDAK"),1,0))</f>
        <v>5</v>
      </c>
    </row>
    <row r="294" spans="1:7" ht="32" customHeight="1" x14ac:dyDescent="0.2">
      <c r="A294" s="2"/>
      <c r="B294" s="4" t="s">
        <v>539</v>
      </c>
      <c r="C294" s="176" t="s">
        <v>540</v>
      </c>
      <c r="D294" s="176"/>
      <c r="E294" s="176"/>
      <c r="F294" s="57" t="s">
        <v>8</v>
      </c>
      <c r="G294" s="15">
        <f>IF(AND(F294="YA"),5,IF(AND(F294="TIDAK"),1,0))</f>
        <v>5</v>
      </c>
    </row>
    <row r="295" spans="1:7" ht="32" customHeight="1" x14ac:dyDescent="0.2">
      <c r="A295" s="2"/>
      <c r="B295" s="4" t="s">
        <v>541</v>
      </c>
      <c r="C295" s="176" t="s">
        <v>542</v>
      </c>
      <c r="D295" s="176"/>
      <c r="E295" s="176"/>
      <c r="F295" s="57" t="s">
        <v>8</v>
      </c>
      <c r="G295" s="15">
        <f>IF(AND(F295="YA"),5,IF(AND(F295="TIDAK"),1,0))</f>
        <v>5</v>
      </c>
    </row>
    <row r="296" spans="1:7" ht="32" customHeight="1" x14ac:dyDescent="0.2">
      <c r="A296" s="2"/>
      <c r="B296" s="4" t="s">
        <v>543</v>
      </c>
      <c r="C296" s="214" t="s">
        <v>544</v>
      </c>
      <c r="D296" s="214"/>
      <c r="E296" s="214"/>
      <c r="F296" s="57"/>
      <c r="G296" s="15"/>
    </row>
    <row r="297" spans="1:7" ht="32" customHeight="1" x14ac:dyDescent="0.2">
      <c r="A297" s="2"/>
      <c r="B297" s="5"/>
      <c r="C297" s="4" t="s">
        <v>545</v>
      </c>
      <c r="D297" s="176" t="s">
        <v>546</v>
      </c>
      <c r="E297" s="176"/>
      <c r="F297" s="57" t="s">
        <v>8</v>
      </c>
      <c r="G297" s="15">
        <f>IF(AND(F297="YA"),5,IF(AND(F297="TIDAK"),1,0))</f>
        <v>5</v>
      </c>
    </row>
    <row r="298" spans="1:7" ht="32" customHeight="1" x14ac:dyDescent="0.2">
      <c r="A298" s="2"/>
      <c r="B298" s="5"/>
      <c r="C298" s="4" t="s">
        <v>547</v>
      </c>
      <c r="D298" s="176" t="s">
        <v>548</v>
      </c>
      <c r="E298" s="176"/>
      <c r="F298" s="57" t="s">
        <v>8</v>
      </c>
      <c r="G298" s="15">
        <f>IF(AND(F298="YA"),5,IF(AND(F298="TIDAK"),1,0))</f>
        <v>5</v>
      </c>
    </row>
    <row r="299" spans="1:7" ht="32" customHeight="1" x14ac:dyDescent="0.2">
      <c r="A299" s="2"/>
      <c r="B299" s="5"/>
      <c r="C299" s="4" t="s">
        <v>549</v>
      </c>
      <c r="D299" s="176" t="s">
        <v>550</v>
      </c>
      <c r="E299" s="176"/>
      <c r="F299" s="57" t="s">
        <v>55</v>
      </c>
      <c r="G299" s="15">
        <f>IF(AND(F299="YA"),5,IF(AND(F299="TIDAK"),1,0))</f>
        <v>1</v>
      </c>
    </row>
    <row r="300" spans="1:7" ht="32" customHeight="1" x14ac:dyDescent="0.2">
      <c r="A300" s="2"/>
      <c r="B300" s="4" t="s">
        <v>551</v>
      </c>
      <c r="C300" s="176" t="s">
        <v>552</v>
      </c>
      <c r="D300" s="176"/>
      <c r="E300" s="176"/>
      <c r="F300" s="57"/>
      <c r="G300" s="15"/>
    </row>
    <row r="301" spans="1:7" ht="32" customHeight="1" x14ac:dyDescent="0.2">
      <c r="A301" s="2"/>
      <c r="B301" s="5"/>
      <c r="C301" s="4" t="s">
        <v>553</v>
      </c>
      <c r="D301" s="176" t="s">
        <v>554</v>
      </c>
      <c r="E301" s="176"/>
      <c r="F301" s="57" t="s">
        <v>8</v>
      </c>
      <c r="G301" s="15">
        <f>IF(AND(F301="YA"),5,IF(AND(F301="TIDAK"),1,0))</f>
        <v>5</v>
      </c>
    </row>
    <row r="302" spans="1:7" ht="32" customHeight="1" x14ac:dyDescent="0.2">
      <c r="A302" s="2"/>
      <c r="B302" s="5"/>
      <c r="C302" s="4" t="s">
        <v>555</v>
      </c>
      <c r="D302" s="176" t="s">
        <v>556</v>
      </c>
      <c r="E302" s="176"/>
      <c r="F302" s="57" t="s">
        <v>8</v>
      </c>
      <c r="G302" s="15">
        <f>IF(AND(F302="YA"),5,IF(AND(F302="TIDAK"),1,0))</f>
        <v>5</v>
      </c>
    </row>
    <row r="303" spans="1:7" ht="32" customHeight="1" x14ac:dyDescent="0.2">
      <c r="A303" s="2"/>
      <c r="B303" s="5"/>
      <c r="C303" s="4" t="s">
        <v>557</v>
      </c>
      <c r="D303" s="176" t="s">
        <v>558</v>
      </c>
      <c r="E303" s="176"/>
      <c r="F303" s="57" t="s">
        <v>8</v>
      </c>
      <c r="G303" s="15">
        <f>IF(AND(F303="YA"),5,IF(AND(F303="TIDAK"),1,0))</f>
        <v>5</v>
      </c>
    </row>
    <row r="304" spans="1:7" ht="32" customHeight="1" x14ac:dyDescent="0.2">
      <c r="A304" s="2"/>
      <c r="B304" s="5"/>
      <c r="C304" s="4" t="s">
        <v>559</v>
      </c>
      <c r="D304" s="176" t="s">
        <v>560</v>
      </c>
      <c r="E304" s="176"/>
      <c r="F304" s="57"/>
      <c r="G304" s="15"/>
    </row>
    <row r="305" spans="1:7" ht="32" customHeight="1" x14ac:dyDescent="0.2">
      <c r="A305" s="2"/>
      <c r="B305" s="5"/>
      <c r="C305" s="5"/>
      <c r="D305" s="4" t="s">
        <v>561</v>
      </c>
      <c r="E305" s="5" t="s">
        <v>562</v>
      </c>
      <c r="F305" s="57" t="s">
        <v>8</v>
      </c>
      <c r="G305" s="15">
        <f t="shared" ref="G305:G312" si="31">IF(AND(F305="YA"),5,IF(AND(F305="TIDAK"),1,0))</f>
        <v>5</v>
      </c>
    </row>
    <row r="306" spans="1:7" ht="32" customHeight="1" x14ac:dyDescent="0.2">
      <c r="A306" s="2"/>
      <c r="B306" s="5"/>
      <c r="C306" s="5"/>
      <c r="D306" s="4" t="s">
        <v>563</v>
      </c>
      <c r="E306" s="5" t="s">
        <v>564</v>
      </c>
      <c r="F306" s="57" t="s">
        <v>8</v>
      </c>
      <c r="G306" s="15">
        <f t="shared" si="31"/>
        <v>5</v>
      </c>
    </row>
    <row r="307" spans="1:7" ht="32" customHeight="1" x14ac:dyDescent="0.2">
      <c r="A307" s="2"/>
      <c r="B307" s="5"/>
      <c r="C307" s="5"/>
      <c r="D307" s="4" t="s">
        <v>565</v>
      </c>
      <c r="E307" s="5" t="s">
        <v>566</v>
      </c>
      <c r="F307" s="57" t="s">
        <v>8</v>
      </c>
      <c r="G307" s="15">
        <f t="shared" si="31"/>
        <v>5</v>
      </c>
    </row>
    <row r="308" spans="1:7" ht="32" customHeight="1" x14ac:dyDescent="0.2">
      <c r="A308" s="2"/>
      <c r="B308" s="5"/>
      <c r="C308" s="4" t="s">
        <v>567</v>
      </c>
      <c r="D308" s="176" t="s">
        <v>568</v>
      </c>
      <c r="E308" s="176"/>
      <c r="F308" s="57" t="s">
        <v>8</v>
      </c>
      <c r="G308" s="15">
        <f t="shared" si="31"/>
        <v>5</v>
      </c>
    </row>
    <row r="309" spans="1:7" ht="32" customHeight="1" x14ac:dyDescent="0.2">
      <c r="A309" s="2"/>
      <c r="B309" s="5"/>
      <c r="C309" s="4" t="s">
        <v>569</v>
      </c>
      <c r="D309" s="176" t="s">
        <v>570</v>
      </c>
      <c r="E309" s="176"/>
      <c r="F309" s="57" t="s">
        <v>8</v>
      </c>
      <c r="G309" s="15">
        <f t="shared" si="31"/>
        <v>5</v>
      </c>
    </row>
    <row r="310" spans="1:7" ht="32" customHeight="1" x14ac:dyDescent="0.2">
      <c r="A310" s="2"/>
      <c r="B310" s="5"/>
      <c r="C310" s="4" t="s">
        <v>571</v>
      </c>
      <c r="D310" s="176" t="s">
        <v>572</v>
      </c>
      <c r="E310" s="176"/>
      <c r="F310" s="57" t="s">
        <v>8</v>
      </c>
      <c r="G310" s="15">
        <f t="shared" si="31"/>
        <v>5</v>
      </c>
    </row>
    <row r="311" spans="1:7" ht="32" customHeight="1" x14ac:dyDescent="0.2">
      <c r="A311" s="2"/>
      <c r="B311" s="5"/>
      <c r="C311" s="4" t="s">
        <v>573</v>
      </c>
      <c r="D311" s="176" t="s">
        <v>574</v>
      </c>
      <c r="E311" s="176"/>
      <c r="F311" s="57" t="s">
        <v>8</v>
      </c>
      <c r="G311" s="15">
        <f t="shared" si="31"/>
        <v>5</v>
      </c>
    </row>
    <row r="312" spans="1:7" ht="32" customHeight="1" x14ac:dyDescent="0.2">
      <c r="A312" s="2"/>
      <c r="B312" s="5"/>
      <c r="C312" s="4" t="s">
        <v>575</v>
      </c>
      <c r="D312" s="176" t="s">
        <v>576</v>
      </c>
      <c r="E312" s="176"/>
      <c r="F312" s="57" t="s">
        <v>8</v>
      </c>
      <c r="G312" s="15">
        <f t="shared" si="31"/>
        <v>5</v>
      </c>
    </row>
    <row r="313" spans="1:7" ht="32" customHeight="1" x14ac:dyDescent="0.2">
      <c r="A313" s="2"/>
      <c r="B313" s="4" t="s">
        <v>577</v>
      </c>
      <c r="C313" s="181" t="s">
        <v>578</v>
      </c>
      <c r="D313" s="183"/>
      <c r="E313" s="182"/>
      <c r="F313" s="57"/>
      <c r="G313" s="15"/>
    </row>
    <row r="314" spans="1:7" ht="32" customHeight="1" x14ac:dyDescent="0.2">
      <c r="A314" s="2"/>
      <c r="B314" s="5"/>
      <c r="C314" s="4" t="s">
        <v>579</v>
      </c>
      <c r="D314" s="181" t="s">
        <v>580</v>
      </c>
      <c r="E314" s="182"/>
      <c r="F314" s="57" t="s">
        <v>8</v>
      </c>
      <c r="G314" s="15">
        <f>IF(AND(F314="YA"),5,IF(AND(F314="TIDAK"),1,0))</f>
        <v>5</v>
      </c>
    </row>
    <row r="315" spans="1:7" ht="32" customHeight="1" x14ac:dyDescent="0.2">
      <c r="A315" s="2"/>
      <c r="B315" s="5"/>
      <c r="C315" s="4" t="s">
        <v>581</v>
      </c>
      <c r="D315" s="181" t="s">
        <v>582</v>
      </c>
      <c r="E315" s="182"/>
      <c r="F315" s="57"/>
      <c r="G315" s="15"/>
    </row>
    <row r="316" spans="1:7" ht="32" customHeight="1" x14ac:dyDescent="0.2">
      <c r="A316" s="2"/>
      <c r="B316" s="5"/>
      <c r="C316" s="5"/>
      <c r="D316" s="4" t="s">
        <v>583</v>
      </c>
      <c r="E316" s="5" t="s">
        <v>584</v>
      </c>
      <c r="F316" s="57" t="s">
        <v>55</v>
      </c>
      <c r="G316" s="15">
        <f>IF(AND(F316="YA"),1,IF(AND(F316="TIDAK"),0,0))</f>
        <v>0</v>
      </c>
    </row>
    <row r="317" spans="1:7" ht="32" customHeight="1" x14ac:dyDescent="0.2">
      <c r="A317" s="2"/>
      <c r="B317" s="5"/>
      <c r="C317" s="5"/>
      <c r="D317" s="4" t="s">
        <v>585</v>
      </c>
      <c r="E317" s="5" t="s">
        <v>586</v>
      </c>
      <c r="F317" s="57" t="s">
        <v>55</v>
      </c>
      <c r="G317" s="15">
        <f>IF(AND(F317="YA"),3,IF(AND(F317="TIDAK"),0,0))</f>
        <v>0</v>
      </c>
    </row>
    <row r="318" spans="1:7" ht="32" customHeight="1" x14ac:dyDescent="0.2">
      <c r="A318" s="2"/>
      <c r="B318" s="5"/>
      <c r="C318" s="5"/>
      <c r="D318" s="4" t="s">
        <v>587</v>
      </c>
      <c r="E318" s="5" t="s">
        <v>588</v>
      </c>
      <c r="F318" s="57" t="s">
        <v>8</v>
      </c>
      <c r="G318" s="15">
        <f>IF(AND(F318="YA"),5,IF(AND(F318="TIDAK"),1,0))</f>
        <v>5</v>
      </c>
    </row>
    <row r="319" spans="1:7" ht="32" customHeight="1" x14ac:dyDescent="0.2">
      <c r="A319" s="2"/>
      <c r="B319" s="5"/>
      <c r="C319" s="4" t="s">
        <v>589</v>
      </c>
      <c r="D319" s="181" t="s">
        <v>590</v>
      </c>
      <c r="E319" s="182"/>
      <c r="F319" s="57" t="s">
        <v>8</v>
      </c>
      <c r="G319" s="15">
        <f>IF(AND(F319="YA"),5,IF(AND(F319="TIDAK"),1,0))</f>
        <v>5</v>
      </c>
    </row>
    <row r="320" spans="1:7" ht="60" customHeight="1" x14ac:dyDescent="0.2">
      <c r="A320" s="2"/>
      <c r="B320" s="5"/>
      <c r="C320" s="4" t="s">
        <v>591</v>
      </c>
      <c r="D320" s="181" t="s">
        <v>592</v>
      </c>
      <c r="E320" s="182"/>
      <c r="F320" s="57" t="s">
        <v>8</v>
      </c>
      <c r="G320" s="15">
        <f>IF(AND(F320="YA"),5,IF(AND(F320="TIDAK"),1,0))</f>
        <v>5</v>
      </c>
    </row>
    <row r="321" spans="1:7" ht="32" customHeight="1" x14ac:dyDescent="0.2">
      <c r="A321" s="2"/>
      <c r="B321" s="5"/>
      <c r="C321" s="4" t="s">
        <v>593</v>
      </c>
      <c r="D321" s="181" t="s">
        <v>594</v>
      </c>
      <c r="E321" s="182"/>
      <c r="F321" s="57" t="s">
        <v>8</v>
      </c>
      <c r="G321" s="15">
        <f>IF(AND(F321="YA"),5,IF(AND(F321="TIDAK"),1,0))</f>
        <v>5</v>
      </c>
    </row>
    <row r="322" spans="1:7" ht="32" customHeight="1" x14ac:dyDescent="0.2">
      <c r="A322" s="2"/>
      <c r="B322" s="12" t="s">
        <v>595</v>
      </c>
      <c r="C322" s="176" t="s">
        <v>503</v>
      </c>
      <c r="D322" s="176"/>
      <c r="E322" s="176"/>
      <c r="F322" s="57"/>
      <c r="G322" s="15"/>
    </row>
    <row r="323" spans="1:7" ht="32" customHeight="1" x14ac:dyDescent="0.2">
      <c r="A323" s="2"/>
      <c r="B323" s="14"/>
      <c r="C323" s="4" t="s">
        <v>596</v>
      </c>
      <c r="D323" s="176" t="s">
        <v>505</v>
      </c>
      <c r="E323" s="176"/>
      <c r="F323" s="57" t="s">
        <v>55</v>
      </c>
      <c r="G323" s="15">
        <f>IF(AND(F323="YA"),5,IF(AND(F323="TIDAK"),1,0))</f>
        <v>1</v>
      </c>
    </row>
    <row r="324" spans="1:7" ht="32" customHeight="1" x14ac:dyDescent="0.2">
      <c r="A324" s="2"/>
      <c r="B324" s="5"/>
      <c r="C324" s="4" t="s">
        <v>597</v>
      </c>
      <c r="D324" s="176" t="s">
        <v>507</v>
      </c>
      <c r="E324" s="176"/>
      <c r="F324" s="57" t="s">
        <v>55</v>
      </c>
      <c r="G324" s="15">
        <f>IF(AND(F324="YA"),5,IF(AND(F324="TIDAK"),1,0))</f>
        <v>1</v>
      </c>
    </row>
    <row r="325" spans="1:7" ht="32" customHeight="1" x14ac:dyDescent="0.2">
      <c r="A325" s="2"/>
      <c r="B325" s="5"/>
      <c r="C325" s="4" t="s">
        <v>598</v>
      </c>
      <c r="D325" s="176" t="s">
        <v>509</v>
      </c>
      <c r="E325" s="176"/>
      <c r="F325" s="57" t="s">
        <v>8</v>
      </c>
      <c r="G325" s="15">
        <f>IF(AND(F325="YA"),5,IF(AND(F325="TIDAK"),1,0))</f>
        <v>5</v>
      </c>
    </row>
    <row r="326" spans="1:7" ht="32" customHeight="1" x14ac:dyDescent="0.2">
      <c r="A326" s="204" t="s">
        <v>599</v>
      </c>
      <c r="B326" s="205"/>
      <c r="C326" s="205"/>
      <c r="D326" s="205"/>
      <c r="E326" s="205"/>
      <c r="F326" s="205"/>
      <c r="G326" s="48">
        <f>G327</f>
        <v>68</v>
      </c>
    </row>
    <row r="327" spans="1:7" ht="32" customHeight="1" x14ac:dyDescent="0.2">
      <c r="A327" s="2">
        <v>13</v>
      </c>
      <c r="B327" s="180" t="s">
        <v>600</v>
      </c>
      <c r="C327" s="180"/>
      <c r="D327" s="180"/>
      <c r="E327" s="180"/>
      <c r="F327" s="57"/>
      <c r="G327" s="50">
        <f>SUM(G328:G364)</f>
        <v>68</v>
      </c>
    </row>
    <row r="328" spans="1:7" ht="32" customHeight="1" x14ac:dyDescent="0.2">
      <c r="A328" s="2"/>
      <c r="B328" s="7" t="s">
        <v>601</v>
      </c>
      <c r="C328" s="176" t="s">
        <v>602</v>
      </c>
      <c r="D328" s="176"/>
      <c r="E328" s="176"/>
      <c r="F328" s="57" t="s">
        <v>8</v>
      </c>
      <c r="G328" s="15">
        <f>IF(AND(F328="YA"),5,IF(AND(F328="TIDAK"),1,0))</f>
        <v>5</v>
      </c>
    </row>
    <row r="329" spans="1:7" ht="32" customHeight="1" x14ac:dyDescent="0.2">
      <c r="A329" s="2"/>
      <c r="B329" s="4" t="s">
        <v>603</v>
      </c>
      <c r="C329" s="176" t="s">
        <v>604</v>
      </c>
      <c r="D329" s="176"/>
      <c r="E329" s="176"/>
      <c r="F329" s="57"/>
      <c r="G329" s="15"/>
    </row>
    <row r="330" spans="1:7" ht="32" customHeight="1" x14ac:dyDescent="0.2">
      <c r="A330" s="2"/>
      <c r="B330" s="5"/>
      <c r="C330" s="4" t="s">
        <v>605</v>
      </c>
      <c r="D330" s="176" t="s">
        <v>606</v>
      </c>
      <c r="E330" s="176"/>
      <c r="F330" s="57" t="s">
        <v>8</v>
      </c>
      <c r="G330" s="15">
        <f>IF(AND(F330="YA"),5,IF(AND(F330="TIDAK"),1,0))</f>
        <v>5</v>
      </c>
    </row>
    <row r="331" spans="1:7" ht="32" customHeight="1" x14ac:dyDescent="0.2">
      <c r="A331" s="2"/>
      <c r="B331" s="5"/>
      <c r="C331" s="4" t="s">
        <v>607</v>
      </c>
      <c r="D331" s="176" t="s">
        <v>608</v>
      </c>
      <c r="E331" s="176"/>
      <c r="F331" s="57" t="s">
        <v>8</v>
      </c>
      <c r="G331" s="15">
        <f>IF(AND(F331="YA"),5,IF(AND(F331="TIDAK"),1,0))</f>
        <v>5</v>
      </c>
    </row>
    <row r="332" spans="1:7" ht="32" customHeight="1" x14ac:dyDescent="0.2">
      <c r="A332" s="2"/>
      <c r="B332" s="5"/>
      <c r="C332" s="4" t="s">
        <v>609</v>
      </c>
      <c r="D332" s="176" t="s">
        <v>610</v>
      </c>
      <c r="E332" s="176"/>
      <c r="F332" s="57" t="s">
        <v>8</v>
      </c>
      <c r="G332" s="15">
        <f>IF(AND(F332="YA"),5,IF(AND(F332="TIDAK"),1,0))</f>
        <v>5</v>
      </c>
    </row>
    <row r="333" spans="1:7" ht="32" customHeight="1" x14ac:dyDescent="0.2">
      <c r="A333" s="2"/>
      <c r="B333" s="5"/>
      <c r="C333" s="4" t="s">
        <v>611</v>
      </c>
      <c r="D333" s="176" t="s">
        <v>612</v>
      </c>
      <c r="E333" s="176"/>
      <c r="F333" s="57" t="s">
        <v>8</v>
      </c>
      <c r="G333" s="15">
        <f>IF(AND(F333="YA"),5,IF(AND(F333="TIDAK"),1,0))</f>
        <v>5</v>
      </c>
    </row>
    <row r="334" spans="1:7" ht="32" customHeight="1" x14ac:dyDescent="0.2">
      <c r="A334" s="2"/>
      <c r="B334" s="5"/>
      <c r="C334" s="4" t="s">
        <v>613</v>
      </c>
      <c r="D334" s="176" t="s">
        <v>614</v>
      </c>
      <c r="E334" s="176"/>
      <c r="F334" s="57" t="s">
        <v>8</v>
      </c>
      <c r="G334" s="15">
        <f>IF(AND(F334="YA"),5,IF(AND(F334="TIDAK"),1,0))</f>
        <v>5</v>
      </c>
    </row>
    <row r="335" spans="1:7" ht="32" customHeight="1" x14ac:dyDescent="0.2">
      <c r="A335" s="2"/>
      <c r="B335" s="7" t="s">
        <v>615</v>
      </c>
      <c r="C335" s="176" t="s">
        <v>616</v>
      </c>
      <c r="D335" s="176"/>
      <c r="E335" s="176"/>
      <c r="F335" s="57"/>
      <c r="G335" s="15"/>
    </row>
    <row r="336" spans="1:7" ht="32" customHeight="1" x14ac:dyDescent="0.2">
      <c r="A336" s="2"/>
      <c r="B336" s="5"/>
      <c r="C336" s="4" t="s">
        <v>617</v>
      </c>
      <c r="D336" s="176" t="s">
        <v>618</v>
      </c>
      <c r="E336" s="176"/>
      <c r="F336" s="57" t="s">
        <v>8</v>
      </c>
      <c r="G336" s="15">
        <f>IF(AND(F336="YA"),5,IF(AND(F336="TIDAK"),1,0))</f>
        <v>5</v>
      </c>
    </row>
    <row r="337" spans="1:7" ht="44" customHeight="1" x14ac:dyDescent="0.2">
      <c r="A337" s="2"/>
      <c r="B337" s="5"/>
      <c r="C337" s="4" t="s">
        <v>619</v>
      </c>
      <c r="D337" s="176" t="s">
        <v>620</v>
      </c>
      <c r="E337" s="176"/>
      <c r="F337" s="57"/>
      <c r="G337" s="15"/>
    </row>
    <row r="338" spans="1:7" ht="32" customHeight="1" x14ac:dyDescent="0.2">
      <c r="A338" s="2"/>
      <c r="B338" s="5"/>
      <c r="C338" s="5"/>
      <c r="D338" s="4" t="s">
        <v>621</v>
      </c>
      <c r="E338" s="5" t="s">
        <v>622</v>
      </c>
      <c r="F338" s="57" t="s">
        <v>8</v>
      </c>
      <c r="G338" s="15">
        <f>IF(AND(F338="YA"),2,IF(AND(F338="TIDAK"),1,0))</f>
        <v>2</v>
      </c>
    </row>
    <row r="339" spans="1:7" ht="32" customHeight="1" x14ac:dyDescent="0.2">
      <c r="A339" s="2"/>
      <c r="B339" s="5"/>
      <c r="C339" s="5"/>
      <c r="D339" s="4" t="s">
        <v>623</v>
      </c>
      <c r="E339" s="5" t="s">
        <v>624</v>
      </c>
      <c r="F339" s="57" t="s">
        <v>22</v>
      </c>
      <c r="G339" s="15">
        <f>IF(AND(F339="YA"),3,IF(AND(F339="TIDAK"),1,0))</f>
        <v>0</v>
      </c>
    </row>
    <row r="340" spans="1:7" ht="32" customHeight="1" x14ac:dyDescent="0.2">
      <c r="A340" s="2"/>
      <c r="B340" s="5"/>
      <c r="C340" s="5"/>
      <c r="D340" s="4" t="s">
        <v>625</v>
      </c>
      <c r="E340" s="5" t="s">
        <v>626</v>
      </c>
      <c r="F340" s="57" t="s">
        <v>22</v>
      </c>
      <c r="G340" s="15">
        <f>IF(AND(F340="YA"),5,IF(AND(F340="TIDAK"),1,0))</f>
        <v>0</v>
      </c>
    </row>
    <row r="341" spans="1:7" ht="32" customHeight="1" x14ac:dyDescent="0.2">
      <c r="A341" s="2"/>
      <c r="B341" s="4" t="s">
        <v>615</v>
      </c>
      <c r="C341" s="176" t="s">
        <v>627</v>
      </c>
      <c r="D341" s="176"/>
      <c r="E341" s="176"/>
      <c r="F341" s="57"/>
      <c r="G341" s="15"/>
    </row>
    <row r="342" spans="1:7" ht="32" customHeight="1" x14ac:dyDescent="0.2">
      <c r="A342" s="2"/>
      <c r="B342" s="5"/>
      <c r="C342" s="6" t="s">
        <v>617</v>
      </c>
      <c r="D342" s="176" t="s">
        <v>628</v>
      </c>
      <c r="E342" s="176"/>
      <c r="F342" s="57"/>
      <c r="G342" s="15"/>
    </row>
    <row r="343" spans="1:7" ht="32" customHeight="1" x14ac:dyDescent="0.2">
      <c r="A343" s="2"/>
      <c r="B343" s="5"/>
      <c r="C343" s="5"/>
      <c r="D343" s="4" t="s">
        <v>629</v>
      </c>
      <c r="E343" s="5" t="s">
        <v>630</v>
      </c>
      <c r="F343" s="57" t="s">
        <v>22</v>
      </c>
      <c r="G343" s="15">
        <f>IF(AND(F343="YA"),2,IF(AND(F343="TIDAK"),1,0))</f>
        <v>0</v>
      </c>
    </row>
    <row r="344" spans="1:7" ht="32" customHeight="1" x14ac:dyDescent="0.2">
      <c r="A344" s="2"/>
      <c r="B344" s="5"/>
      <c r="C344" s="5"/>
      <c r="D344" s="4" t="s">
        <v>631</v>
      </c>
      <c r="E344" s="5" t="s">
        <v>632</v>
      </c>
      <c r="F344" s="57" t="s">
        <v>22</v>
      </c>
      <c r="G344" s="15">
        <f>IF(AND(F344="YA"),3,IF(AND(F344="TIDAK"),1,0))</f>
        <v>0</v>
      </c>
    </row>
    <row r="345" spans="1:7" ht="32" customHeight="1" x14ac:dyDescent="0.2">
      <c r="A345" s="2"/>
      <c r="B345" s="5"/>
      <c r="C345" s="5"/>
      <c r="D345" s="4" t="s">
        <v>633</v>
      </c>
      <c r="E345" s="5" t="s">
        <v>634</v>
      </c>
      <c r="F345" s="57" t="s">
        <v>8</v>
      </c>
      <c r="G345" s="15">
        <f>IF(AND(F345="YA"),5,IF(AND(F345="TIDAK"),1,0))</f>
        <v>5</v>
      </c>
    </row>
    <row r="346" spans="1:7" ht="32" customHeight="1" x14ac:dyDescent="0.2">
      <c r="A346" s="2"/>
      <c r="B346" s="4" t="s">
        <v>635</v>
      </c>
      <c r="C346" s="176" t="s">
        <v>636</v>
      </c>
      <c r="D346" s="176"/>
      <c r="E346" s="176"/>
      <c r="F346" s="57"/>
      <c r="G346" s="15"/>
    </row>
    <row r="347" spans="1:7" ht="32" customHeight="1" x14ac:dyDescent="0.2">
      <c r="A347" s="2"/>
      <c r="B347" s="5"/>
      <c r="C347" s="4" t="s">
        <v>637</v>
      </c>
      <c r="D347" s="176" t="s">
        <v>638</v>
      </c>
      <c r="E347" s="176"/>
      <c r="F347" s="57"/>
      <c r="G347" s="15"/>
    </row>
    <row r="348" spans="1:7" ht="32" customHeight="1" x14ac:dyDescent="0.2">
      <c r="A348" s="2"/>
      <c r="B348" s="5"/>
      <c r="C348" s="5"/>
      <c r="D348" s="5" t="s">
        <v>639</v>
      </c>
      <c r="E348" s="5" t="s">
        <v>640</v>
      </c>
      <c r="F348" s="57" t="s">
        <v>8</v>
      </c>
      <c r="G348" s="15">
        <f>IF(AND(F348="YA"),5,IF(AND(F348="TIDAK"),1,0))</f>
        <v>5</v>
      </c>
    </row>
    <row r="349" spans="1:7" ht="32" customHeight="1" x14ac:dyDescent="0.2">
      <c r="A349" s="2"/>
      <c r="B349" s="5"/>
      <c r="C349" s="5"/>
      <c r="D349" s="5" t="s">
        <v>641</v>
      </c>
      <c r="E349" s="5" t="s">
        <v>642</v>
      </c>
      <c r="F349" s="57" t="s">
        <v>22</v>
      </c>
      <c r="G349" s="15">
        <f>IF(AND(F349="YA"),3,IF(AND(F349="TIDAK"),1,0))</f>
        <v>0</v>
      </c>
    </row>
    <row r="350" spans="1:7" ht="32" customHeight="1" x14ac:dyDescent="0.2">
      <c r="A350" s="2"/>
      <c r="B350" s="5"/>
      <c r="C350" s="5"/>
      <c r="D350" s="5" t="s">
        <v>643</v>
      </c>
      <c r="E350" s="5" t="s">
        <v>644</v>
      </c>
      <c r="F350" s="57" t="s">
        <v>22</v>
      </c>
      <c r="G350" s="15">
        <f>IF(AND(F350="YA"),2,IF(AND(F350="TIDAK"),1,0))</f>
        <v>0</v>
      </c>
    </row>
    <row r="351" spans="1:7" ht="42" customHeight="1" x14ac:dyDescent="0.2">
      <c r="A351" s="2"/>
      <c r="B351" s="5"/>
      <c r="C351" s="4" t="s">
        <v>645</v>
      </c>
      <c r="D351" s="176" t="s">
        <v>646</v>
      </c>
      <c r="E351" s="176"/>
      <c r="F351" s="57"/>
      <c r="G351" s="15"/>
    </row>
    <row r="352" spans="1:7" ht="32" customHeight="1" x14ac:dyDescent="0.2">
      <c r="A352" s="2"/>
      <c r="B352" s="5"/>
      <c r="C352" s="5"/>
      <c r="D352" s="4" t="s">
        <v>647</v>
      </c>
      <c r="E352" s="5" t="s">
        <v>648</v>
      </c>
      <c r="F352" s="57" t="s">
        <v>22</v>
      </c>
      <c r="G352" s="15">
        <f>IF(AND(F352="YA"),2,IF(AND(F352="TIDAK"),1,0))</f>
        <v>0</v>
      </c>
    </row>
    <row r="353" spans="1:7" ht="32" customHeight="1" x14ac:dyDescent="0.2">
      <c r="A353" s="2"/>
      <c r="B353" s="5"/>
      <c r="C353" s="5"/>
      <c r="D353" s="4" t="s">
        <v>649</v>
      </c>
      <c r="E353" s="5" t="s">
        <v>650</v>
      </c>
      <c r="F353" s="57" t="s">
        <v>22</v>
      </c>
      <c r="G353" s="15">
        <f>IF(AND(F353="YA"),3,IF(AND(F353="TIDAK"),1,0))</f>
        <v>0</v>
      </c>
    </row>
    <row r="354" spans="1:7" ht="32" customHeight="1" x14ac:dyDescent="0.2">
      <c r="A354" s="2"/>
      <c r="B354" s="5"/>
      <c r="C354" s="5"/>
      <c r="D354" s="4" t="s">
        <v>651</v>
      </c>
      <c r="E354" s="5" t="s">
        <v>652</v>
      </c>
      <c r="F354" s="57" t="s">
        <v>8</v>
      </c>
      <c r="G354" s="15">
        <f>IF(AND(F354="YA"),5,IF(AND(F354="TIDAK"),1,0))</f>
        <v>5</v>
      </c>
    </row>
    <row r="355" spans="1:7" ht="32" customHeight="1" x14ac:dyDescent="0.2">
      <c r="A355" s="2"/>
      <c r="B355" s="5"/>
      <c r="C355" s="4" t="s">
        <v>653</v>
      </c>
      <c r="D355" s="176" t="s">
        <v>654</v>
      </c>
      <c r="E355" s="176"/>
      <c r="F355" s="57" t="s">
        <v>55</v>
      </c>
      <c r="G355" s="15">
        <f>IF(AND(F355="YA"),5,IF(AND(F355="TIDAK"),1,0))</f>
        <v>1</v>
      </c>
    </row>
    <row r="356" spans="1:7" ht="32" customHeight="1" x14ac:dyDescent="0.2">
      <c r="A356" s="2"/>
      <c r="B356" s="5"/>
      <c r="C356" s="4" t="s">
        <v>655</v>
      </c>
      <c r="D356" s="176" t="s">
        <v>656</v>
      </c>
      <c r="E356" s="176"/>
      <c r="F356" s="57"/>
      <c r="G356" s="15"/>
    </row>
    <row r="357" spans="1:7" ht="32" customHeight="1" x14ac:dyDescent="0.2">
      <c r="A357" s="2"/>
      <c r="B357" s="5"/>
      <c r="C357" s="5"/>
      <c r="D357" s="4" t="s">
        <v>657</v>
      </c>
      <c r="E357" s="5" t="s">
        <v>658</v>
      </c>
      <c r="F357" s="57" t="s">
        <v>22</v>
      </c>
      <c r="G357" s="15">
        <f>IF(AND(F357="YA"),3,IF(AND(F357="TIDAK"),1,0))</f>
        <v>0</v>
      </c>
    </row>
    <row r="358" spans="1:7" ht="32" customHeight="1" x14ac:dyDescent="0.2">
      <c r="A358" s="2"/>
      <c r="B358" s="5"/>
      <c r="C358" s="5"/>
      <c r="D358" s="4" t="s">
        <v>659</v>
      </c>
      <c r="E358" s="5" t="s">
        <v>660</v>
      </c>
      <c r="F358" s="57" t="s">
        <v>22</v>
      </c>
      <c r="G358" s="15">
        <f>IF(AND(F358="YA"),5,IF(AND(F358="TIDAK"),1,0))</f>
        <v>0</v>
      </c>
    </row>
    <row r="359" spans="1:7" ht="32" customHeight="1" x14ac:dyDescent="0.2">
      <c r="A359" s="2"/>
      <c r="B359" s="5"/>
      <c r="C359" s="4" t="s">
        <v>661</v>
      </c>
      <c r="D359" s="176" t="s">
        <v>662</v>
      </c>
      <c r="E359" s="176"/>
      <c r="F359" s="57" t="s">
        <v>8</v>
      </c>
      <c r="G359" s="15">
        <f>IF(AND(F359="YA"),5,IF(AND(F359="TIDAK"),1,0))</f>
        <v>5</v>
      </c>
    </row>
    <row r="360" spans="1:7" ht="32" customHeight="1" x14ac:dyDescent="0.2">
      <c r="A360" s="2"/>
      <c r="B360" s="5"/>
      <c r="C360" s="4" t="s">
        <v>663</v>
      </c>
      <c r="D360" s="176" t="s">
        <v>664</v>
      </c>
      <c r="E360" s="176"/>
      <c r="F360" s="57" t="s">
        <v>8</v>
      </c>
      <c r="G360" s="15">
        <f>IF(AND(F360="YA"),5,IF(AND(F360="TIDAK"),1,0))</f>
        <v>5</v>
      </c>
    </row>
    <row r="361" spans="1:7" ht="32" customHeight="1" x14ac:dyDescent="0.2">
      <c r="A361" s="2"/>
      <c r="B361" s="5"/>
      <c r="C361" s="4" t="s">
        <v>665</v>
      </c>
      <c r="D361" s="176" t="s">
        <v>666</v>
      </c>
      <c r="E361" s="176"/>
      <c r="F361" s="57"/>
      <c r="G361" s="15"/>
    </row>
    <row r="362" spans="1:7" ht="32" customHeight="1" x14ac:dyDescent="0.2">
      <c r="A362" s="2"/>
      <c r="B362" s="5"/>
      <c r="C362" s="5"/>
      <c r="D362" s="4" t="s">
        <v>667</v>
      </c>
      <c r="E362" s="5" t="s">
        <v>668</v>
      </c>
      <c r="F362" s="57" t="s">
        <v>22</v>
      </c>
      <c r="G362" s="15">
        <f>IF(AND(F362="YA"),2,IF(AND(F362="TIDAK"),1,0))</f>
        <v>0</v>
      </c>
    </row>
    <row r="363" spans="1:7" ht="32" customHeight="1" x14ac:dyDescent="0.2">
      <c r="A363" s="2"/>
      <c r="B363" s="5"/>
      <c r="C363" s="5"/>
      <c r="D363" s="4" t="s">
        <v>669</v>
      </c>
      <c r="E363" s="5" t="s">
        <v>670</v>
      </c>
      <c r="F363" s="57" t="s">
        <v>22</v>
      </c>
      <c r="G363" s="15">
        <f>IF(AND(F363="YA"),3,IF(AND(F363="TIDAK"),1,0))</f>
        <v>0</v>
      </c>
    </row>
    <row r="364" spans="1:7" ht="32" customHeight="1" x14ac:dyDescent="0.2">
      <c r="A364" s="2"/>
      <c r="B364" s="5"/>
      <c r="C364" s="5"/>
      <c r="D364" s="4" t="s">
        <v>671</v>
      </c>
      <c r="E364" s="5" t="s">
        <v>672</v>
      </c>
      <c r="F364" s="57" t="s">
        <v>8</v>
      </c>
      <c r="G364" s="15">
        <f>IF(AND(F364="YA"),5,IF(AND(F364="TIDAK"),1,0))</f>
        <v>5</v>
      </c>
    </row>
    <row r="365" spans="1:7" ht="32" customHeight="1" x14ac:dyDescent="0.2">
      <c r="A365" s="204" t="s">
        <v>673</v>
      </c>
      <c r="B365" s="205"/>
      <c r="C365" s="205"/>
      <c r="D365" s="205"/>
      <c r="E365" s="205"/>
      <c r="F365" s="205"/>
      <c r="G365" s="48">
        <f>G366</f>
        <v>100</v>
      </c>
    </row>
    <row r="366" spans="1:7" ht="32" customHeight="1" x14ac:dyDescent="0.2">
      <c r="A366" s="15">
        <v>14</v>
      </c>
      <c r="B366" s="207" t="s">
        <v>674</v>
      </c>
      <c r="C366" s="208"/>
      <c r="D366" s="208"/>
      <c r="E366" s="209"/>
      <c r="F366" s="57"/>
      <c r="G366" s="50">
        <f>SUM(G367:G399)</f>
        <v>100</v>
      </c>
    </row>
    <row r="367" spans="1:7" ht="44" customHeight="1" x14ac:dyDescent="0.2">
      <c r="A367" s="15"/>
      <c r="B367" s="16" t="s">
        <v>675</v>
      </c>
      <c r="C367" s="200" t="s">
        <v>676</v>
      </c>
      <c r="D367" s="210"/>
      <c r="E367" s="201"/>
      <c r="F367" s="57" t="s">
        <v>8</v>
      </c>
      <c r="G367" s="15">
        <f>IF(AND(F367="YA"),5,IF(AND(F367="TIDAK"),1,0))</f>
        <v>5</v>
      </c>
    </row>
    <row r="368" spans="1:7" ht="41" customHeight="1" x14ac:dyDescent="0.2">
      <c r="A368" s="15"/>
      <c r="B368" s="16" t="s">
        <v>677</v>
      </c>
      <c r="C368" s="176" t="s">
        <v>678</v>
      </c>
      <c r="D368" s="176"/>
      <c r="E368" s="176"/>
      <c r="F368" s="57"/>
      <c r="G368" s="15"/>
    </row>
    <row r="369" spans="1:7" ht="36" customHeight="1" x14ac:dyDescent="0.2">
      <c r="A369" s="15"/>
      <c r="B369" s="5"/>
      <c r="C369" s="4" t="s">
        <v>679</v>
      </c>
      <c r="D369" s="176" t="s">
        <v>680</v>
      </c>
      <c r="E369" s="176"/>
      <c r="F369" s="57" t="s">
        <v>8</v>
      </c>
      <c r="G369" s="15">
        <f>IF(AND(F369="YA"),5,IF(AND(F369="TIDAK"),1,0))</f>
        <v>5</v>
      </c>
    </row>
    <row r="370" spans="1:7" ht="35" customHeight="1" x14ac:dyDescent="0.2">
      <c r="A370" s="15"/>
      <c r="B370" s="5"/>
      <c r="C370" s="4" t="s">
        <v>681</v>
      </c>
      <c r="D370" s="176" t="s">
        <v>682</v>
      </c>
      <c r="E370" s="176"/>
      <c r="F370" s="57" t="s">
        <v>8</v>
      </c>
      <c r="G370" s="15">
        <f>IF(AND(F370="YA"),5,IF(AND(F370="TIDAK"),1,0))</f>
        <v>5</v>
      </c>
    </row>
    <row r="371" spans="1:7" ht="35" customHeight="1" x14ac:dyDescent="0.2">
      <c r="A371" s="15"/>
      <c r="B371" s="5"/>
      <c r="C371" s="4" t="s">
        <v>683</v>
      </c>
      <c r="D371" s="176" t="s">
        <v>684</v>
      </c>
      <c r="E371" s="176"/>
      <c r="F371" s="57" t="s">
        <v>8</v>
      </c>
      <c r="G371" s="15">
        <f>IF(AND(F371="YA"),5,IF(AND(F371="TIDAK"),1,0))</f>
        <v>5</v>
      </c>
    </row>
    <row r="372" spans="1:7" ht="44" customHeight="1" x14ac:dyDescent="0.2">
      <c r="A372" s="15"/>
      <c r="B372" s="16" t="s">
        <v>685</v>
      </c>
      <c r="C372" s="176" t="s">
        <v>686</v>
      </c>
      <c r="D372" s="176"/>
      <c r="E372" s="176"/>
      <c r="F372" s="57"/>
      <c r="G372" s="15"/>
    </row>
    <row r="373" spans="1:7" ht="35" customHeight="1" x14ac:dyDescent="0.2">
      <c r="A373" s="15"/>
      <c r="B373" s="5"/>
      <c r="C373" s="4" t="s">
        <v>687</v>
      </c>
      <c r="D373" s="176" t="s">
        <v>688</v>
      </c>
      <c r="E373" s="176"/>
      <c r="F373" s="57"/>
      <c r="G373" s="15"/>
    </row>
    <row r="374" spans="1:7" ht="44" customHeight="1" x14ac:dyDescent="0.2">
      <c r="A374" s="15"/>
      <c r="B374" s="5"/>
      <c r="C374" s="5"/>
      <c r="D374" s="4" t="s">
        <v>689</v>
      </c>
      <c r="E374" s="5" t="s">
        <v>690</v>
      </c>
      <c r="F374" s="57" t="s">
        <v>8</v>
      </c>
      <c r="G374" s="15">
        <f>IF(AND(F374="YA"),5,IF(AND(F374="TIDAK"),1,0))</f>
        <v>5</v>
      </c>
    </row>
    <row r="375" spans="1:7" ht="44" customHeight="1" x14ac:dyDescent="0.2">
      <c r="A375" s="15"/>
      <c r="B375" s="5"/>
      <c r="C375" s="5"/>
      <c r="D375" s="4" t="s">
        <v>691</v>
      </c>
      <c r="E375" s="5" t="s">
        <v>692</v>
      </c>
      <c r="F375" s="57" t="s">
        <v>8</v>
      </c>
      <c r="G375" s="15">
        <f>IF(AND(F375="YA"),5,IF(AND(F375="TIDAK"),1,0))</f>
        <v>5</v>
      </c>
    </row>
    <row r="376" spans="1:7" ht="37" customHeight="1" x14ac:dyDescent="0.2">
      <c r="A376" s="15"/>
      <c r="B376" s="5"/>
      <c r="C376" s="4" t="s">
        <v>693</v>
      </c>
      <c r="D376" s="176" t="s">
        <v>694</v>
      </c>
      <c r="E376" s="176"/>
      <c r="F376" s="57"/>
      <c r="G376" s="15"/>
    </row>
    <row r="377" spans="1:7" ht="37" customHeight="1" x14ac:dyDescent="0.2">
      <c r="A377" s="15"/>
      <c r="B377" s="5"/>
      <c r="C377" s="4"/>
      <c r="D377" s="4" t="s">
        <v>689</v>
      </c>
      <c r="E377" s="5" t="s">
        <v>695</v>
      </c>
      <c r="F377" s="57" t="s">
        <v>55</v>
      </c>
      <c r="G377" s="15">
        <f>IF(AND(F377="YA"),5,IF(AND(F377="TIDAK"),1,0))</f>
        <v>1</v>
      </c>
    </row>
    <row r="378" spans="1:7" ht="37" customHeight="1" x14ac:dyDescent="0.2">
      <c r="A378" s="15"/>
      <c r="B378" s="5"/>
      <c r="C378" s="4"/>
      <c r="D378" s="4" t="s">
        <v>691</v>
      </c>
      <c r="E378" s="5" t="s">
        <v>696</v>
      </c>
      <c r="F378" s="57" t="s">
        <v>55</v>
      </c>
      <c r="G378" s="15">
        <f>IF(AND(F378="YA"),5,IF(AND(F378="TIDAK"),1,0))</f>
        <v>1</v>
      </c>
    </row>
    <row r="379" spans="1:7" ht="37" customHeight="1" x14ac:dyDescent="0.2">
      <c r="A379" s="15"/>
      <c r="B379" s="5"/>
      <c r="C379" s="4"/>
      <c r="D379" s="4" t="s">
        <v>697</v>
      </c>
      <c r="E379" s="5" t="s">
        <v>698</v>
      </c>
      <c r="F379" s="57" t="s">
        <v>55</v>
      </c>
      <c r="G379" s="15">
        <f>IF(AND(F379="YA"),5,IF(AND(F379="TIDAK"),1,0))</f>
        <v>1</v>
      </c>
    </row>
    <row r="380" spans="1:7" ht="37" customHeight="1" x14ac:dyDescent="0.2">
      <c r="A380" s="15"/>
      <c r="B380" s="5"/>
      <c r="C380" s="4"/>
      <c r="D380" s="4" t="s">
        <v>699</v>
      </c>
      <c r="E380" s="5" t="s">
        <v>700</v>
      </c>
      <c r="F380" s="57" t="s">
        <v>55</v>
      </c>
      <c r="G380" s="15">
        <f>IF(AND(F380="YA"),5,IF(AND(F380="TIDAK"),1,0))</f>
        <v>1</v>
      </c>
    </row>
    <row r="381" spans="1:7" ht="37" customHeight="1" x14ac:dyDescent="0.2">
      <c r="A381" s="15"/>
      <c r="B381" s="5"/>
      <c r="C381" s="4" t="s">
        <v>701</v>
      </c>
      <c r="D381" s="176" t="s">
        <v>702</v>
      </c>
      <c r="E381" s="176"/>
      <c r="F381" s="57" t="s">
        <v>8</v>
      </c>
      <c r="G381" s="15">
        <f>IF(AND(F381="YA"),5,IF(AND(F381="TIDAK"),1,0))</f>
        <v>5</v>
      </c>
    </row>
    <row r="382" spans="1:7" ht="44" customHeight="1" x14ac:dyDescent="0.2">
      <c r="A382" s="15"/>
      <c r="B382" s="16" t="s">
        <v>703</v>
      </c>
      <c r="C382" s="176" t="s">
        <v>704</v>
      </c>
      <c r="D382" s="176"/>
      <c r="E382" s="176"/>
      <c r="F382" s="57"/>
      <c r="G382" s="15"/>
    </row>
    <row r="383" spans="1:7" ht="36" customHeight="1" x14ac:dyDescent="0.2">
      <c r="A383" s="15"/>
      <c r="B383" s="5"/>
      <c r="C383" s="4" t="s">
        <v>705</v>
      </c>
      <c r="D383" s="176" t="s">
        <v>706</v>
      </c>
      <c r="E383" s="176"/>
      <c r="F383" s="57" t="s">
        <v>8</v>
      </c>
      <c r="G383" s="15">
        <f>IF(AND(F383="YA"),5,IF(AND(F383="TIDAK"),1,0))</f>
        <v>5</v>
      </c>
    </row>
    <row r="384" spans="1:7" ht="44" customHeight="1" x14ac:dyDescent="0.2">
      <c r="A384" s="15"/>
      <c r="B384" s="5"/>
      <c r="C384" s="4" t="s">
        <v>707</v>
      </c>
      <c r="D384" s="203" t="s">
        <v>708</v>
      </c>
      <c r="E384" s="203"/>
      <c r="F384" s="57" t="s">
        <v>8</v>
      </c>
      <c r="G384" s="15">
        <f>IF(AND(F384="YA"),5,IF(AND(F384="TIDAK"),1,0))</f>
        <v>5</v>
      </c>
    </row>
    <row r="385" spans="1:7" ht="44" customHeight="1" x14ac:dyDescent="0.2">
      <c r="A385" s="15"/>
      <c r="B385" s="5"/>
      <c r="C385" s="4" t="s">
        <v>709</v>
      </c>
      <c r="D385" s="176" t="s">
        <v>710</v>
      </c>
      <c r="E385" s="176"/>
      <c r="F385" s="57"/>
      <c r="G385" s="15"/>
    </row>
    <row r="386" spans="1:7" ht="44" customHeight="1" x14ac:dyDescent="0.2">
      <c r="A386" s="15"/>
      <c r="B386" s="5"/>
      <c r="C386" s="5"/>
      <c r="D386" s="4" t="s">
        <v>711</v>
      </c>
      <c r="E386" s="10" t="s">
        <v>712</v>
      </c>
      <c r="F386" s="57" t="s">
        <v>8</v>
      </c>
      <c r="G386" s="15">
        <f>IF(AND(F386="YA"),5,IF(AND(F386="TIDAK"),1,0))</f>
        <v>5</v>
      </c>
    </row>
    <row r="387" spans="1:7" ht="39" customHeight="1" x14ac:dyDescent="0.2">
      <c r="A387" s="15"/>
      <c r="B387" s="5"/>
      <c r="C387" s="5"/>
      <c r="D387" s="4" t="s">
        <v>713</v>
      </c>
      <c r="E387" s="5" t="s">
        <v>714</v>
      </c>
      <c r="F387" s="57" t="s">
        <v>22</v>
      </c>
      <c r="G387" s="15">
        <f>IF(AND(F387="YA"),5,IF(AND(F387="TIDAK"),1,0))</f>
        <v>0</v>
      </c>
    </row>
    <row r="388" spans="1:7" ht="39" customHeight="1" x14ac:dyDescent="0.2">
      <c r="A388" s="15"/>
      <c r="B388" s="5"/>
      <c r="C388" s="4" t="s">
        <v>715</v>
      </c>
      <c r="D388" s="176" t="s">
        <v>716</v>
      </c>
      <c r="E388" s="176"/>
      <c r="F388" s="57" t="s">
        <v>8</v>
      </c>
      <c r="G388" s="15">
        <f>IF(AND(F388="YA"),5,IF(AND(F388="TIDAK"),1,0))</f>
        <v>5</v>
      </c>
    </row>
    <row r="389" spans="1:7" ht="39" customHeight="1" x14ac:dyDescent="0.2">
      <c r="A389" s="15"/>
      <c r="B389" s="5"/>
      <c r="C389" s="4" t="s">
        <v>717</v>
      </c>
      <c r="D389" s="176" t="s">
        <v>718</v>
      </c>
      <c r="E389" s="176"/>
      <c r="F389" s="57" t="s">
        <v>8</v>
      </c>
      <c r="G389" s="15">
        <f>IF(AND(F389="YA"),5,IF(AND(F389="TIDAK"),1,0))</f>
        <v>5</v>
      </c>
    </row>
    <row r="390" spans="1:7" ht="39" customHeight="1" x14ac:dyDescent="0.2">
      <c r="A390" s="15"/>
      <c r="B390" s="5"/>
      <c r="C390" s="4" t="s">
        <v>719</v>
      </c>
      <c r="D390" s="176" t="s">
        <v>720</v>
      </c>
      <c r="E390" s="176"/>
      <c r="F390" s="57" t="s">
        <v>8</v>
      </c>
      <c r="G390" s="15">
        <f>IF(AND(F390="YA"),5,IF(AND(F390="TIDAK"),1,0))</f>
        <v>5</v>
      </c>
    </row>
    <row r="391" spans="1:7" ht="39" customHeight="1" x14ac:dyDescent="0.2">
      <c r="A391" s="15"/>
      <c r="B391" s="5"/>
      <c r="C391" s="4" t="s">
        <v>721</v>
      </c>
      <c r="D391" s="176" t="s">
        <v>722</v>
      </c>
      <c r="E391" s="176"/>
      <c r="F391" s="57"/>
      <c r="G391" s="15"/>
    </row>
    <row r="392" spans="1:7" ht="39" customHeight="1" x14ac:dyDescent="0.2">
      <c r="A392" s="15"/>
      <c r="B392" s="5"/>
      <c r="C392" s="5"/>
      <c r="D392" s="4" t="s">
        <v>723</v>
      </c>
      <c r="E392" s="5" t="s">
        <v>724</v>
      </c>
      <c r="F392" s="57" t="s">
        <v>8</v>
      </c>
      <c r="G392" s="15">
        <f>IF(AND(F392="YA"),5,IF(AND(F392="TIDAK"),1,0))</f>
        <v>5</v>
      </c>
    </row>
    <row r="393" spans="1:7" ht="39" customHeight="1" x14ac:dyDescent="0.2">
      <c r="A393" s="15"/>
      <c r="B393" s="5"/>
      <c r="C393" s="5"/>
      <c r="D393" s="4" t="s">
        <v>725</v>
      </c>
      <c r="E393" s="5" t="s">
        <v>722</v>
      </c>
      <c r="F393" s="57" t="s">
        <v>8</v>
      </c>
      <c r="G393" s="15">
        <f>IF(AND(F393="YA"),5,IF(AND(F393="TIDAK"),1,0))</f>
        <v>5</v>
      </c>
    </row>
    <row r="394" spans="1:7" ht="39" customHeight="1" x14ac:dyDescent="0.2">
      <c r="A394" s="15"/>
      <c r="B394" s="16" t="s">
        <v>726</v>
      </c>
      <c r="C394" s="176" t="s">
        <v>727</v>
      </c>
      <c r="D394" s="176"/>
      <c r="E394" s="176"/>
      <c r="F394" s="57" t="s">
        <v>8</v>
      </c>
      <c r="G394" s="15">
        <f>IF(AND(F394="YA"),5,IF(AND(F394="TIDAK"),1,0))</f>
        <v>5</v>
      </c>
    </row>
    <row r="395" spans="1:7" ht="39" customHeight="1" x14ac:dyDescent="0.2">
      <c r="A395" s="15"/>
      <c r="B395" s="16" t="s">
        <v>728</v>
      </c>
      <c r="C395" s="176" t="s">
        <v>729</v>
      </c>
      <c r="D395" s="176"/>
      <c r="E395" s="176"/>
      <c r="F395" s="57"/>
      <c r="G395" s="15"/>
    </row>
    <row r="396" spans="1:7" ht="39" customHeight="1" x14ac:dyDescent="0.2">
      <c r="A396" s="15"/>
      <c r="B396" s="5"/>
      <c r="C396" s="16" t="s">
        <v>730</v>
      </c>
      <c r="D396" s="176" t="s">
        <v>731</v>
      </c>
      <c r="E396" s="176"/>
      <c r="F396" s="57" t="s">
        <v>8</v>
      </c>
      <c r="G396" s="15">
        <f>IF(AND(F396="YA"),5,IF(AND(F396="TIDAK"),1,0))</f>
        <v>5</v>
      </c>
    </row>
    <row r="397" spans="1:7" ht="39" customHeight="1" x14ac:dyDescent="0.2">
      <c r="A397" s="15"/>
      <c r="B397" s="5"/>
      <c r="C397" s="16" t="s">
        <v>732</v>
      </c>
      <c r="D397" s="176" t="s">
        <v>733</v>
      </c>
      <c r="E397" s="176"/>
      <c r="F397" s="57" t="s">
        <v>8</v>
      </c>
      <c r="G397" s="15">
        <f>IF(AND(F397="YA"),5,IF(AND(F397="TIDAK"),1,0))</f>
        <v>5</v>
      </c>
    </row>
    <row r="398" spans="1:7" ht="39" customHeight="1" x14ac:dyDescent="0.2">
      <c r="A398" s="15"/>
      <c r="B398" s="5"/>
      <c r="C398" s="16" t="s">
        <v>734</v>
      </c>
      <c r="D398" s="176" t="s">
        <v>735</v>
      </c>
      <c r="E398" s="176"/>
      <c r="F398" s="57" t="s">
        <v>8</v>
      </c>
      <c r="G398" s="15">
        <f>IF(AND(F398="YA"),5,IF(AND(F398="TIDAK"),1,0))</f>
        <v>5</v>
      </c>
    </row>
    <row r="399" spans="1:7" ht="39" customHeight="1" x14ac:dyDescent="0.2">
      <c r="A399" s="15"/>
      <c r="B399" s="5"/>
      <c r="C399" s="16" t="s">
        <v>736</v>
      </c>
      <c r="D399" s="176" t="s">
        <v>737</v>
      </c>
      <c r="E399" s="176"/>
      <c r="F399" s="57" t="s">
        <v>55</v>
      </c>
      <c r="G399" s="15">
        <f>IF(AND(F399="YA"),5,IF(AND(F399="TIDAK"),1,0))</f>
        <v>1</v>
      </c>
    </row>
    <row r="400" spans="1:7" ht="32" customHeight="1" x14ac:dyDescent="0.2">
      <c r="A400" s="204" t="s">
        <v>738</v>
      </c>
      <c r="B400" s="205"/>
      <c r="C400" s="205"/>
      <c r="D400" s="205"/>
      <c r="E400" s="205"/>
      <c r="F400" s="205"/>
      <c r="G400" s="48">
        <f>G401</f>
        <v>111</v>
      </c>
    </row>
    <row r="401" spans="1:7" ht="32" customHeight="1" x14ac:dyDescent="0.2">
      <c r="A401" s="2">
        <v>15</v>
      </c>
      <c r="B401" s="180" t="s">
        <v>438</v>
      </c>
      <c r="C401" s="180"/>
      <c r="D401" s="180"/>
      <c r="E401" s="180"/>
      <c r="F401" s="57"/>
      <c r="G401" s="50">
        <f>SUM(G402:G429)</f>
        <v>111</v>
      </c>
    </row>
    <row r="402" spans="1:7" ht="32" customHeight="1" x14ac:dyDescent="0.2">
      <c r="A402" s="2"/>
      <c r="B402" s="4" t="s">
        <v>739</v>
      </c>
      <c r="C402" s="176" t="s">
        <v>740</v>
      </c>
      <c r="D402" s="176"/>
      <c r="E402" s="176"/>
      <c r="F402" s="57" t="s">
        <v>8</v>
      </c>
      <c r="G402" s="15">
        <f>IF(AND(F402="YA"),5,IF(AND(F402="TIDAK"),1,0))</f>
        <v>5</v>
      </c>
    </row>
    <row r="403" spans="1:7" ht="32" customHeight="1" x14ac:dyDescent="0.2">
      <c r="A403" s="2"/>
      <c r="B403" s="4" t="s">
        <v>741</v>
      </c>
      <c r="C403" s="176" t="s">
        <v>742</v>
      </c>
      <c r="D403" s="176"/>
      <c r="E403" s="176"/>
      <c r="F403" s="57" t="s">
        <v>8</v>
      </c>
      <c r="G403" s="15">
        <f>IF(AND(F403="YA"),5,IF(AND(F403="TIDAK"),1,0))</f>
        <v>5</v>
      </c>
    </row>
    <row r="404" spans="1:7" ht="32" customHeight="1" x14ac:dyDescent="0.2">
      <c r="A404" s="2"/>
      <c r="B404" s="4" t="s">
        <v>743</v>
      </c>
      <c r="C404" s="176" t="s">
        <v>744</v>
      </c>
      <c r="D404" s="176"/>
      <c r="E404" s="176"/>
      <c r="F404" s="57" t="s">
        <v>8</v>
      </c>
      <c r="G404" s="15">
        <f>IF(AND(F404="YA"),5,IF(AND(F404="TIDAK"),1,0))</f>
        <v>5</v>
      </c>
    </row>
    <row r="405" spans="1:7" ht="32" customHeight="1" x14ac:dyDescent="0.2">
      <c r="A405" s="2"/>
      <c r="B405" s="4" t="s">
        <v>745</v>
      </c>
      <c r="C405" s="176" t="s">
        <v>746</v>
      </c>
      <c r="D405" s="176"/>
      <c r="E405" s="176"/>
      <c r="F405" s="57"/>
      <c r="G405" s="15"/>
    </row>
    <row r="406" spans="1:7" ht="32" customHeight="1" x14ac:dyDescent="0.2">
      <c r="A406" s="2"/>
      <c r="B406" s="5"/>
      <c r="C406" s="4" t="s">
        <v>747</v>
      </c>
      <c r="D406" s="176" t="s">
        <v>748</v>
      </c>
      <c r="E406" s="176"/>
      <c r="F406" s="57" t="s">
        <v>8</v>
      </c>
      <c r="G406" s="15">
        <f t="shared" ref="G406:G421" si="32">IF(AND(F406="YA"),5,IF(AND(F406="TIDAK"),1,0))</f>
        <v>5</v>
      </c>
    </row>
    <row r="407" spans="1:7" ht="32" customHeight="1" x14ac:dyDescent="0.2">
      <c r="A407" s="2"/>
      <c r="B407" s="5"/>
      <c r="C407" s="5"/>
      <c r="D407" s="4" t="s">
        <v>749</v>
      </c>
      <c r="E407" s="5" t="s">
        <v>750</v>
      </c>
      <c r="F407" s="57" t="s">
        <v>8</v>
      </c>
      <c r="G407" s="15">
        <f t="shared" si="32"/>
        <v>5</v>
      </c>
    </row>
    <row r="408" spans="1:7" ht="32" customHeight="1" x14ac:dyDescent="0.2">
      <c r="A408" s="2"/>
      <c r="B408" s="5"/>
      <c r="C408" s="5"/>
      <c r="D408" s="4" t="s">
        <v>751</v>
      </c>
      <c r="E408" s="5" t="s">
        <v>1690</v>
      </c>
      <c r="F408" s="57" t="s">
        <v>8</v>
      </c>
      <c r="G408" s="15">
        <f t="shared" si="32"/>
        <v>5</v>
      </c>
    </row>
    <row r="409" spans="1:7" ht="32" customHeight="1" x14ac:dyDescent="0.2">
      <c r="A409" s="2"/>
      <c r="B409" s="5"/>
      <c r="C409" s="5"/>
      <c r="D409" s="4" t="s">
        <v>752</v>
      </c>
      <c r="E409" s="10" t="s">
        <v>753</v>
      </c>
      <c r="F409" s="57" t="s">
        <v>55</v>
      </c>
      <c r="G409" s="15">
        <f t="shared" si="32"/>
        <v>1</v>
      </c>
    </row>
    <row r="410" spans="1:7" ht="32" customHeight="1" x14ac:dyDescent="0.2">
      <c r="A410" s="2"/>
      <c r="B410" s="5"/>
      <c r="C410" s="5"/>
      <c r="D410" s="4" t="s">
        <v>754</v>
      </c>
      <c r="E410" s="5" t="s">
        <v>755</v>
      </c>
      <c r="F410" s="57" t="s">
        <v>8</v>
      </c>
      <c r="G410" s="15">
        <f t="shared" si="32"/>
        <v>5</v>
      </c>
    </row>
    <row r="411" spans="1:7" ht="32" customHeight="1" x14ac:dyDescent="0.2">
      <c r="A411" s="2"/>
      <c r="B411" s="5"/>
      <c r="C411" s="5"/>
      <c r="D411" s="4" t="s">
        <v>756</v>
      </c>
      <c r="E411" s="5" t="s">
        <v>757</v>
      </c>
      <c r="F411" s="57" t="s">
        <v>8</v>
      </c>
      <c r="G411" s="15">
        <f t="shared" ref="G411" si="33">IF(AND(F411="YA"),0,IF(AND(F411="TIDAK"),0,0))</f>
        <v>0</v>
      </c>
    </row>
    <row r="412" spans="1:7" ht="32" customHeight="1" x14ac:dyDescent="0.2">
      <c r="A412" s="2"/>
      <c r="B412" s="5"/>
      <c r="C412" s="4" t="s">
        <v>758</v>
      </c>
      <c r="D412" s="176" t="s">
        <v>759</v>
      </c>
      <c r="E412" s="176"/>
      <c r="F412" s="57" t="s">
        <v>8</v>
      </c>
      <c r="G412" s="15">
        <f t="shared" si="32"/>
        <v>5</v>
      </c>
    </row>
    <row r="413" spans="1:7" ht="32" customHeight="1" x14ac:dyDescent="0.2">
      <c r="A413" s="2"/>
      <c r="B413" s="5"/>
      <c r="C413" s="5"/>
      <c r="D413" s="4" t="s">
        <v>760</v>
      </c>
      <c r="E413" s="5" t="s">
        <v>761</v>
      </c>
      <c r="F413" s="57" t="s">
        <v>8</v>
      </c>
      <c r="G413" s="15">
        <f t="shared" si="32"/>
        <v>5</v>
      </c>
    </row>
    <row r="414" spans="1:7" ht="32" customHeight="1" x14ac:dyDescent="0.2">
      <c r="A414" s="2"/>
      <c r="B414" s="5"/>
      <c r="C414" s="5"/>
      <c r="D414" s="4" t="s">
        <v>762</v>
      </c>
      <c r="E414" s="5" t="s">
        <v>763</v>
      </c>
      <c r="F414" s="57" t="s">
        <v>8</v>
      </c>
      <c r="G414" s="15">
        <f t="shared" si="32"/>
        <v>5</v>
      </c>
    </row>
    <row r="415" spans="1:7" ht="32" customHeight="1" x14ac:dyDescent="0.2">
      <c r="A415" s="2"/>
      <c r="B415" s="5"/>
      <c r="C415" s="5"/>
      <c r="D415" s="4" t="s">
        <v>764</v>
      </c>
      <c r="E415" s="5" t="s">
        <v>765</v>
      </c>
      <c r="F415" s="57" t="s">
        <v>8</v>
      </c>
      <c r="G415" s="15">
        <f t="shared" si="32"/>
        <v>5</v>
      </c>
    </row>
    <row r="416" spans="1:7" ht="32" customHeight="1" x14ac:dyDescent="0.2">
      <c r="A416" s="2"/>
      <c r="B416" s="5"/>
      <c r="C416" s="5"/>
      <c r="D416" s="4" t="s">
        <v>766</v>
      </c>
      <c r="E416" s="5" t="s">
        <v>767</v>
      </c>
      <c r="F416" s="57" t="s">
        <v>8</v>
      </c>
      <c r="G416" s="15">
        <f t="shared" si="32"/>
        <v>5</v>
      </c>
    </row>
    <row r="417" spans="1:7" ht="32" customHeight="1" x14ac:dyDescent="0.2">
      <c r="A417" s="2"/>
      <c r="B417" s="5"/>
      <c r="C417" s="5"/>
      <c r="D417" s="4" t="s">
        <v>768</v>
      </c>
      <c r="E417" s="10" t="s">
        <v>769</v>
      </c>
      <c r="F417" s="57" t="s">
        <v>8</v>
      </c>
      <c r="G417" s="15">
        <f t="shared" si="32"/>
        <v>5</v>
      </c>
    </row>
    <row r="418" spans="1:7" ht="32" customHeight="1" x14ac:dyDescent="0.2">
      <c r="A418" s="2"/>
      <c r="B418" s="4" t="s">
        <v>770</v>
      </c>
      <c r="C418" s="176" t="s">
        <v>771</v>
      </c>
      <c r="D418" s="176"/>
      <c r="E418" s="176"/>
      <c r="F418" s="57" t="s">
        <v>8</v>
      </c>
      <c r="G418" s="15">
        <f>IF(AND(F418="YA"),5,IF(AND(F418="TIDAK"),1,0))</f>
        <v>5</v>
      </c>
    </row>
    <row r="419" spans="1:7" ht="32" customHeight="1" x14ac:dyDescent="0.2">
      <c r="A419" s="2"/>
      <c r="B419" s="5"/>
      <c r="C419" s="4" t="s">
        <v>772</v>
      </c>
      <c r="D419" s="176" t="s">
        <v>773</v>
      </c>
      <c r="E419" s="176"/>
      <c r="F419" s="57" t="s">
        <v>8</v>
      </c>
      <c r="G419" s="15">
        <f>IF(AND(F419="YA"),5,IF(AND(F419="TIDAK"),1,0))</f>
        <v>5</v>
      </c>
    </row>
    <row r="420" spans="1:7" ht="32" customHeight="1" x14ac:dyDescent="0.2">
      <c r="A420" s="2"/>
      <c r="B420" s="5"/>
      <c r="C420" s="4" t="s">
        <v>774</v>
      </c>
      <c r="D420" s="176" t="s">
        <v>775</v>
      </c>
      <c r="E420" s="176"/>
      <c r="F420" s="57" t="s">
        <v>8</v>
      </c>
      <c r="G420" s="15">
        <f t="shared" si="32"/>
        <v>5</v>
      </c>
    </row>
    <row r="421" spans="1:7" ht="32" customHeight="1" x14ac:dyDescent="0.2">
      <c r="A421" s="2"/>
      <c r="B421" s="5"/>
      <c r="C421" s="4" t="s">
        <v>776</v>
      </c>
      <c r="D421" s="176" t="s">
        <v>777</v>
      </c>
      <c r="E421" s="176"/>
      <c r="F421" s="57" t="s">
        <v>8</v>
      </c>
      <c r="G421" s="15">
        <f t="shared" si="32"/>
        <v>5</v>
      </c>
    </row>
    <row r="422" spans="1:7" ht="32" customHeight="1" x14ac:dyDescent="0.2">
      <c r="A422" s="2"/>
      <c r="B422" s="5"/>
      <c r="C422" s="5"/>
      <c r="D422" s="176" t="s">
        <v>778</v>
      </c>
      <c r="E422" s="176"/>
      <c r="F422" s="57"/>
      <c r="G422" s="15"/>
    </row>
    <row r="423" spans="1:7" ht="32" customHeight="1" x14ac:dyDescent="0.2">
      <c r="A423" s="2"/>
      <c r="B423" s="5"/>
      <c r="C423" s="5"/>
      <c r="D423" s="5" t="s">
        <v>779</v>
      </c>
      <c r="E423" s="5" t="s">
        <v>780</v>
      </c>
      <c r="F423" s="57" t="s">
        <v>8</v>
      </c>
      <c r="G423" s="15">
        <f>IF(AND(F423="YA"),5,IF(AND(F423="TIDAK"),1,0))</f>
        <v>5</v>
      </c>
    </row>
    <row r="424" spans="1:7" ht="32" customHeight="1" x14ac:dyDescent="0.2">
      <c r="A424" s="2"/>
      <c r="B424" s="5"/>
      <c r="C424" s="5"/>
      <c r="D424" s="5" t="s">
        <v>781</v>
      </c>
      <c r="E424" s="5" t="s">
        <v>782</v>
      </c>
      <c r="F424" s="57" t="s">
        <v>8</v>
      </c>
      <c r="G424" s="15">
        <f>IF(AND(F424="YA"),5,IF(AND(F424="TIDAK"),1,0))</f>
        <v>5</v>
      </c>
    </row>
    <row r="425" spans="1:7" ht="32" customHeight="1" x14ac:dyDescent="0.2">
      <c r="A425" s="2"/>
      <c r="B425" s="5"/>
      <c r="C425" s="5"/>
      <c r="D425" s="5" t="s">
        <v>783</v>
      </c>
      <c r="E425" s="5" t="s">
        <v>784</v>
      </c>
      <c r="F425" s="57" t="s">
        <v>8</v>
      </c>
      <c r="G425" s="15">
        <f>IF(AND(F425="YA"),5,IF(AND(F425="TIDAK"),1,0))</f>
        <v>5</v>
      </c>
    </row>
    <row r="426" spans="1:7" ht="32" customHeight="1" x14ac:dyDescent="0.2">
      <c r="A426" s="2"/>
      <c r="B426" s="5"/>
      <c r="C426" s="4" t="s">
        <v>785</v>
      </c>
      <c r="D426" s="176" t="s">
        <v>786</v>
      </c>
      <c r="E426" s="176"/>
      <c r="F426" s="57"/>
      <c r="G426" s="15"/>
    </row>
    <row r="427" spans="1:7" ht="32" customHeight="1" x14ac:dyDescent="0.2">
      <c r="A427" s="2"/>
      <c r="B427" s="5"/>
      <c r="C427" s="5"/>
      <c r="D427" s="4" t="s">
        <v>787</v>
      </c>
      <c r="E427" s="5" t="s">
        <v>788</v>
      </c>
      <c r="F427" s="57" t="s">
        <v>22</v>
      </c>
      <c r="G427" s="15">
        <f>IF(AND(F427="YA"),3,IF(AND(F427="TIDAK"),1,0))</f>
        <v>0</v>
      </c>
    </row>
    <row r="428" spans="1:7" ht="32" customHeight="1" x14ac:dyDescent="0.2">
      <c r="A428" s="2"/>
      <c r="B428" s="5"/>
      <c r="C428" s="5"/>
      <c r="D428" s="4" t="s">
        <v>789</v>
      </c>
      <c r="E428" s="5" t="s">
        <v>381</v>
      </c>
      <c r="F428" s="57" t="s">
        <v>8</v>
      </c>
      <c r="G428" s="15">
        <f>IF(AND(F428="YA"),5,IF(AND(F428="TIDAK"),1,0))</f>
        <v>5</v>
      </c>
    </row>
    <row r="429" spans="1:7" ht="32" customHeight="1" x14ac:dyDescent="0.2">
      <c r="A429" s="2"/>
      <c r="B429" s="5"/>
      <c r="C429" s="4" t="s">
        <v>790</v>
      </c>
      <c r="D429" s="176" t="s">
        <v>791</v>
      </c>
      <c r="E429" s="176"/>
      <c r="F429" s="57" t="s">
        <v>8</v>
      </c>
      <c r="G429" s="15">
        <f>IF(AND(F429="YA"),5,IF(AND(F429="TIDAK"),1,0))</f>
        <v>5</v>
      </c>
    </row>
    <row r="430" spans="1:7" ht="32" customHeight="1" x14ac:dyDescent="0.2">
      <c r="A430" s="204" t="s">
        <v>792</v>
      </c>
      <c r="B430" s="205"/>
      <c r="C430" s="205"/>
      <c r="D430" s="205"/>
      <c r="E430" s="205"/>
      <c r="F430" s="205"/>
      <c r="G430" s="48">
        <f>G431</f>
        <v>37</v>
      </c>
    </row>
    <row r="431" spans="1:7" ht="32" customHeight="1" x14ac:dyDescent="0.2">
      <c r="A431" s="15">
        <v>16</v>
      </c>
      <c r="B431" s="207" t="s">
        <v>793</v>
      </c>
      <c r="C431" s="208"/>
      <c r="D431" s="208"/>
      <c r="E431" s="209"/>
      <c r="F431" s="57"/>
      <c r="G431" s="50">
        <f>SUM(G432:G442)</f>
        <v>37</v>
      </c>
    </row>
    <row r="432" spans="1:7" ht="49" customHeight="1" x14ac:dyDescent="0.2">
      <c r="A432" s="15"/>
      <c r="B432" s="18" t="s">
        <v>794</v>
      </c>
      <c r="C432" s="200" t="s">
        <v>795</v>
      </c>
      <c r="D432" s="210"/>
      <c r="E432" s="201"/>
      <c r="F432" s="57" t="s">
        <v>8</v>
      </c>
      <c r="G432" s="15">
        <f>IF(AND(F432="YA"),5,IF(AND(F432="TIDAK"),1,0))</f>
        <v>5</v>
      </c>
    </row>
    <row r="433" spans="1:7" ht="32" customHeight="1" x14ac:dyDescent="0.2">
      <c r="A433" s="15"/>
      <c r="B433" s="18" t="s">
        <v>796</v>
      </c>
      <c r="C433" s="200" t="s">
        <v>797</v>
      </c>
      <c r="D433" s="210"/>
      <c r="E433" s="201"/>
      <c r="F433" s="57" t="s">
        <v>8</v>
      </c>
      <c r="G433" s="15">
        <f>IF(AND(F433="YA"),5,IF(AND(F433="TIDAK"),1,0))</f>
        <v>5</v>
      </c>
    </row>
    <row r="434" spans="1:7" ht="32" customHeight="1" x14ac:dyDescent="0.2">
      <c r="A434" s="15"/>
      <c r="B434" s="18" t="s">
        <v>798</v>
      </c>
      <c r="C434" s="211" t="s">
        <v>799</v>
      </c>
      <c r="D434" s="208"/>
      <c r="E434" s="209"/>
      <c r="F434" s="57"/>
      <c r="G434" s="15"/>
    </row>
    <row r="435" spans="1:7" ht="65" customHeight="1" x14ac:dyDescent="0.2">
      <c r="A435" s="15"/>
      <c r="B435" s="19"/>
      <c r="C435" s="18" t="s">
        <v>800</v>
      </c>
      <c r="D435" s="200" t="s">
        <v>801</v>
      </c>
      <c r="E435" s="201"/>
      <c r="F435" s="57" t="s">
        <v>55</v>
      </c>
      <c r="G435" s="15">
        <f>IF(AND(F435="YA"),5,IF(AND(F435="TIDAK"),1,0))</f>
        <v>1</v>
      </c>
    </row>
    <row r="436" spans="1:7" ht="58" customHeight="1" x14ac:dyDescent="0.2">
      <c r="A436" s="15"/>
      <c r="B436" s="19"/>
      <c r="C436" s="18" t="s">
        <v>802</v>
      </c>
      <c r="D436" s="200" t="s">
        <v>803</v>
      </c>
      <c r="E436" s="201"/>
      <c r="F436" s="57" t="s">
        <v>55</v>
      </c>
      <c r="G436" s="15">
        <f>IF(AND(F436="YA"),5,IF(AND(F436="TIDAK"),1,0))</f>
        <v>1</v>
      </c>
    </row>
    <row r="437" spans="1:7" ht="32" customHeight="1" x14ac:dyDescent="0.2">
      <c r="A437" s="15"/>
      <c r="B437" s="19"/>
      <c r="C437" s="18" t="s">
        <v>804</v>
      </c>
      <c r="D437" s="200" t="s">
        <v>805</v>
      </c>
      <c r="E437" s="201"/>
      <c r="F437" s="57" t="s">
        <v>8</v>
      </c>
      <c r="G437" s="15">
        <f>IF(AND(F437="YA"),5,IF(AND(F437="TIDAK"),1,0))</f>
        <v>5</v>
      </c>
    </row>
    <row r="438" spans="1:7" ht="32" customHeight="1" x14ac:dyDescent="0.2">
      <c r="A438" s="15"/>
      <c r="B438" s="18" t="s">
        <v>806</v>
      </c>
      <c r="C438" s="200" t="s">
        <v>807</v>
      </c>
      <c r="D438" s="210"/>
      <c r="E438" s="201"/>
      <c r="F438" s="57" t="s">
        <v>8</v>
      </c>
      <c r="G438" s="15">
        <f>IF(AND(F438="YA"),5,IF(AND(F438="TIDAK"),1,0))</f>
        <v>5</v>
      </c>
    </row>
    <row r="439" spans="1:7" ht="32" customHeight="1" x14ac:dyDescent="0.2">
      <c r="A439" s="15"/>
      <c r="B439" s="18" t="s">
        <v>808</v>
      </c>
      <c r="C439" s="211" t="s">
        <v>809</v>
      </c>
      <c r="D439" s="212"/>
      <c r="E439" s="213"/>
      <c r="F439" s="57"/>
      <c r="G439" s="15"/>
    </row>
    <row r="440" spans="1:7" ht="47" customHeight="1" x14ac:dyDescent="0.2">
      <c r="A440" s="15"/>
      <c r="B440" s="15"/>
      <c r="C440" s="18" t="s">
        <v>810</v>
      </c>
      <c r="D440" s="200" t="s">
        <v>811</v>
      </c>
      <c r="E440" s="201"/>
      <c r="F440" s="57" t="s">
        <v>8</v>
      </c>
      <c r="G440" s="15">
        <f>IF(AND(F440="YA"),5,IF(AND(F440="TIDAK"),1,0))</f>
        <v>5</v>
      </c>
    </row>
    <row r="441" spans="1:7" ht="79" customHeight="1" x14ac:dyDescent="0.2">
      <c r="A441" s="15"/>
      <c r="B441" s="15"/>
      <c r="C441" s="18" t="s">
        <v>812</v>
      </c>
      <c r="D441" s="200" t="s">
        <v>813</v>
      </c>
      <c r="E441" s="201"/>
      <c r="F441" s="57" t="s">
        <v>8</v>
      </c>
      <c r="G441" s="15">
        <f>IF(AND(F441="YA"),5,IF(AND(F441="TIDAK"),1,0))</f>
        <v>5</v>
      </c>
    </row>
    <row r="442" spans="1:7" ht="56" customHeight="1" x14ac:dyDescent="0.2">
      <c r="A442" s="15"/>
      <c r="B442" s="15"/>
      <c r="C442" s="18" t="s">
        <v>814</v>
      </c>
      <c r="D442" s="200" t="s">
        <v>815</v>
      </c>
      <c r="E442" s="201"/>
      <c r="F442" s="57" t="s">
        <v>8</v>
      </c>
      <c r="G442" s="15">
        <f>IF(AND(F442="YA"),5,IF(AND(F442="TIDAK"),1,0))</f>
        <v>5</v>
      </c>
    </row>
    <row r="443" spans="1:7" ht="32" customHeight="1" x14ac:dyDescent="0.2">
      <c r="A443" s="204" t="s">
        <v>816</v>
      </c>
      <c r="B443" s="205"/>
      <c r="C443" s="205"/>
      <c r="D443" s="205"/>
      <c r="E443" s="205"/>
      <c r="F443" s="205"/>
      <c r="G443" s="48">
        <f>G444</f>
        <v>107</v>
      </c>
    </row>
    <row r="444" spans="1:7" ht="32" customHeight="1" x14ac:dyDescent="0.2">
      <c r="A444" s="15">
        <v>17</v>
      </c>
      <c r="B444" s="207" t="s">
        <v>817</v>
      </c>
      <c r="C444" s="208"/>
      <c r="D444" s="208"/>
      <c r="E444" s="209"/>
      <c r="F444" s="57"/>
      <c r="G444" s="50">
        <f>SUM(G445:G476)</f>
        <v>107</v>
      </c>
    </row>
    <row r="445" spans="1:7" ht="32" customHeight="1" x14ac:dyDescent="0.2">
      <c r="A445" s="15"/>
      <c r="B445" s="20" t="s">
        <v>818</v>
      </c>
      <c r="C445" s="200" t="s">
        <v>819</v>
      </c>
      <c r="D445" s="210"/>
      <c r="E445" s="201"/>
      <c r="F445" s="57" t="s">
        <v>8</v>
      </c>
      <c r="G445" s="15">
        <f>IF(AND(F445="YA"),5,IF(AND(F445="TIDAK"),1,0))</f>
        <v>5</v>
      </c>
    </row>
    <row r="446" spans="1:7" ht="32" customHeight="1" x14ac:dyDescent="0.2">
      <c r="A446" s="15"/>
      <c r="B446" s="20" t="s">
        <v>820</v>
      </c>
      <c r="C446" s="200" t="s">
        <v>821</v>
      </c>
      <c r="D446" s="210"/>
      <c r="E446" s="201"/>
      <c r="F446" s="57" t="s">
        <v>8</v>
      </c>
      <c r="G446" s="15">
        <f>IF(AND(F446="YA"),5,IF(AND(F446="TIDAK"),1,0))</f>
        <v>5</v>
      </c>
    </row>
    <row r="447" spans="1:7" ht="32" customHeight="1" x14ac:dyDescent="0.2">
      <c r="A447" s="15"/>
      <c r="B447" s="20" t="s">
        <v>822</v>
      </c>
      <c r="C447" s="200" t="s">
        <v>823</v>
      </c>
      <c r="D447" s="210"/>
      <c r="E447" s="201"/>
      <c r="F447" s="57"/>
      <c r="G447" s="15"/>
    </row>
    <row r="448" spans="1:7" ht="32" customHeight="1" x14ac:dyDescent="0.2">
      <c r="A448" s="15"/>
      <c r="B448" s="21"/>
      <c r="C448" s="20" t="s">
        <v>824</v>
      </c>
      <c r="D448" s="200" t="s">
        <v>825</v>
      </c>
      <c r="E448" s="201"/>
      <c r="F448" s="57" t="s">
        <v>8</v>
      </c>
      <c r="G448" s="15">
        <f>IF(AND(F448="YA"),5,IF(AND(F448="TIDAK"),1,0))</f>
        <v>5</v>
      </c>
    </row>
    <row r="449" spans="1:7" ht="32" customHeight="1" x14ac:dyDescent="0.2">
      <c r="A449" s="15"/>
      <c r="B449" s="21"/>
      <c r="C449" s="20" t="s">
        <v>826</v>
      </c>
      <c r="D449" s="200" t="s">
        <v>827</v>
      </c>
      <c r="E449" s="201"/>
      <c r="F449" s="57" t="s">
        <v>8</v>
      </c>
      <c r="G449" s="15">
        <f>IF(AND(F449="YA"),5,IF(AND(F449="TIDAK"),1,0))</f>
        <v>5</v>
      </c>
    </row>
    <row r="450" spans="1:7" ht="32" customHeight="1" x14ac:dyDescent="0.2">
      <c r="A450" s="15"/>
      <c r="B450" s="15"/>
      <c r="C450" s="20" t="s">
        <v>828</v>
      </c>
      <c r="D450" s="200" t="s">
        <v>829</v>
      </c>
      <c r="E450" s="201"/>
      <c r="F450" s="57" t="s">
        <v>8</v>
      </c>
      <c r="G450" s="15">
        <f>IF(AND(F450="YA"),5,IF(AND(F450="TIDAK"),1,0))</f>
        <v>5</v>
      </c>
    </row>
    <row r="451" spans="1:7" ht="32" customHeight="1" x14ac:dyDescent="0.2">
      <c r="A451" s="15"/>
      <c r="B451" s="15"/>
      <c r="C451" s="20" t="s">
        <v>830</v>
      </c>
      <c r="D451" s="200" t="s">
        <v>831</v>
      </c>
      <c r="E451" s="201"/>
      <c r="F451" s="57" t="s">
        <v>8</v>
      </c>
      <c r="G451" s="15">
        <f>IF(AND(F451="YA"),5,IF(AND(F451="TIDAK"),1,0))</f>
        <v>5</v>
      </c>
    </row>
    <row r="452" spans="1:7" ht="32" customHeight="1" x14ac:dyDescent="0.2">
      <c r="A452" s="15"/>
      <c r="B452" s="22" t="s">
        <v>832</v>
      </c>
      <c r="C452" s="176" t="s">
        <v>833</v>
      </c>
      <c r="D452" s="176"/>
      <c r="E452" s="176"/>
      <c r="F452" s="57"/>
      <c r="G452" s="15"/>
    </row>
    <row r="453" spans="1:7" ht="32" customHeight="1" x14ac:dyDescent="0.2">
      <c r="A453" s="15"/>
      <c r="B453" s="5"/>
      <c r="C453" s="22" t="s">
        <v>834</v>
      </c>
      <c r="D453" s="176" t="s">
        <v>835</v>
      </c>
      <c r="E453" s="176"/>
      <c r="F453" s="57" t="s">
        <v>8</v>
      </c>
      <c r="G453" s="15">
        <f>IF(AND(F453="YA"),5,IF(AND(F453="TIDAK"),1,0))</f>
        <v>5</v>
      </c>
    </row>
    <row r="454" spans="1:7" ht="32" customHeight="1" x14ac:dyDescent="0.2">
      <c r="A454" s="15"/>
      <c r="B454" s="5"/>
      <c r="C454" s="22" t="s">
        <v>836</v>
      </c>
      <c r="D454" s="176" t="s">
        <v>716</v>
      </c>
      <c r="E454" s="176"/>
      <c r="F454" s="57" t="s">
        <v>8</v>
      </c>
      <c r="G454" s="15">
        <f>IF(AND(F454="YA"),5,IF(AND(F454="TIDAK"),1,0))</f>
        <v>5</v>
      </c>
    </row>
    <row r="455" spans="1:7" ht="32" customHeight="1" x14ac:dyDescent="0.2">
      <c r="A455" s="15"/>
      <c r="B455" s="5"/>
      <c r="C455" s="22" t="s">
        <v>837</v>
      </c>
      <c r="D455" s="176" t="s">
        <v>722</v>
      </c>
      <c r="E455" s="176"/>
      <c r="F455" s="57" t="s">
        <v>8</v>
      </c>
      <c r="G455" s="15">
        <f>IF(AND(F455="YA"),5,IF(AND(F455="TIDAK"),1,0))</f>
        <v>5</v>
      </c>
    </row>
    <row r="456" spans="1:7" ht="32" customHeight="1" x14ac:dyDescent="0.2">
      <c r="A456" s="15"/>
      <c r="B456" s="22" t="s">
        <v>838</v>
      </c>
      <c r="C456" s="176" t="s">
        <v>839</v>
      </c>
      <c r="D456" s="176"/>
      <c r="E456" s="176"/>
      <c r="F456" s="57" t="s">
        <v>8</v>
      </c>
      <c r="G456" s="15">
        <f>IF(AND(F456="YA"),5,IF(AND(F456="TIDAK"),1,0))</f>
        <v>5</v>
      </c>
    </row>
    <row r="457" spans="1:7" ht="32" customHeight="1" x14ac:dyDescent="0.2">
      <c r="A457" s="15"/>
      <c r="B457" s="22" t="s">
        <v>840</v>
      </c>
      <c r="C457" s="176" t="s">
        <v>841</v>
      </c>
      <c r="D457" s="176"/>
      <c r="E457" s="176"/>
      <c r="F457" s="57"/>
      <c r="G457" s="15"/>
    </row>
    <row r="458" spans="1:7" ht="32" customHeight="1" x14ac:dyDescent="0.2">
      <c r="A458" s="15"/>
      <c r="B458" s="5"/>
      <c r="C458" s="22" t="s">
        <v>842</v>
      </c>
      <c r="D458" s="176" t="s">
        <v>843</v>
      </c>
      <c r="E458" s="176"/>
      <c r="F458" s="57" t="s">
        <v>8</v>
      </c>
      <c r="G458" s="15">
        <f>IF(AND(F458="YA"),5,IF(AND(F458="TIDAK"),1,0))</f>
        <v>5</v>
      </c>
    </row>
    <row r="459" spans="1:7" ht="32" customHeight="1" x14ac:dyDescent="0.2">
      <c r="A459" s="15"/>
      <c r="B459" s="5"/>
      <c r="C459" s="22" t="s">
        <v>844</v>
      </c>
      <c r="D459" s="176" t="s">
        <v>845</v>
      </c>
      <c r="E459" s="176"/>
      <c r="F459" s="57" t="s">
        <v>8</v>
      </c>
      <c r="G459" s="15">
        <f>IF(AND(F459="YA"),5,IF(AND(F459="TIDAK"),1,0))</f>
        <v>5</v>
      </c>
    </row>
    <row r="460" spans="1:7" ht="32" customHeight="1" x14ac:dyDescent="0.2">
      <c r="A460" s="15"/>
      <c r="B460" s="5"/>
      <c r="C460" s="22" t="s">
        <v>846</v>
      </c>
      <c r="D460" s="176" t="s">
        <v>847</v>
      </c>
      <c r="E460" s="176"/>
      <c r="F460" s="57" t="s">
        <v>8</v>
      </c>
      <c r="G460" s="15">
        <f>IF(AND(F460="YA"),5,IF(AND(F460="TIDAK"),1,0))</f>
        <v>5</v>
      </c>
    </row>
    <row r="461" spans="1:7" ht="32" customHeight="1" x14ac:dyDescent="0.2">
      <c r="A461" s="15"/>
      <c r="B461" s="22" t="s">
        <v>848</v>
      </c>
      <c r="C461" s="176" t="s">
        <v>849</v>
      </c>
      <c r="D461" s="176"/>
      <c r="E461" s="176"/>
      <c r="F461" s="57"/>
      <c r="G461" s="15"/>
    </row>
    <row r="462" spans="1:7" ht="32" customHeight="1" x14ac:dyDescent="0.2">
      <c r="A462" s="15"/>
      <c r="B462" s="5"/>
      <c r="C462" s="22" t="s">
        <v>850</v>
      </c>
      <c r="D462" s="176" t="s">
        <v>835</v>
      </c>
      <c r="E462" s="176"/>
      <c r="F462" s="57" t="s">
        <v>8</v>
      </c>
      <c r="G462" s="15">
        <f>IF(AND(F462="YA"),5,IF(AND(F462="TIDAK"),1,0))</f>
        <v>5</v>
      </c>
    </row>
    <row r="463" spans="1:7" ht="32" customHeight="1" x14ac:dyDescent="0.2">
      <c r="A463" s="15"/>
      <c r="B463" s="5"/>
      <c r="C463" s="22" t="s">
        <v>851</v>
      </c>
      <c r="D463" s="176" t="s">
        <v>716</v>
      </c>
      <c r="E463" s="176"/>
      <c r="F463" s="57" t="s">
        <v>8</v>
      </c>
      <c r="G463" s="15">
        <f>IF(AND(F463="YA"),5,IF(AND(F463="TIDAK"),1,0))</f>
        <v>5</v>
      </c>
    </row>
    <row r="464" spans="1:7" ht="32" customHeight="1" x14ac:dyDescent="0.2">
      <c r="A464" s="15"/>
      <c r="B464" s="5"/>
      <c r="C464" s="22" t="s">
        <v>852</v>
      </c>
      <c r="D464" s="176" t="s">
        <v>853</v>
      </c>
      <c r="E464" s="176"/>
      <c r="F464" s="57" t="s">
        <v>8</v>
      </c>
      <c r="G464" s="15">
        <f>IF(AND(F464="YA"),5,IF(AND(F464="TIDAK"),1,0))</f>
        <v>5</v>
      </c>
    </row>
    <row r="465" spans="1:7" ht="32" customHeight="1" x14ac:dyDescent="0.2">
      <c r="A465" s="15"/>
      <c r="B465" s="5"/>
      <c r="C465" s="22" t="s">
        <v>854</v>
      </c>
      <c r="D465" s="176" t="s">
        <v>855</v>
      </c>
      <c r="E465" s="176"/>
      <c r="F465" s="57" t="s">
        <v>8</v>
      </c>
      <c r="G465" s="15">
        <f>IF(AND(F465="YA"),5,IF(AND(F465="TIDAK"),1,0))</f>
        <v>5</v>
      </c>
    </row>
    <row r="466" spans="1:7" ht="32" customHeight="1" x14ac:dyDescent="0.2">
      <c r="A466" s="15"/>
      <c r="B466" s="22" t="s">
        <v>856</v>
      </c>
      <c r="C466" s="176" t="s">
        <v>857</v>
      </c>
      <c r="D466" s="176"/>
      <c r="E466" s="176"/>
      <c r="F466" s="57" t="s">
        <v>55</v>
      </c>
      <c r="G466" s="15">
        <f>IF(AND(F466="YA"),5,IF(AND(F466="TIDAK"),1,0))</f>
        <v>1</v>
      </c>
    </row>
    <row r="467" spans="1:7" ht="32" customHeight="1" x14ac:dyDescent="0.2">
      <c r="A467" s="15"/>
      <c r="B467" s="22" t="s">
        <v>858</v>
      </c>
      <c r="C467" s="176" t="s">
        <v>859</v>
      </c>
      <c r="D467" s="176"/>
      <c r="E467" s="176"/>
      <c r="F467" s="57"/>
      <c r="G467" s="15"/>
    </row>
    <row r="468" spans="1:7" ht="32" customHeight="1" x14ac:dyDescent="0.2">
      <c r="A468" s="15"/>
      <c r="B468" s="5"/>
      <c r="C468" s="22" t="s">
        <v>860</v>
      </c>
      <c r="D468" s="176" t="s">
        <v>861</v>
      </c>
      <c r="E468" s="176"/>
      <c r="F468" s="57" t="s">
        <v>22</v>
      </c>
      <c r="G468" s="15">
        <f>IF(AND(F468="YA"),5,IF(AND(F468="TIDAK"),1,0))</f>
        <v>0</v>
      </c>
    </row>
    <row r="469" spans="1:7" ht="32" customHeight="1" x14ac:dyDescent="0.2">
      <c r="A469" s="15"/>
      <c r="B469" s="5"/>
      <c r="C469" s="22" t="s">
        <v>862</v>
      </c>
      <c r="D469" s="176" t="s">
        <v>863</v>
      </c>
      <c r="E469" s="176"/>
      <c r="F469" s="57" t="s">
        <v>22</v>
      </c>
      <c r="G469" s="15">
        <f>IF(AND(F469="YA"),5,IF(AND(F469="TIDAK"),1,0))</f>
        <v>0</v>
      </c>
    </row>
    <row r="470" spans="1:7" ht="32" customHeight="1" x14ac:dyDescent="0.2">
      <c r="A470" s="15"/>
      <c r="B470" s="5"/>
      <c r="C470" s="22" t="s">
        <v>864</v>
      </c>
      <c r="D470" s="176" t="s">
        <v>865</v>
      </c>
      <c r="E470" s="176"/>
      <c r="F470" s="57" t="s">
        <v>22</v>
      </c>
      <c r="G470" s="15">
        <f>IF(AND(F470="YA"),5,IF(AND(F470="TIDAK"),1,0))</f>
        <v>0</v>
      </c>
    </row>
    <row r="471" spans="1:7" ht="32" customHeight="1" x14ac:dyDescent="0.2">
      <c r="A471" s="15"/>
      <c r="B471" s="23" t="s">
        <v>866</v>
      </c>
      <c r="C471" s="176" t="s">
        <v>867</v>
      </c>
      <c r="D471" s="176"/>
      <c r="E471" s="176"/>
      <c r="F471" s="57" t="s">
        <v>8</v>
      </c>
      <c r="G471" s="15">
        <f>IF(AND(F471="YA"),5,IF(AND(F471="TIDAK"),1,0))</f>
        <v>5</v>
      </c>
    </row>
    <row r="472" spans="1:7" ht="32" customHeight="1" x14ac:dyDescent="0.2">
      <c r="A472" s="15"/>
      <c r="B472" s="23" t="s">
        <v>868</v>
      </c>
      <c r="C472" s="176" t="s">
        <v>841</v>
      </c>
      <c r="D472" s="176"/>
      <c r="E472" s="176"/>
      <c r="F472" s="57"/>
      <c r="G472" s="15"/>
    </row>
    <row r="473" spans="1:7" ht="32" customHeight="1" x14ac:dyDescent="0.2">
      <c r="A473" s="15"/>
      <c r="B473" s="5"/>
      <c r="C473" s="23" t="s">
        <v>869</v>
      </c>
      <c r="D473" s="176" t="s">
        <v>870</v>
      </c>
      <c r="E473" s="176"/>
      <c r="F473" s="57" t="s">
        <v>8</v>
      </c>
      <c r="G473" s="15">
        <f>IF(AND(F473="YA"),5,IF(AND(F473="TIDAK"),1,0))</f>
        <v>5</v>
      </c>
    </row>
    <row r="474" spans="1:7" ht="32" customHeight="1" x14ac:dyDescent="0.2">
      <c r="A474" s="15"/>
      <c r="B474" s="5"/>
      <c r="C474" s="23" t="s">
        <v>871</v>
      </c>
      <c r="D474" s="176" t="s">
        <v>872</v>
      </c>
      <c r="E474" s="176"/>
      <c r="F474" s="57" t="s">
        <v>55</v>
      </c>
      <c r="G474" s="15">
        <f>IF(AND(F474="YA"),5,IF(AND(F474="TIDAK"),1,0))</f>
        <v>1</v>
      </c>
    </row>
    <row r="475" spans="1:7" ht="32" customHeight="1" x14ac:dyDescent="0.2">
      <c r="A475" s="15"/>
      <c r="B475" s="5"/>
      <c r="C475" s="23" t="s">
        <v>873</v>
      </c>
      <c r="D475" s="176" t="s">
        <v>874</v>
      </c>
      <c r="E475" s="176"/>
      <c r="F475" s="57" t="s">
        <v>8</v>
      </c>
      <c r="G475" s="15">
        <f>IF(AND(F475="YA"),5,IF(AND(F475="TIDAK"),1,0))</f>
        <v>5</v>
      </c>
    </row>
    <row r="476" spans="1:7" ht="32" customHeight="1" x14ac:dyDescent="0.2">
      <c r="A476" s="15"/>
      <c r="B476" s="5"/>
      <c r="C476" s="23" t="s">
        <v>875</v>
      </c>
      <c r="D476" s="176" t="s">
        <v>876</v>
      </c>
      <c r="E476" s="176"/>
      <c r="F476" s="57" t="s">
        <v>8</v>
      </c>
      <c r="G476" s="15">
        <f>IF(AND(F476="YA"),5,IF(AND(F476="TIDAK"),1,0))</f>
        <v>5</v>
      </c>
    </row>
    <row r="477" spans="1:7" ht="32" customHeight="1" x14ac:dyDescent="0.2">
      <c r="A477" s="204" t="s">
        <v>877</v>
      </c>
      <c r="B477" s="205"/>
      <c r="C477" s="205"/>
      <c r="D477" s="205"/>
      <c r="E477" s="205"/>
      <c r="F477" s="205"/>
      <c r="G477" s="48">
        <f>G478+G537+G567+G574+G591</f>
        <v>417</v>
      </c>
    </row>
    <row r="478" spans="1:7" ht="32" customHeight="1" x14ac:dyDescent="0.2">
      <c r="A478" s="2">
        <v>18</v>
      </c>
      <c r="B478" s="180" t="s">
        <v>878</v>
      </c>
      <c r="C478" s="180"/>
      <c r="D478" s="180"/>
      <c r="E478" s="180"/>
      <c r="F478" s="57"/>
      <c r="G478" s="50">
        <f>SUM(G479:G536)</f>
        <v>179</v>
      </c>
    </row>
    <row r="479" spans="1:7" ht="32" customHeight="1" x14ac:dyDescent="0.2">
      <c r="A479" s="2"/>
      <c r="B479" s="7" t="s">
        <v>879</v>
      </c>
      <c r="C479" s="203" t="s">
        <v>880</v>
      </c>
      <c r="D479" s="203"/>
      <c r="E479" s="203"/>
      <c r="F479" s="57"/>
      <c r="G479" s="15"/>
    </row>
    <row r="480" spans="1:7" ht="32" customHeight="1" x14ac:dyDescent="0.2">
      <c r="A480" s="2"/>
      <c r="B480" s="5"/>
      <c r="C480" s="24" t="s">
        <v>881</v>
      </c>
      <c r="D480" s="203" t="s">
        <v>882</v>
      </c>
      <c r="E480" s="203"/>
      <c r="F480" s="57"/>
      <c r="G480" s="15"/>
    </row>
    <row r="481" spans="1:7" ht="32" customHeight="1" x14ac:dyDescent="0.2">
      <c r="A481" s="2"/>
      <c r="B481" s="5"/>
      <c r="C481" s="17"/>
      <c r="D481" s="24" t="s">
        <v>883</v>
      </c>
      <c r="E481" s="17" t="s">
        <v>884</v>
      </c>
      <c r="F481" s="57" t="s">
        <v>8</v>
      </c>
      <c r="G481" s="15">
        <f>IF(AND(F481="YA"),5,IF(AND(F481="TIDAK"),1,0))</f>
        <v>5</v>
      </c>
    </row>
    <row r="482" spans="1:7" ht="32" customHeight="1" x14ac:dyDescent="0.2">
      <c r="A482" s="2"/>
      <c r="B482" s="5"/>
      <c r="C482" s="17"/>
      <c r="D482" s="24" t="s">
        <v>885</v>
      </c>
      <c r="E482" s="25" t="s">
        <v>886</v>
      </c>
      <c r="F482" s="57" t="s">
        <v>55</v>
      </c>
      <c r="G482" s="15">
        <f>IF(AND(F482="YA"),3,IF(AND(F482="TIDAK"),1,0))</f>
        <v>1</v>
      </c>
    </row>
    <row r="483" spans="1:7" ht="32" customHeight="1" x14ac:dyDescent="0.2">
      <c r="A483" s="2"/>
      <c r="B483" s="5"/>
      <c r="C483" s="17"/>
      <c r="D483" s="24" t="s">
        <v>887</v>
      </c>
      <c r="E483" s="17" t="s">
        <v>888</v>
      </c>
      <c r="F483" s="57" t="s">
        <v>55</v>
      </c>
      <c r="G483" s="15">
        <f>IF(AND(F483="YA"),2,IF(AND(F483="TIDAK"),1,0))</f>
        <v>1</v>
      </c>
    </row>
    <row r="484" spans="1:7" ht="32" customHeight="1" x14ac:dyDescent="0.2">
      <c r="A484" s="2"/>
      <c r="B484" s="5"/>
      <c r="C484" s="24" t="s">
        <v>889</v>
      </c>
      <c r="D484" s="203" t="s">
        <v>890</v>
      </c>
      <c r="E484" s="203"/>
      <c r="F484" s="57"/>
      <c r="G484" s="15"/>
    </row>
    <row r="485" spans="1:7" ht="32" customHeight="1" x14ac:dyDescent="0.2">
      <c r="A485" s="2"/>
      <c r="B485" s="5"/>
      <c r="C485" s="17"/>
      <c r="D485" s="203" t="s">
        <v>891</v>
      </c>
      <c r="E485" s="203"/>
      <c r="F485" s="57"/>
      <c r="G485" s="15"/>
    </row>
    <row r="486" spans="1:7" ht="32" customHeight="1" x14ac:dyDescent="0.2">
      <c r="A486" s="2"/>
      <c r="B486" s="5"/>
      <c r="C486" s="17"/>
      <c r="D486" s="24" t="s">
        <v>892</v>
      </c>
      <c r="E486" s="17" t="s">
        <v>893</v>
      </c>
      <c r="F486" s="57" t="s">
        <v>8</v>
      </c>
      <c r="G486" s="15">
        <f>IF(AND(F486="YA"),5,IF(AND(F486="TIDAK"),1,0))</f>
        <v>5</v>
      </c>
    </row>
    <row r="487" spans="1:7" ht="32" customHeight="1" x14ac:dyDescent="0.2">
      <c r="A487" s="2"/>
      <c r="B487" s="5"/>
      <c r="C487" s="17"/>
      <c r="D487" s="24" t="s">
        <v>894</v>
      </c>
      <c r="E487" s="25" t="s">
        <v>895</v>
      </c>
      <c r="F487" s="57" t="s">
        <v>8</v>
      </c>
      <c r="G487" s="15">
        <f>IF(AND(F487="YA"),5,IF(AND(F487="TIDAK"),1,0))</f>
        <v>5</v>
      </c>
    </row>
    <row r="488" spans="1:7" ht="32" customHeight="1" x14ac:dyDescent="0.2">
      <c r="A488" s="2"/>
      <c r="B488" s="5"/>
      <c r="C488" s="17"/>
      <c r="D488" s="24" t="s">
        <v>896</v>
      </c>
      <c r="E488" s="17" t="s">
        <v>897</v>
      </c>
      <c r="F488" s="57" t="s">
        <v>8</v>
      </c>
      <c r="G488" s="15">
        <f>IF(AND(F488="YA"),5,IF(AND(F488="TIDAK"),1,0))</f>
        <v>5</v>
      </c>
    </row>
    <row r="489" spans="1:7" ht="32" customHeight="1" x14ac:dyDescent="0.2">
      <c r="A489" s="2"/>
      <c r="B489" s="5"/>
      <c r="C489" s="17"/>
      <c r="D489" s="24" t="s">
        <v>898</v>
      </c>
      <c r="E489" s="17" t="s">
        <v>899</v>
      </c>
      <c r="F489" s="57" t="s">
        <v>8</v>
      </c>
      <c r="G489" s="15">
        <f>IF(AND(F489="YA"),5,IF(AND(F489="TIDAK"),1,0))</f>
        <v>5</v>
      </c>
    </row>
    <row r="490" spans="1:7" ht="32" customHeight="1" x14ac:dyDescent="0.2">
      <c r="A490" s="2"/>
      <c r="B490" s="5"/>
      <c r="C490" s="24" t="s">
        <v>900</v>
      </c>
      <c r="D490" s="203" t="s">
        <v>901</v>
      </c>
      <c r="E490" s="203"/>
      <c r="F490" s="57" t="s">
        <v>8</v>
      </c>
      <c r="G490" s="15">
        <f>IF(AND(F490="YA"),5,IF(AND(F490="TIDAK"),1,0))</f>
        <v>5</v>
      </c>
    </row>
    <row r="491" spans="1:7" ht="32" customHeight="1" x14ac:dyDescent="0.2">
      <c r="A491" s="2"/>
      <c r="B491" s="5"/>
      <c r="C491" s="17"/>
      <c r="D491" s="203" t="s">
        <v>891</v>
      </c>
      <c r="E491" s="203"/>
      <c r="F491" s="57"/>
      <c r="G491" s="15"/>
    </row>
    <row r="492" spans="1:7" ht="32" customHeight="1" x14ac:dyDescent="0.2">
      <c r="A492" s="2"/>
      <c r="B492" s="5"/>
      <c r="C492" s="17"/>
      <c r="D492" s="24" t="s">
        <v>902</v>
      </c>
      <c r="E492" s="17" t="s">
        <v>903</v>
      </c>
      <c r="F492" s="57" t="s">
        <v>8</v>
      </c>
      <c r="G492" s="15">
        <f t="shared" ref="G492:G498" si="34">IF(AND(F492="YA"),5,IF(AND(F492="TIDAK"),1,0))</f>
        <v>5</v>
      </c>
    </row>
    <row r="493" spans="1:7" ht="32" customHeight="1" x14ac:dyDescent="0.2">
      <c r="A493" s="2"/>
      <c r="B493" s="5"/>
      <c r="C493" s="17"/>
      <c r="D493" s="24" t="s">
        <v>904</v>
      </c>
      <c r="E493" s="25" t="s">
        <v>905</v>
      </c>
      <c r="F493" s="57" t="s">
        <v>8</v>
      </c>
      <c r="G493" s="15">
        <f t="shared" si="34"/>
        <v>5</v>
      </c>
    </row>
    <row r="494" spans="1:7" ht="32" customHeight="1" x14ac:dyDescent="0.2">
      <c r="A494" s="2"/>
      <c r="B494" s="5"/>
      <c r="C494" s="17"/>
      <c r="D494" s="24" t="s">
        <v>906</v>
      </c>
      <c r="E494" s="17" t="s">
        <v>907</v>
      </c>
      <c r="F494" s="57" t="s">
        <v>55</v>
      </c>
      <c r="G494" s="15">
        <f t="shared" si="34"/>
        <v>1</v>
      </c>
    </row>
    <row r="495" spans="1:7" ht="32" customHeight="1" x14ac:dyDescent="0.2">
      <c r="A495" s="2"/>
      <c r="B495" s="5"/>
      <c r="C495" s="17"/>
      <c r="D495" s="24" t="s">
        <v>908</v>
      </c>
      <c r="E495" s="17" t="s">
        <v>909</v>
      </c>
      <c r="F495" s="57" t="s">
        <v>8</v>
      </c>
      <c r="G495" s="15">
        <f t="shared" si="34"/>
        <v>5</v>
      </c>
    </row>
    <row r="496" spans="1:7" ht="32" customHeight="1" x14ac:dyDescent="0.2">
      <c r="A496" s="2"/>
      <c r="B496" s="5"/>
      <c r="C496" s="17"/>
      <c r="D496" s="24" t="s">
        <v>910</v>
      </c>
      <c r="E496" s="25" t="s">
        <v>897</v>
      </c>
      <c r="F496" s="57" t="s">
        <v>8</v>
      </c>
      <c r="G496" s="15">
        <f t="shared" si="34"/>
        <v>5</v>
      </c>
    </row>
    <row r="497" spans="1:7" ht="32" customHeight="1" x14ac:dyDescent="0.2">
      <c r="A497" s="2"/>
      <c r="B497" s="5"/>
      <c r="C497" s="17"/>
      <c r="D497" s="24" t="s">
        <v>911</v>
      </c>
      <c r="E497" s="17" t="s">
        <v>899</v>
      </c>
      <c r="F497" s="57" t="s">
        <v>8</v>
      </c>
      <c r="G497" s="15">
        <f t="shared" si="34"/>
        <v>5</v>
      </c>
    </row>
    <row r="498" spans="1:7" ht="32" customHeight="1" x14ac:dyDescent="0.2">
      <c r="A498" s="2"/>
      <c r="B498" s="5"/>
      <c r="C498" s="17"/>
      <c r="D498" s="24" t="s">
        <v>912</v>
      </c>
      <c r="E498" s="17" t="s">
        <v>895</v>
      </c>
      <c r="F498" s="57" t="s">
        <v>8</v>
      </c>
      <c r="G498" s="15">
        <f t="shared" si="34"/>
        <v>5</v>
      </c>
    </row>
    <row r="499" spans="1:7" ht="32" customHeight="1" x14ac:dyDescent="0.2">
      <c r="A499" s="2"/>
      <c r="B499" s="4" t="s">
        <v>913</v>
      </c>
      <c r="C499" s="176" t="s">
        <v>914</v>
      </c>
      <c r="D499" s="176"/>
      <c r="E499" s="176"/>
      <c r="F499" s="57"/>
      <c r="G499" s="15"/>
    </row>
    <row r="500" spans="1:7" ht="32" customHeight="1" x14ac:dyDescent="0.2">
      <c r="A500" s="2"/>
      <c r="B500" s="5"/>
      <c r="C500" s="4" t="s">
        <v>915</v>
      </c>
      <c r="D500" s="176" t="s">
        <v>916</v>
      </c>
      <c r="E500" s="176"/>
      <c r="F500" s="57" t="s">
        <v>8</v>
      </c>
      <c r="G500" s="15">
        <f>IF(AND(F500="YA"),5,IF(AND(F500="TIDAK"),1,0))</f>
        <v>5</v>
      </c>
    </row>
    <row r="501" spans="1:7" ht="32" customHeight="1" x14ac:dyDescent="0.2">
      <c r="A501" s="2"/>
      <c r="B501" s="5"/>
      <c r="C501" s="4" t="s">
        <v>917</v>
      </c>
      <c r="D501" s="176" t="s">
        <v>918</v>
      </c>
      <c r="E501" s="176"/>
      <c r="F501" s="57"/>
      <c r="G501" s="15"/>
    </row>
    <row r="502" spans="1:7" ht="32" customHeight="1" x14ac:dyDescent="0.2">
      <c r="A502" s="2"/>
      <c r="B502" s="5"/>
      <c r="C502" s="5"/>
      <c r="D502" s="4" t="s">
        <v>919</v>
      </c>
      <c r="E502" s="5" t="s">
        <v>920</v>
      </c>
      <c r="F502" s="57" t="s">
        <v>8</v>
      </c>
      <c r="G502" s="15">
        <f>IF(AND(F502="YA"),5,IF(AND(F502="TIDAK"),1,0))</f>
        <v>5</v>
      </c>
    </row>
    <row r="503" spans="1:7" ht="32" customHeight="1" x14ac:dyDescent="0.2">
      <c r="A503" s="2"/>
      <c r="B503" s="5"/>
      <c r="C503" s="5"/>
      <c r="D503" s="4" t="s">
        <v>921</v>
      </c>
      <c r="E503" s="26" t="s">
        <v>922</v>
      </c>
      <c r="F503" s="57" t="s">
        <v>22</v>
      </c>
      <c r="G503" s="15">
        <f>IF(AND(F503="YA"),3,IF(AND(F503="TIDAK"),1,0))</f>
        <v>0</v>
      </c>
    </row>
    <row r="504" spans="1:7" ht="32" customHeight="1" x14ac:dyDescent="0.2">
      <c r="A504" s="2"/>
      <c r="B504" s="5"/>
      <c r="C504" s="5"/>
      <c r="D504" s="4" t="s">
        <v>923</v>
      </c>
      <c r="E504" s="5" t="s">
        <v>924</v>
      </c>
      <c r="F504" s="57" t="s">
        <v>22</v>
      </c>
      <c r="G504" s="15">
        <f>IF(AND(F504="YA"),2,IF(AND(F504="TIDAK"),1,0))</f>
        <v>0</v>
      </c>
    </row>
    <row r="505" spans="1:7" ht="32" customHeight="1" x14ac:dyDescent="0.2">
      <c r="A505" s="2"/>
      <c r="B505" s="4" t="s">
        <v>925</v>
      </c>
      <c r="C505" s="176" t="s">
        <v>926</v>
      </c>
      <c r="D505" s="176"/>
      <c r="E505" s="176"/>
      <c r="F505" s="57"/>
      <c r="G505" s="15"/>
    </row>
    <row r="506" spans="1:7" ht="32" customHeight="1" x14ac:dyDescent="0.2">
      <c r="A506" s="2"/>
      <c r="B506" s="5"/>
      <c r="C506" s="4" t="s">
        <v>927</v>
      </c>
      <c r="D506" s="176" t="s">
        <v>928</v>
      </c>
      <c r="E506" s="176"/>
      <c r="F506" s="57"/>
      <c r="G506" s="15"/>
    </row>
    <row r="507" spans="1:7" ht="32" customHeight="1" x14ac:dyDescent="0.2">
      <c r="A507" s="2"/>
      <c r="B507" s="5"/>
      <c r="C507" s="5"/>
      <c r="D507" s="4" t="s">
        <v>929</v>
      </c>
      <c r="E507" s="5" t="s">
        <v>930</v>
      </c>
      <c r="F507" s="57" t="s">
        <v>8</v>
      </c>
      <c r="G507" s="15">
        <f>IF(AND(F507="YA"),5,IF(AND(F507="TIDAK"),1,0))</f>
        <v>5</v>
      </c>
    </row>
    <row r="508" spans="1:7" ht="32" customHeight="1" x14ac:dyDescent="0.2">
      <c r="A508" s="2"/>
      <c r="B508" s="5"/>
      <c r="C508" s="5"/>
      <c r="D508" s="4" t="s">
        <v>931</v>
      </c>
      <c r="E508" s="10" t="s">
        <v>932</v>
      </c>
      <c r="F508" s="57" t="s">
        <v>8</v>
      </c>
      <c r="G508" s="15">
        <f>IF(AND(F508="YA"),5,IF(AND(F508="TIDAK"),1,0))</f>
        <v>5</v>
      </c>
    </row>
    <row r="509" spans="1:7" ht="32" customHeight="1" x14ac:dyDescent="0.2">
      <c r="A509" s="2"/>
      <c r="B509" s="5"/>
      <c r="C509" s="5"/>
      <c r="D509" s="4" t="s">
        <v>933</v>
      </c>
      <c r="E509" s="5" t="s">
        <v>934</v>
      </c>
      <c r="F509" s="57" t="s">
        <v>8</v>
      </c>
      <c r="G509" s="15">
        <f>IF(AND(F509="YA"),5,IF(AND(F509="TIDAK"),1,0))</f>
        <v>5</v>
      </c>
    </row>
    <row r="510" spans="1:7" ht="32" customHeight="1" x14ac:dyDescent="0.2">
      <c r="A510" s="2"/>
      <c r="B510" s="5"/>
      <c r="C510" s="4" t="s">
        <v>935</v>
      </c>
      <c r="D510" s="194" t="s">
        <v>936</v>
      </c>
      <c r="E510" s="196"/>
      <c r="F510" s="57"/>
      <c r="G510" s="15"/>
    </row>
    <row r="511" spans="1:7" ht="32" customHeight="1" x14ac:dyDescent="0.2">
      <c r="A511" s="2"/>
      <c r="B511" s="5"/>
      <c r="C511" s="4"/>
      <c r="D511" s="4" t="s">
        <v>937</v>
      </c>
      <c r="E511" s="5" t="s">
        <v>930</v>
      </c>
      <c r="F511" s="57" t="s">
        <v>8</v>
      </c>
      <c r="G511" s="15">
        <f>IF(AND(F511="YA"),5,IF(AND(F511="TIDAK"),1,0))</f>
        <v>5</v>
      </c>
    </row>
    <row r="512" spans="1:7" ht="32" customHeight="1" x14ac:dyDescent="0.2">
      <c r="A512" s="2"/>
      <c r="B512" s="5"/>
      <c r="C512" s="4"/>
      <c r="D512" s="4" t="s">
        <v>938</v>
      </c>
      <c r="E512" s="10" t="s">
        <v>932</v>
      </c>
      <c r="F512" s="57" t="s">
        <v>8</v>
      </c>
      <c r="G512" s="15">
        <f>IF(AND(F512="YA"),5,IF(AND(F512="TIDAK"),1,0))</f>
        <v>5</v>
      </c>
    </row>
    <row r="513" spans="1:7" ht="32" customHeight="1" x14ac:dyDescent="0.2">
      <c r="A513" s="2"/>
      <c r="B513" s="5"/>
      <c r="C513" s="4"/>
      <c r="D513" s="4" t="s">
        <v>939</v>
      </c>
      <c r="E513" s="5" t="s">
        <v>934</v>
      </c>
      <c r="F513" s="57" t="s">
        <v>8</v>
      </c>
      <c r="G513" s="15">
        <f>IF(AND(F513="YA"),5,IF(AND(F513="TIDAK"),1,0))</f>
        <v>5</v>
      </c>
    </row>
    <row r="514" spans="1:7" ht="32" customHeight="1" x14ac:dyDescent="0.2">
      <c r="A514" s="2"/>
      <c r="B514" s="5"/>
      <c r="C514" s="4" t="s">
        <v>940</v>
      </c>
      <c r="D514" s="176" t="s">
        <v>941</v>
      </c>
      <c r="E514" s="176"/>
      <c r="F514" s="57"/>
      <c r="G514" s="15"/>
    </row>
    <row r="515" spans="1:7" ht="32" customHeight="1" x14ac:dyDescent="0.2">
      <c r="A515" s="2"/>
      <c r="B515" s="5"/>
      <c r="C515" s="5"/>
      <c r="D515" s="4" t="s">
        <v>942</v>
      </c>
      <c r="E515" s="5" t="s">
        <v>943</v>
      </c>
      <c r="F515" s="57" t="s">
        <v>8</v>
      </c>
      <c r="G515" s="15">
        <f>IF(AND(F515="YA"),5,IF(AND(F515="TIDAK"),1,0))</f>
        <v>5</v>
      </c>
    </row>
    <row r="516" spans="1:7" ht="32" customHeight="1" x14ac:dyDescent="0.2">
      <c r="A516" s="2"/>
      <c r="B516" s="5"/>
      <c r="C516" s="5"/>
      <c r="D516" s="4" t="s">
        <v>944</v>
      </c>
      <c r="E516" s="5" t="s">
        <v>945</v>
      </c>
      <c r="F516" s="57" t="s">
        <v>8</v>
      </c>
      <c r="G516" s="15">
        <f>IF(AND(F516="YA"),5,IF(AND(F516="TIDAK"),1,0))</f>
        <v>5</v>
      </c>
    </row>
    <row r="517" spans="1:7" ht="32" customHeight="1" x14ac:dyDescent="0.2">
      <c r="A517" s="2"/>
      <c r="B517" s="5"/>
      <c r="C517" s="4" t="s">
        <v>946</v>
      </c>
      <c r="D517" s="176" t="s">
        <v>947</v>
      </c>
      <c r="E517" s="176"/>
      <c r="F517" s="57"/>
      <c r="G517" s="15"/>
    </row>
    <row r="518" spans="1:7" ht="32" customHeight="1" x14ac:dyDescent="0.2">
      <c r="A518" s="2"/>
      <c r="B518" s="5"/>
      <c r="C518" s="5"/>
      <c r="D518" s="4" t="s">
        <v>948</v>
      </c>
      <c r="E518" s="5" t="s">
        <v>949</v>
      </c>
      <c r="F518" s="57" t="s">
        <v>8</v>
      </c>
      <c r="G518" s="15">
        <f t="shared" ref="G518:G527" si="35">IF(AND(F518="YA"),5,IF(AND(F518="TIDAK"),1,0))</f>
        <v>5</v>
      </c>
    </row>
    <row r="519" spans="1:7" ht="32" customHeight="1" x14ac:dyDescent="0.2">
      <c r="A519" s="2"/>
      <c r="B519" s="5"/>
      <c r="C519" s="5"/>
      <c r="D519" s="4" t="s">
        <v>950</v>
      </c>
      <c r="E519" s="5" t="s">
        <v>943</v>
      </c>
      <c r="F519" s="57" t="s">
        <v>8</v>
      </c>
      <c r="G519" s="15">
        <f t="shared" si="35"/>
        <v>5</v>
      </c>
    </row>
    <row r="520" spans="1:7" ht="32" customHeight="1" x14ac:dyDescent="0.2">
      <c r="A520" s="2"/>
      <c r="B520" s="5"/>
      <c r="C520" s="5"/>
      <c r="D520" s="4" t="s">
        <v>951</v>
      </c>
      <c r="E520" s="5" t="s">
        <v>945</v>
      </c>
      <c r="F520" s="57" t="s">
        <v>8</v>
      </c>
      <c r="G520" s="15">
        <f t="shared" si="35"/>
        <v>5</v>
      </c>
    </row>
    <row r="521" spans="1:7" ht="32" customHeight="1" x14ac:dyDescent="0.2">
      <c r="A521" s="2"/>
      <c r="B521" s="4" t="s">
        <v>952</v>
      </c>
      <c r="C521" s="176" t="s">
        <v>953</v>
      </c>
      <c r="D521" s="176"/>
      <c r="E521" s="176"/>
      <c r="F521" s="57" t="s">
        <v>8</v>
      </c>
      <c r="G521" s="15">
        <f t="shared" si="35"/>
        <v>5</v>
      </c>
    </row>
    <row r="522" spans="1:7" ht="32" customHeight="1" x14ac:dyDescent="0.2">
      <c r="A522" s="2"/>
      <c r="B522" s="4" t="s">
        <v>954</v>
      </c>
      <c r="C522" s="176" t="s">
        <v>955</v>
      </c>
      <c r="D522" s="176"/>
      <c r="E522" s="176"/>
      <c r="F522" s="57" t="s">
        <v>8</v>
      </c>
      <c r="G522" s="15">
        <f t="shared" si="35"/>
        <v>5</v>
      </c>
    </row>
    <row r="523" spans="1:7" ht="32" customHeight="1" x14ac:dyDescent="0.2">
      <c r="A523" s="2"/>
      <c r="B523" s="5"/>
      <c r="C523" s="4" t="s">
        <v>956</v>
      </c>
      <c r="D523" s="176" t="s">
        <v>957</v>
      </c>
      <c r="E523" s="176"/>
      <c r="F523" s="57" t="s">
        <v>8</v>
      </c>
      <c r="G523" s="15">
        <f t="shared" si="35"/>
        <v>5</v>
      </c>
    </row>
    <row r="524" spans="1:7" ht="32" customHeight="1" x14ac:dyDescent="0.2">
      <c r="A524" s="2"/>
      <c r="B524" s="5"/>
      <c r="C524" s="4" t="s">
        <v>958</v>
      </c>
      <c r="D524" s="176" t="s">
        <v>959</v>
      </c>
      <c r="E524" s="176"/>
      <c r="F524" s="57" t="s">
        <v>55</v>
      </c>
      <c r="G524" s="15">
        <f t="shared" si="35"/>
        <v>1</v>
      </c>
    </row>
    <row r="525" spans="1:7" ht="32" customHeight="1" x14ac:dyDescent="0.2">
      <c r="A525" s="2"/>
      <c r="B525" s="4" t="s">
        <v>960</v>
      </c>
      <c r="C525" s="176" t="s">
        <v>961</v>
      </c>
      <c r="D525" s="176"/>
      <c r="E525" s="176"/>
      <c r="F525" s="57"/>
      <c r="G525" s="15">
        <f t="shared" si="35"/>
        <v>0</v>
      </c>
    </row>
    <row r="526" spans="1:7" ht="32" customHeight="1" x14ac:dyDescent="0.2">
      <c r="A526" s="2"/>
      <c r="B526" s="5"/>
      <c r="C526" s="4" t="s">
        <v>962</v>
      </c>
      <c r="D526" s="176" t="s">
        <v>963</v>
      </c>
      <c r="E526" s="176"/>
      <c r="F526" s="57" t="s">
        <v>8</v>
      </c>
      <c r="G526" s="15">
        <f t="shared" si="35"/>
        <v>5</v>
      </c>
    </row>
    <row r="527" spans="1:7" ht="32" customHeight="1" x14ac:dyDescent="0.2">
      <c r="A527" s="2"/>
      <c r="B527" s="5"/>
      <c r="C527" s="4" t="s">
        <v>964</v>
      </c>
      <c r="D527" s="176" t="s">
        <v>965</v>
      </c>
      <c r="E527" s="176"/>
      <c r="F527" s="57" t="s">
        <v>8</v>
      </c>
      <c r="G527" s="15">
        <f t="shared" si="35"/>
        <v>5</v>
      </c>
    </row>
    <row r="528" spans="1:7" ht="32" customHeight="1" x14ac:dyDescent="0.2">
      <c r="A528" s="2"/>
      <c r="B528" s="5"/>
      <c r="C528" s="4" t="s">
        <v>966</v>
      </c>
      <c r="D528" s="181" t="s">
        <v>967</v>
      </c>
      <c r="E528" s="182"/>
      <c r="F528" s="57" t="s">
        <v>55</v>
      </c>
      <c r="G528" s="15">
        <f>IF(AND(F528="YA"),5,IF(AND(F528="TIDAK"),20,0))</f>
        <v>20</v>
      </c>
    </row>
    <row r="529" spans="1:7" ht="32" customHeight="1" x14ac:dyDescent="0.2">
      <c r="A529" s="2"/>
      <c r="B529" s="5"/>
      <c r="C529" s="5"/>
      <c r="D529" s="4" t="s">
        <v>968</v>
      </c>
      <c r="E529" s="5" t="s">
        <v>969</v>
      </c>
      <c r="F529" s="57" t="s">
        <v>22</v>
      </c>
      <c r="G529" s="15">
        <f>IF(AND(F529="YA"),5,IF(AND(F529="TIDAK"),1,0))</f>
        <v>0</v>
      </c>
    </row>
    <row r="530" spans="1:7" ht="32" customHeight="1" x14ac:dyDescent="0.2">
      <c r="A530" s="2"/>
      <c r="B530" s="5"/>
      <c r="C530" s="5"/>
      <c r="D530" s="4" t="s">
        <v>970</v>
      </c>
      <c r="E530" s="5" t="s">
        <v>971</v>
      </c>
      <c r="F530" s="57" t="s">
        <v>22</v>
      </c>
      <c r="G530" s="15">
        <f t="shared" ref="G530:G531" si="36">IF(AND(F530="YA"),5,IF(AND(F530="TIDAK"),1,0))</f>
        <v>0</v>
      </c>
    </row>
    <row r="531" spans="1:7" ht="32" customHeight="1" x14ac:dyDescent="0.2">
      <c r="A531" s="2"/>
      <c r="B531" s="5"/>
      <c r="C531" s="5"/>
      <c r="D531" s="4" t="s">
        <v>972</v>
      </c>
      <c r="E531" s="5" t="s">
        <v>973</v>
      </c>
      <c r="F531" s="57" t="s">
        <v>22</v>
      </c>
      <c r="G531" s="15">
        <f t="shared" si="36"/>
        <v>0</v>
      </c>
    </row>
    <row r="532" spans="1:7" ht="32" customHeight="1" x14ac:dyDescent="0.2">
      <c r="A532" s="2"/>
      <c r="B532" s="5"/>
      <c r="C532" s="4" t="s">
        <v>974</v>
      </c>
      <c r="D532" s="176" t="s">
        <v>975</v>
      </c>
      <c r="E532" s="176"/>
      <c r="F532" s="57"/>
      <c r="G532" s="15"/>
    </row>
    <row r="533" spans="1:7" ht="32" customHeight="1" x14ac:dyDescent="0.2">
      <c r="A533" s="2"/>
      <c r="B533" s="5"/>
      <c r="C533" s="5"/>
      <c r="D533" s="4" t="s">
        <v>976</v>
      </c>
      <c r="E533" s="5" t="s">
        <v>977</v>
      </c>
      <c r="F533" s="57" t="s">
        <v>22</v>
      </c>
      <c r="G533" s="15">
        <f>IF(AND(F533="YA"),0,IF(AND(F533="TIDAK"),0,0))</f>
        <v>0</v>
      </c>
    </row>
    <row r="534" spans="1:7" ht="32" customHeight="1" x14ac:dyDescent="0.2">
      <c r="A534" s="2"/>
      <c r="B534" s="5"/>
      <c r="C534" s="5"/>
      <c r="D534" s="4" t="s">
        <v>978</v>
      </c>
      <c r="E534" s="5" t="s">
        <v>979</v>
      </c>
      <c r="F534" s="57" t="s">
        <v>22</v>
      </c>
      <c r="G534" s="15">
        <f t="shared" ref="G534:G535" si="37">IF(AND(F534="YA"),0,IF(AND(F534="TIDAK"),0,0))</f>
        <v>0</v>
      </c>
    </row>
    <row r="535" spans="1:7" ht="32" customHeight="1" x14ac:dyDescent="0.2">
      <c r="A535" s="2"/>
      <c r="B535" s="5"/>
      <c r="C535" s="5"/>
      <c r="D535" s="4" t="s">
        <v>980</v>
      </c>
      <c r="E535" s="5" t="s">
        <v>981</v>
      </c>
      <c r="F535" s="57" t="s">
        <v>22</v>
      </c>
      <c r="G535" s="15">
        <f t="shared" si="37"/>
        <v>0</v>
      </c>
    </row>
    <row r="536" spans="1:7" ht="32" customHeight="1" x14ac:dyDescent="0.2">
      <c r="A536" s="2"/>
      <c r="B536" s="4" t="s">
        <v>982</v>
      </c>
      <c r="C536" s="4" t="s">
        <v>983</v>
      </c>
      <c r="D536" s="181" t="s">
        <v>984</v>
      </c>
      <c r="E536" s="182"/>
      <c r="F536" s="57" t="s">
        <v>8</v>
      </c>
      <c r="G536" s="15">
        <f>IF(AND(F536="YA"),5,IF(AND(F536="TIDAK"),1,0))</f>
        <v>5</v>
      </c>
    </row>
    <row r="537" spans="1:7" ht="32" customHeight="1" x14ac:dyDescent="0.2">
      <c r="A537" s="2">
        <v>19</v>
      </c>
      <c r="B537" s="180" t="s">
        <v>985</v>
      </c>
      <c r="C537" s="180"/>
      <c r="D537" s="180"/>
      <c r="E537" s="180"/>
      <c r="F537" s="57"/>
      <c r="G537" s="50">
        <f>SUM(G538:G566)</f>
        <v>100</v>
      </c>
    </row>
    <row r="538" spans="1:7" ht="32" customHeight="1" x14ac:dyDescent="0.2">
      <c r="A538" s="2"/>
      <c r="B538" s="4" t="s">
        <v>986</v>
      </c>
      <c r="C538" s="176" t="s">
        <v>987</v>
      </c>
      <c r="D538" s="176"/>
      <c r="E538" s="176"/>
      <c r="F538" s="57"/>
      <c r="G538" s="15"/>
    </row>
    <row r="539" spans="1:7" ht="32" customHeight="1" x14ac:dyDescent="0.2">
      <c r="A539" s="2"/>
      <c r="B539" s="5"/>
      <c r="C539" s="4" t="s">
        <v>988</v>
      </c>
      <c r="D539" s="176" t="s">
        <v>989</v>
      </c>
      <c r="E539" s="176"/>
      <c r="F539" s="57" t="s">
        <v>8</v>
      </c>
      <c r="G539" s="15">
        <f>IF(AND(F539="YA"),5,IF(AND(F539="TIDAK"),1,0))</f>
        <v>5</v>
      </c>
    </row>
    <row r="540" spans="1:7" ht="32" customHeight="1" x14ac:dyDescent="0.2">
      <c r="A540" s="2"/>
      <c r="B540" s="5"/>
      <c r="C540" s="4" t="s">
        <v>990</v>
      </c>
      <c r="D540" s="176" t="s">
        <v>991</v>
      </c>
      <c r="E540" s="176"/>
      <c r="F540" s="57"/>
      <c r="G540" s="15"/>
    </row>
    <row r="541" spans="1:7" ht="32" customHeight="1" x14ac:dyDescent="0.2">
      <c r="A541" s="2"/>
      <c r="B541" s="5"/>
      <c r="C541" s="5"/>
      <c r="D541" s="4" t="s">
        <v>992</v>
      </c>
      <c r="E541" s="5" t="s">
        <v>993</v>
      </c>
      <c r="F541" s="57" t="s">
        <v>22</v>
      </c>
      <c r="G541" s="15">
        <f>IF(AND(F541="YA"),3,IF(AND(F541="TIDAK"),1,0))</f>
        <v>0</v>
      </c>
    </row>
    <row r="542" spans="1:7" ht="32" customHeight="1" x14ac:dyDescent="0.2">
      <c r="A542" s="2"/>
      <c r="B542" s="5"/>
      <c r="C542" s="5"/>
      <c r="D542" s="4" t="s">
        <v>994</v>
      </c>
      <c r="E542" s="5" t="s">
        <v>995</v>
      </c>
      <c r="F542" s="57" t="s">
        <v>8</v>
      </c>
      <c r="G542" s="15">
        <f>IF(AND(F542="YA"),5,IF(AND(F542="TIDAK"),1,0))</f>
        <v>5</v>
      </c>
    </row>
    <row r="543" spans="1:7" ht="32" customHeight="1" x14ac:dyDescent="0.2">
      <c r="A543" s="2"/>
      <c r="B543" s="5"/>
      <c r="C543" s="4" t="s">
        <v>996</v>
      </c>
      <c r="D543" s="176" t="s">
        <v>997</v>
      </c>
      <c r="E543" s="176"/>
      <c r="F543" s="57"/>
      <c r="G543" s="15"/>
    </row>
    <row r="544" spans="1:7" ht="32" customHeight="1" x14ac:dyDescent="0.2">
      <c r="A544" s="2"/>
      <c r="B544" s="5"/>
      <c r="C544" s="5"/>
      <c r="D544" s="4" t="s">
        <v>998</v>
      </c>
      <c r="E544" s="5" t="s">
        <v>999</v>
      </c>
      <c r="F544" s="57" t="s">
        <v>8</v>
      </c>
      <c r="G544" s="15">
        <f>IF(AND(F544="YA"),5,IF(AND(F544="TIDAK"),1,0))</f>
        <v>5</v>
      </c>
    </row>
    <row r="545" spans="1:7" ht="32" customHeight="1" x14ac:dyDescent="0.2">
      <c r="A545" s="2"/>
      <c r="B545" s="5"/>
      <c r="C545" s="5"/>
      <c r="D545" s="4" t="s">
        <v>1000</v>
      </c>
      <c r="E545" s="5" t="s">
        <v>1001</v>
      </c>
      <c r="F545" s="57" t="s">
        <v>8</v>
      </c>
      <c r="G545" s="15">
        <f>IF(AND(F545="YA"),5,IF(AND(F545="TIDAK"),1,0))</f>
        <v>5</v>
      </c>
    </row>
    <row r="546" spans="1:7" ht="32" customHeight="1" x14ac:dyDescent="0.2">
      <c r="A546" s="2"/>
      <c r="B546" s="5"/>
      <c r="C546" s="4" t="s">
        <v>1002</v>
      </c>
      <c r="D546" s="176" t="s">
        <v>1003</v>
      </c>
      <c r="E546" s="176"/>
      <c r="F546" s="57" t="s">
        <v>8</v>
      </c>
      <c r="G546" s="15">
        <f>IF(AND(F546="YA"),5,IF(AND(F546="TIDAK"),1,0))</f>
        <v>5</v>
      </c>
    </row>
    <row r="547" spans="1:7" ht="32" customHeight="1" x14ac:dyDescent="0.2">
      <c r="A547" s="2"/>
      <c r="B547" s="4" t="s">
        <v>1004</v>
      </c>
      <c r="C547" s="176" t="s">
        <v>1005</v>
      </c>
      <c r="D547" s="176"/>
      <c r="E547" s="176"/>
      <c r="F547" s="57"/>
      <c r="G547" s="15"/>
    </row>
    <row r="548" spans="1:7" ht="32" customHeight="1" x14ac:dyDescent="0.2">
      <c r="A548" s="2"/>
      <c r="B548" s="5"/>
      <c r="C548" s="4" t="s">
        <v>1006</v>
      </c>
      <c r="D548" s="176" t="s">
        <v>1007</v>
      </c>
      <c r="E548" s="176"/>
      <c r="F548" s="57" t="s">
        <v>8</v>
      </c>
      <c r="G548" s="15">
        <f>IF(AND(F548="YA"),5,IF(AND(F548="TIDAK"),1,0))</f>
        <v>5</v>
      </c>
    </row>
    <row r="549" spans="1:7" ht="32" customHeight="1" x14ac:dyDescent="0.2">
      <c r="A549" s="2"/>
      <c r="B549" s="5"/>
      <c r="C549" s="4" t="s">
        <v>1008</v>
      </c>
      <c r="D549" s="176" t="s">
        <v>1009</v>
      </c>
      <c r="E549" s="176"/>
      <c r="F549" s="57" t="s">
        <v>8</v>
      </c>
      <c r="G549" s="15">
        <f>IF(AND(F549="YA"),5,IF(AND(F549="TIDAK"),1,0))</f>
        <v>5</v>
      </c>
    </row>
    <row r="550" spans="1:7" ht="32" customHeight="1" x14ac:dyDescent="0.2">
      <c r="A550" s="2"/>
      <c r="B550" s="5"/>
      <c r="C550" s="4" t="s">
        <v>1010</v>
      </c>
      <c r="D550" s="176" t="s">
        <v>1011</v>
      </c>
      <c r="E550" s="176"/>
      <c r="F550" s="57" t="s">
        <v>8</v>
      </c>
      <c r="G550" s="15">
        <f>IF(AND(F550="YA"),5,IF(AND(F550="TIDAK"),1,0))</f>
        <v>5</v>
      </c>
    </row>
    <row r="551" spans="1:7" ht="32" customHeight="1" x14ac:dyDescent="0.2">
      <c r="A551" s="2"/>
      <c r="B551" s="5"/>
      <c r="C551" s="4" t="s">
        <v>1012</v>
      </c>
      <c r="D551" s="176" t="s">
        <v>1013</v>
      </c>
      <c r="E551" s="176"/>
      <c r="F551" s="57" t="s">
        <v>8</v>
      </c>
      <c r="G551" s="15"/>
    </row>
    <row r="552" spans="1:7" ht="32" customHeight="1" x14ac:dyDescent="0.2">
      <c r="A552" s="2"/>
      <c r="B552" s="5"/>
      <c r="C552" s="5"/>
      <c r="D552" s="4" t="s">
        <v>1014</v>
      </c>
      <c r="E552" s="5" t="s">
        <v>1015</v>
      </c>
      <c r="F552" s="57" t="s">
        <v>8</v>
      </c>
      <c r="G552" s="15">
        <f>IF(AND(F552="YA"),5,IF(AND(F552="TIDAK"),1,0))</f>
        <v>5</v>
      </c>
    </row>
    <row r="553" spans="1:7" ht="32" customHeight="1" x14ac:dyDescent="0.2">
      <c r="A553" s="2"/>
      <c r="B553" s="5"/>
      <c r="C553" s="5"/>
      <c r="D553" s="4" t="s">
        <v>1016</v>
      </c>
      <c r="E553" s="5" t="s">
        <v>1017</v>
      </c>
      <c r="F553" s="57" t="s">
        <v>8</v>
      </c>
      <c r="G553" s="15">
        <f>IF(AND(F553="YA"),5,IF(AND(F553="TIDAK"),1,0))</f>
        <v>5</v>
      </c>
    </row>
    <row r="554" spans="1:7" ht="32" customHeight="1" x14ac:dyDescent="0.2">
      <c r="A554" s="2"/>
      <c r="B554" s="5"/>
      <c r="C554" s="4" t="s">
        <v>1018</v>
      </c>
      <c r="D554" s="176" t="s">
        <v>1019</v>
      </c>
      <c r="E554" s="176"/>
      <c r="F554" s="57" t="s">
        <v>8</v>
      </c>
      <c r="G554" s="15">
        <f>IF(AND(F554="YA"),5,IF(AND(F554="TIDAK"),1,0))</f>
        <v>5</v>
      </c>
    </row>
    <row r="555" spans="1:7" ht="32" customHeight="1" x14ac:dyDescent="0.2">
      <c r="A555" s="2"/>
      <c r="B555" s="5"/>
      <c r="C555" s="4" t="s">
        <v>1020</v>
      </c>
      <c r="D555" s="176" t="s">
        <v>1021</v>
      </c>
      <c r="E555" s="176"/>
      <c r="F555" s="57" t="s">
        <v>8</v>
      </c>
      <c r="G555" s="15">
        <f>IF(AND(F555="YA"),5,IF(AND(F555="TIDAK"),1,0))</f>
        <v>5</v>
      </c>
    </row>
    <row r="556" spans="1:7" ht="32" customHeight="1" x14ac:dyDescent="0.2">
      <c r="A556" s="2"/>
      <c r="B556" s="5"/>
      <c r="C556" s="4" t="s">
        <v>1022</v>
      </c>
      <c r="D556" s="176" t="s">
        <v>1023</v>
      </c>
      <c r="E556" s="176"/>
      <c r="F556" s="57" t="s">
        <v>8</v>
      </c>
      <c r="G556" s="15">
        <f>IF(AND(F556="YA"),5,IF(AND(F556="TIDAK"),1,0))</f>
        <v>5</v>
      </c>
    </row>
    <row r="557" spans="1:7" ht="32" customHeight="1" x14ac:dyDescent="0.2">
      <c r="A557" s="2"/>
      <c r="B557" s="5"/>
      <c r="C557" s="4" t="s">
        <v>1024</v>
      </c>
      <c r="D557" s="176" t="s">
        <v>1025</v>
      </c>
      <c r="E557" s="176"/>
      <c r="F557" s="57"/>
      <c r="G557" s="15"/>
    </row>
    <row r="558" spans="1:7" ht="32" customHeight="1" x14ac:dyDescent="0.2">
      <c r="A558" s="2"/>
      <c r="B558" s="5"/>
      <c r="C558" s="5"/>
      <c r="D558" s="4" t="s">
        <v>1026</v>
      </c>
      <c r="E558" s="5" t="s">
        <v>1027</v>
      </c>
      <c r="F558" s="57" t="s">
        <v>22</v>
      </c>
      <c r="G558" s="15">
        <f>IF(AND(F558="YA"),3,IF(AND(F558="TIDAK"),1,0))</f>
        <v>0</v>
      </c>
    </row>
    <row r="559" spans="1:7" ht="32" customHeight="1" x14ac:dyDescent="0.2">
      <c r="A559" s="2"/>
      <c r="B559" s="5"/>
      <c r="C559" s="5"/>
      <c r="D559" s="4" t="s">
        <v>1028</v>
      </c>
      <c r="E559" s="5" t="s">
        <v>1029</v>
      </c>
      <c r="F559" s="57" t="s">
        <v>8</v>
      </c>
      <c r="G559" s="15">
        <f>IF(AND(F559="YA"),5,IF(AND(F559="TIDAK"),1,0))</f>
        <v>5</v>
      </c>
    </row>
    <row r="560" spans="1:7" ht="32" customHeight="1" x14ac:dyDescent="0.2">
      <c r="A560" s="2"/>
      <c r="B560" s="5"/>
      <c r="C560" s="4" t="s">
        <v>1030</v>
      </c>
      <c r="D560" s="176" t="s">
        <v>1031</v>
      </c>
      <c r="E560" s="176"/>
      <c r="F560" s="57" t="s">
        <v>8</v>
      </c>
      <c r="G560" s="15">
        <f>IF(AND(F560="YA"),5,IF(AND(F560="TIDAK"),1,0))</f>
        <v>5</v>
      </c>
    </row>
    <row r="561" spans="1:7" ht="32" customHeight="1" x14ac:dyDescent="0.2">
      <c r="A561" s="2"/>
      <c r="B561" s="5"/>
      <c r="C561" s="4" t="s">
        <v>1032</v>
      </c>
      <c r="D561" s="176" t="s">
        <v>1033</v>
      </c>
      <c r="E561" s="176"/>
      <c r="F561" s="57" t="s">
        <v>8</v>
      </c>
      <c r="G561" s="15">
        <f>IF(AND(F561="YA"),5,IF(AND(F561="TIDAK"),1,0))</f>
        <v>5</v>
      </c>
    </row>
    <row r="562" spans="1:7" ht="32" customHeight="1" x14ac:dyDescent="0.2">
      <c r="A562" s="2"/>
      <c r="B562" s="5"/>
      <c r="C562" s="4" t="s">
        <v>1034</v>
      </c>
      <c r="D562" s="176" t="s">
        <v>1035</v>
      </c>
      <c r="E562" s="176"/>
      <c r="F562" s="57"/>
      <c r="G562" s="15"/>
    </row>
    <row r="563" spans="1:7" ht="32" customHeight="1" x14ac:dyDescent="0.2">
      <c r="A563" s="2"/>
      <c r="B563" s="5"/>
      <c r="C563" s="5"/>
      <c r="D563" s="5" t="s">
        <v>1036</v>
      </c>
      <c r="E563" s="5" t="s">
        <v>1029</v>
      </c>
      <c r="F563" s="57" t="s">
        <v>8</v>
      </c>
      <c r="G563" s="15">
        <f>IF(AND(F563="YA"),5,IF(AND(F563="TIDAK"),1,0))</f>
        <v>5</v>
      </c>
    </row>
    <row r="564" spans="1:7" ht="32" customHeight="1" x14ac:dyDescent="0.2">
      <c r="A564" s="2"/>
      <c r="B564" s="5"/>
      <c r="C564" s="5"/>
      <c r="D564" s="5" t="s">
        <v>1037</v>
      </c>
      <c r="E564" s="5" t="s">
        <v>1038</v>
      </c>
      <c r="F564" s="57" t="s">
        <v>8</v>
      </c>
      <c r="G564" s="15">
        <f>IF(AND(F564="YA"),5,IF(AND(F564="TIDAK"),1,0))</f>
        <v>5</v>
      </c>
    </row>
    <row r="565" spans="1:7" ht="32" customHeight="1" x14ac:dyDescent="0.2">
      <c r="A565" s="2"/>
      <c r="B565" s="5"/>
      <c r="C565" s="4" t="s">
        <v>1039</v>
      </c>
      <c r="D565" s="181" t="s">
        <v>1040</v>
      </c>
      <c r="E565" s="182"/>
      <c r="F565" s="57" t="s">
        <v>8</v>
      </c>
      <c r="G565" s="15">
        <f>IF(AND(F565="YA"),5,IF(AND(F565="TIDAK"),1,0))</f>
        <v>5</v>
      </c>
    </row>
    <row r="566" spans="1:7" ht="32" customHeight="1" x14ac:dyDescent="0.2">
      <c r="A566" s="2"/>
      <c r="B566" s="5"/>
      <c r="C566" s="4" t="s">
        <v>1041</v>
      </c>
      <c r="D566" s="176" t="s">
        <v>1042</v>
      </c>
      <c r="E566" s="176"/>
      <c r="F566" s="57" t="s">
        <v>8</v>
      </c>
      <c r="G566" s="15">
        <f>IF(AND(F566="YA"),5,IF(AND(F566="TIDAK"),1,0))</f>
        <v>5</v>
      </c>
    </row>
    <row r="567" spans="1:7" ht="32" customHeight="1" x14ac:dyDescent="0.2">
      <c r="A567" s="2">
        <v>20</v>
      </c>
      <c r="B567" s="197" t="s">
        <v>1043</v>
      </c>
      <c r="C567" s="197"/>
      <c r="D567" s="197"/>
      <c r="E567" s="197"/>
      <c r="F567" s="57"/>
      <c r="G567" s="50">
        <f>SUM(G568:G573)</f>
        <v>21</v>
      </c>
    </row>
    <row r="568" spans="1:7" ht="32" customHeight="1" x14ac:dyDescent="0.2">
      <c r="A568" s="2"/>
      <c r="B568" s="28" t="s">
        <v>1044</v>
      </c>
      <c r="C568" s="184" t="s">
        <v>1045</v>
      </c>
      <c r="D568" s="202"/>
      <c r="E568" s="185"/>
      <c r="F568" s="57" t="s">
        <v>8</v>
      </c>
      <c r="G568" s="15">
        <f>IF(AND(F568="YA"),5,IF(AND(F568="TIDAK"),1,0))</f>
        <v>5</v>
      </c>
    </row>
    <row r="569" spans="1:7" ht="32" customHeight="1" x14ac:dyDescent="0.2">
      <c r="A569" s="2"/>
      <c r="B569" s="24" t="s">
        <v>1046</v>
      </c>
      <c r="C569" s="184" t="s">
        <v>1047</v>
      </c>
      <c r="D569" s="202"/>
      <c r="E569" s="185"/>
      <c r="F569" s="57" t="s">
        <v>8</v>
      </c>
      <c r="G569" s="15">
        <f>IF(AND(F569="YA"),5,IF(AND(F569="TIDAK"),1,0))</f>
        <v>5</v>
      </c>
    </row>
    <row r="570" spans="1:7" ht="32" customHeight="1" x14ac:dyDescent="0.2">
      <c r="A570" s="2"/>
      <c r="B570" s="24"/>
      <c r="C570" s="29" t="s">
        <v>1048</v>
      </c>
      <c r="D570" s="198" t="s">
        <v>1049</v>
      </c>
      <c r="E570" s="199"/>
      <c r="F570" s="57"/>
      <c r="G570" s="15"/>
    </row>
    <row r="571" spans="1:7" ht="32" customHeight="1" x14ac:dyDescent="0.2">
      <c r="A571" s="2"/>
      <c r="B571" s="27"/>
      <c r="C571" s="27"/>
      <c r="D571" s="30" t="s">
        <v>1050</v>
      </c>
      <c r="E571" s="17" t="s">
        <v>1051</v>
      </c>
      <c r="F571" s="57" t="s">
        <v>8</v>
      </c>
      <c r="G571" s="15">
        <f>IF(AND(F571="YA"),5,IF(AND(F571="TIDAK"),1,0))</f>
        <v>5</v>
      </c>
    </row>
    <row r="572" spans="1:7" ht="32" customHeight="1" x14ac:dyDescent="0.2">
      <c r="A572" s="2"/>
      <c r="B572" s="27"/>
      <c r="C572" s="27"/>
      <c r="D572" s="30" t="s">
        <v>1050</v>
      </c>
      <c r="E572" s="17" t="s">
        <v>1052</v>
      </c>
      <c r="F572" s="57" t="s">
        <v>55</v>
      </c>
      <c r="G572" s="15">
        <f>IF(AND(F572="YA"),5,IF(AND(F572="TIDAK"),1,0))</f>
        <v>1</v>
      </c>
    </row>
    <row r="573" spans="1:7" ht="32" customHeight="1" x14ac:dyDescent="0.2">
      <c r="A573" s="2"/>
      <c r="B573" s="27"/>
      <c r="C573" s="30" t="s">
        <v>1048</v>
      </c>
      <c r="D573" s="200" t="s">
        <v>1053</v>
      </c>
      <c r="E573" s="201"/>
      <c r="F573" s="57" t="s">
        <v>8</v>
      </c>
      <c r="G573" s="15">
        <f>IF(AND(F573="YA"),5,IF(AND(F573="TIDAK"),1,0))</f>
        <v>5</v>
      </c>
    </row>
    <row r="574" spans="1:7" ht="32" customHeight="1" x14ac:dyDescent="0.2">
      <c r="A574" s="2">
        <v>21</v>
      </c>
      <c r="B574" s="197" t="s">
        <v>1054</v>
      </c>
      <c r="C574" s="197"/>
      <c r="D574" s="197"/>
      <c r="E574" s="197"/>
      <c r="F574" s="57"/>
      <c r="G574" s="50">
        <f>SUM(G575:G590)</f>
        <v>47</v>
      </c>
    </row>
    <row r="575" spans="1:7" ht="32" customHeight="1" x14ac:dyDescent="0.2">
      <c r="A575" s="2"/>
      <c r="B575" s="5" t="s">
        <v>1055</v>
      </c>
      <c r="C575" s="176" t="s">
        <v>1056</v>
      </c>
      <c r="D575" s="176"/>
      <c r="E575" s="176"/>
      <c r="F575" s="57" t="s">
        <v>8</v>
      </c>
      <c r="G575" s="15">
        <f>IF(AND(F575="YA"),5,IF(AND(F575="TIDAK"),1,0))</f>
        <v>5</v>
      </c>
    </row>
    <row r="576" spans="1:7" ht="32" customHeight="1" x14ac:dyDescent="0.2">
      <c r="A576" s="2"/>
      <c r="B576" s="5" t="s">
        <v>1057</v>
      </c>
      <c r="C576" s="176" t="s">
        <v>1058</v>
      </c>
      <c r="D576" s="176"/>
      <c r="E576" s="176"/>
      <c r="F576" s="57" t="s">
        <v>8</v>
      </c>
      <c r="G576" s="15">
        <f>IF(AND(F576="YA"),5,IF(AND(F576="TIDAK"),1,0))</f>
        <v>5</v>
      </c>
    </row>
    <row r="577" spans="1:7" ht="32" customHeight="1" x14ac:dyDescent="0.2">
      <c r="A577" s="2"/>
      <c r="B577" s="5" t="s">
        <v>1059</v>
      </c>
      <c r="C577" s="176" t="s">
        <v>1060</v>
      </c>
      <c r="D577" s="176"/>
      <c r="E577" s="176"/>
      <c r="F577" s="57"/>
      <c r="G577" s="15"/>
    </row>
    <row r="578" spans="1:7" ht="32" customHeight="1" x14ac:dyDescent="0.2">
      <c r="A578" s="2"/>
      <c r="B578" s="5"/>
      <c r="C578" s="5" t="s">
        <v>1061</v>
      </c>
      <c r="D578" s="176" t="s">
        <v>1062</v>
      </c>
      <c r="E578" s="176"/>
      <c r="F578" s="57" t="s">
        <v>22</v>
      </c>
      <c r="G578" s="15">
        <f>IF(AND(F578="YA"),3,IF(AND(F578="TIDAK"),1,0))</f>
        <v>0</v>
      </c>
    </row>
    <row r="579" spans="1:7" ht="32" customHeight="1" x14ac:dyDescent="0.2">
      <c r="A579" s="2"/>
      <c r="B579" s="5"/>
      <c r="C579" s="5" t="s">
        <v>1063</v>
      </c>
      <c r="D579" s="176" t="s">
        <v>1064</v>
      </c>
      <c r="E579" s="176"/>
      <c r="F579" s="57" t="s">
        <v>8</v>
      </c>
      <c r="G579" s="15">
        <f>IF(AND(F579="YA"),5,IF(AND(F579="TIDAK"),1,0))</f>
        <v>5</v>
      </c>
    </row>
    <row r="580" spans="1:7" ht="32" customHeight="1" x14ac:dyDescent="0.2">
      <c r="A580" s="2"/>
      <c r="B580" s="5" t="s">
        <v>1065</v>
      </c>
      <c r="C580" s="176" t="s">
        <v>1066</v>
      </c>
      <c r="D580" s="176"/>
      <c r="E580" s="176"/>
      <c r="F580" s="57"/>
      <c r="G580" s="15"/>
    </row>
    <row r="581" spans="1:7" ht="32" customHeight="1" x14ac:dyDescent="0.2">
      <c r="A581" s="2"/>
      <c r="B581" s="5"/>
      <c r="C581" s="5" t="s">
        <v>1067</v>
      </c>
      <c r="D581" s="176" t="s">
        <v>1062</v>
      </c>
      <c r="E581" s="176"/>
      <c r="F581" s="57" t="s">
        <v>22</v>
      </c>
      <c r="G581" s="15">
        <f>IF(AND(F581="YA"),2,IF(AND(F581="TIDAK"),1,0))</f>
        <v>0</v>
      </c>
    </row>
    <row r="582" spans="1:7" ht="32" customHeight="1" x14ac:dyDescent="0.2">
      <c r="A582" s="2"/>
      <c r="B582" s="5"/>
      <c r="C582" s="5" t="s">
        <v>1068</v>
      </c>
      <c r="D582" s="176" t="s">
        <v>1069</v>
      </c>
      <c r="E582" s="176"/>
      <c r="F582" s="57" t="s">
        <v>22</v>
      </c>
      <c r="G582" s="15">
        <f>IF(AND(F582="YA"),3,IF(AND(F582="TIDAK"),1,0))</f>
        <v>0</v>
      </c>
    </row>
    <row r="583" spans="1:7" ht="32" customHeight="1" x14ac:dyDescent="0.2">
      <c r="A583" s="2"/>
      <c r="B583" s="5"/>
      <c r="C583" s="5" t="s">
        <v>1070</v>
      </c>
      <c r="D583" s="176" t="s">
        <v>1071</v>
      </c>
      <c r="E583" s="176"/>
      <c r="F583" s="57" t="s">
        <v>8</v>
      </c>
      <c r="G583" s="15">
        <f t="shared" ref="G583:G590" si="38">IF(AND(F583="YA"),5,IF(AND(F583="TIDAK"),1,0))</f>
        <v>5</v>
      </c>
    </row>
    <row r="584" spans="1:7" ht="32" customHeight="1" x14ac:dyDescent="0.2">
      <c r="A584" s="2"/>
      <c r="B584" s="5" t="s">
        <v>1072</v>
      </c>
      <c r="C584" s="176" t="s">
        <v>1073</v>
      </c>
      <c r="D584" s="176"/>
      <c r="E584" s="176"/>
      <c r="F584" s="57" t="s">
        <v>8</v>
      </c>
      <c r="G584" s="15">
        <f t="shared" si="38"/>
        <v>5</v>
      </c>
    </row>
    <row r="585" spans="1:7" ht="32" customHeight="1" x14ac:dyDescent="0.2">
      <c r="A585" s="2"/>
      <c r="B585" s="5" t="s">
        <v>1074</v>
      </c>
      <c r="C585" s="176" t="s">
        <v>1075</v>
      </c>
      <c r="D585" s="176"/>
      <c r="E585" s="176"/>
      <c r="F585" s="57" t="s">
        <v>8</v>
      </c>
      <c r="G585" s="15">
        <f t="shared" si="38"/>
        <v>5</v>
      </c>
    </row>
    <row r="586" spans="1:7" ht="32" customHeight="1" x14ac:dyDescent="0.2">
      <c r="A586" s="2"/>
      <c r="B586" s="5" t="s">
        <v>1076</v>
      </c>
      <c r="C586" s="176" t="s">
        <v>1077</v>
      </c>
      <c r="D586" s="176"/>
      <c r="E586" s="176"/>
      <c r="F586" s="57" t="s">
        <v>55</v>
      </c>
      <c r="G586" s="15">
        <f t="shared" si="38"/>
        <v>1</v>
      </c>
    </row>
    <row r="587" spans="1:7" ht="32" customHeight="1" x14ac:dyDescent="0.2">
      <c r="A587" s="2"/>
      <c r="B587" s="5" t="s">
        <v>1078</v>
      </c>
      <c r="C587" s="176" t="s">
        <v>1079</v>
      </c>
      <c r="D587" s="176"/>
      <c r="E587" s="176"/>
      <c r="F587" s="57" t="s">
        <v>55</v>
      </c>
      <c r="G587" s="15">
        <f t="shared" si="38"/>
        <v>1</v>
      </c>
    </row>
    <row r="588" spans="1:7" ht="32" customHeight="1" x14ac:dyDescent="0.2">
      <c r="A588" s="2"/>
      <c r="B588" s="5" t="s">
        <v>1080</v>
      </c>
      <c r="C588" s="176" t="s">
        <v>1081</v>
      </c>
      <c r="D588" s="176"/>
      <c r="E588" s="176"/>
      <c r="F588" s="57" t="s">
        <v>8</v>
      </c>
      <c r="G588" s="15">
        <f t="shared" si="38"/>
        <v>5</v>
      </c>
    </row>
    <row r="589" spans="1:7" ht="32" customHeight="1" x14ac:dyDescent="0.2">
      <c r="A589" s="2"/>
      <c r="B589" s="5" t="s">
        <v>1082</v>
      </c>
      <c r="C589" s="176" t="s">
        <v>1083</v>
      </c>
      <c r="D589" s="176"/>
      <c r="E589" s="176"/>
      <c r="F589" s="57" t="s">
        <v>8</v>
      </c>
      <c r="G589" s="15">
        <f t="shared" si="38"/>
        <v>5</v>
      </c>
    </row>
    <row r="590" spans="1:7" ht="32" customHeight="1" x14ac:dyDescent="0.2">
      <c r="A590" s="2"/>
      <c r="B590" s="5" t="s">
        <v>1084</v>
      </c>
      <c r="C590" s="176" t="s">
        <v>1085</v>
      </c>
      <c r="D590" s="176"/>
      <c r="E590" s="176"/>
      <c r="F590" s="57" t="s">
        <v>8</v>
      </c>
      <c r="G590" s="15">
        <f t="shared" si="38"/>
        <v>5</v>
      </c>
    </row>
    <row r="591" spans="1:7" ht="32" customHeight="1" x14ac:dyDescent="0.2">
      <c r="A591" s="2">
        <v>22</v>
      </c>
      <c r="B591" s="180" t="s">
        <v>107</v>
      </c>
      <c r="C591" s="180"/>
      <c r="D591" s="180"/>
      <c r="E591" s="180"/>
      <c r="F591" s="57"/>
      <c r="G591" s="50">
        <f>SUM(G592:G616)</f>
        <v>70</v>
      </c>
    </row>
    <row r="592" spans="1:7" ht="32" customHeight="1" x14ac:dyDescent="0.2">
      <c r="A592" s="2"/>
      <c r="B592" s="5" t="s">
        <v>1086</v>
      </c>
      <c r="C592" s="176" t="s">
        <v>1087</v>
      </c>
      <c r="D592" s="176"/>
      <c r="E592" s="176"/>
      <c r="F592" s="57" t="s">
        <v>8</v>
      </c>
      <c r="G592" s="15">
        <f t="shared" ref="G592:G600" si="39">IF(AND(F592="YA"),5,IF(AND(F592="TIDAK"),1,0))</f>
        <v>5</v>
      </c>
    </row>
    <row r="593" spans="1:7" ht="32" customHeight="1" x14ac:dyDescent="0.2">
      <c r="A593" s="2"/>
      <c r="B593" s="5" t="s">
        <v>1088</v>
      </c>
      <c r="C593" s="176" t="s">
        <v>1089</v>
      </c>
      <c r="D593" s="176"/>
      <c r="E593" s="176"/>
      <c r="F593" s="57" t="s">
        <v>8</v>
      </c>
      <c r="G593" s="15">
        <f t="shared" si="39"/>
        <v>5</v>
      </c>
    </row>
    <row r="594" spans="1:7" ht="32" customHeight="1" x14ac:dyDescent="0.2">
      <c r="A594" s="2"/>
      <c r="B594" s="5" t="s">
        <v>1090</v>
      </c>
      <c r="C594" s="176" t="s">
        <v>1091</v>
      </c>
      <c r="D594" s="176"/>
      <c r="E594" s="176"/>
      <c r="F594" s="57" t="s">
        <v>8</v>
      </c>
      <c r="G594" s="15">
        <f t="shared" si="39"/>
        <v>5</v>
      </c>
    </row>
    <row r="595" spans="1:7" ht="32" customHeight="1" x14ac:dyDescent="0.2">
      <c r="A595" s="2"/>
      <c r="B595" s="5" t="s">
        <v>1092</v>
      </c>
      <c r="C595" s="176" t="s">
        <v>1093</v>
      </c>
      <c r="D595" s="176"/>
      <c r="E595" s="176"/>
      <c r="F595" s="57" t="s">
        <v>8</v>
      </c>
      <c r="G595" s="15">
        <f t="shared" si="39"/>
        <v>5</v>
      </c>
    </row>
    <row r="596" spans="1:7" ht="32" customHeight="1" x14ac:dyDescent="0.2">
      <c r="A596" s="2"/>
      <c r="B596" s="5" t="s">
        <v>1094</v>
      </c>
      <c r="C596" s="176" t="s">
        <v>1095</v>
      </c>
      <c r="D596" s="176"/>
      <c r="E596" s="176"/>
      <c r="F596" s="57" t="s">
        <v>8</v>
      </c>
      <c r="G596" s="15">
        <f t="shared" si="39"/>
        <v>5</v>
      </c>
    </row>
    <row r="597" spans="1:7" ht="32" customHeight="1" x14ac:dyDescent="0.2">
      <c r="A597" s="2"/>
      <c r="B597" s="5" t="s">
        <v>1096</v>
      </c>
      <c r="C597" s="176" t="s">
        <v>1097</v>
      </c>
      <c r="D597" s="176"/>
      <c r="E597" s="176"/>
      <c r="F597" s="57" t="s">
        <v>8</v>
      </c>
      <c r="G597" s="15">
        <f t="shared" si="39"/>
        <v>5</v>
      </c>
    </row>
    <row r="598" spans="1:7" ht="32" customHeight="1" x14ac:dyDescent="0.2">
      <c r="A598" s="2"/>
      <c r="B598" s="5" t="s">
        <v>1098</v>
      </c>
      <c r="C598" s="176" t="s">
        <v>1099</v>
      </c>
      <c r="D598" s="176"/>
      <c r="E598" s="176"/>
      <c r="F598" s="57" t="s">
        <v>8</v>
      </c>
      <c r="G598" s="15">
        <f t="shared" si="39"/>
        <v>5</v>
      </c>
    </row>
    <row r="599" spans="1:7" ht="32" customHeight="1" x14ac:dyDescent="0.2">
      <c r="A599" s="2"/>
      <c r="B599" s="5" t="s">
        <v>1100</v>
      </c>
      <c r="C599" s="176" t="s">
        <v>1101</v>
      </c>
      <c r="D599" s="176"/>
      <c r="E599" s="176"/>
      <c r="F599" s="57" t="s">
        <v>22</v>
      </c>
      <c r="G599" s="15">
        <f t="shared" si="39"/>
        <v>0</v>
      </c>
    </row>
    <row r="600" spans="1:7" ht="32" customHeight="1" x14ac:dyDescent="0.2">
      <c r="A600" s="2"/>
      <c r="B600" s="5" t="s">
        <v>1102</v>
      </c>
      <c r="C600" s="176" t="s">
        <v>1103</v>
      </c>
      <c r="D600" s="176"/>
      <c r="E600" s="176"/>
      <c r="F600" s="57" t="s">
        <v>8</v>
      </c>
      <c r="G600" s="15">
        <f t="shared" si="39"/>
        <v>5</v>
      </c>
    </row>
    <row r="601" spans="1:7" ht="32" customHeight="1" x14ac:dyDescent="0.2">
      <c r="A601" s="2"/>
      <c r="B601" s="5" t="s">
        <v>1104</v>
      </c>
      <c r="C601" s="176" t="s">
        <v>1105</v>
      </c>
      <c r="D601" s="176"/>
      <c r="E601" s="176"/>
      <c r="F601" s="57"/>
      <c r="G601" s="15"/>
    </row>
    <row r="602" spans="1:7" ht="32" customHeight="1" x14ac:dyDescent="0.2">
      <c r="A602" s="2"/>
      <c r="B602" s="5"/>
      <c r="C602" s="5" t="s">
        <v>1106</v>
      </c>
      <c r="D602" s="176" t="s">
        <v>1107</v>
      </c>
      <c r="E602" s="176"/>
      <c r="F602" s="57" t="s">
        <v>22</v>
      </c>
      <c r="G602" s="15">
        <f>IF(AND(F602="YA"),3,IF(AND(F602="TIDAK"),1,0))</f>
        <v>0</v>
      </c>
    </row>
    <row r="603" spans="1:7" ht="32" customHeight="1" x14ac:dyDescent="0.2">
      <c r="A603" s="2"/>
      <c r="B603" s="5"/>
      <c r="C603" s="5" t="s">
        <v>1108</v>
      </c>
      <c r="D603" s="176" t="s">
        <v>1109</v>
      </c>
      <c r="E603" s="176"/>
      <c r="F603" s="57" t="s">
        <v>8</v>
      </c>
      <c r="G603" s="15">
        <f>IF(AND(F603="YA"),5,IF(AND(F603="TIDAK"),1,0))</f>
        <v>5</v>
      </c>
    </row>
    <row r="604" spans="1:7" ht="32" customHeight="1" x14ac:dyDescent="0.2">
      <c r="A604" s="2"/>
      <c r="B604" s="5"/>
      <c r="C604" s="5"/>
      <c r="D604" s="5" t="s">
        <v>1110</v>
      </c>
      <c r="E604" s="5" t="s">
        <v>1111</v>
      </c>
      <c r="F604" s="57" t="s">
        <v>8</v>
      </c>
      <c r="G604" s="15">
        <f>IF(AND(F604="YA"),5,IF(AND(F604="TIDAK"),1,0))</f>
        <v>5</v>
      </c>
    </row>
    <row r="605" spans="1:7" ht="32" customHeight="1" x14ac:dyDescent="0.2">
      <c r="A605" s="2"/>
      <c r="B605" s="5"/>
      <c r="C605" s="5"/>
      <c r="D605" s="5" t="s">
        <v>1112</v>
      </c>
      <c r="E605" s="5" t="s">
        <v>1113</v>
      </c>
      <c r="F605" s="57" t="s">
        <v>8</v>
      </c>
      <c r="G605" s="15">
        <f>IF(AND(F605="YA"),5,IF(AND(F605="TIDAK"),1,0))</f>
        <v>5</v>
      </c>
    </row>
    <row r="606" spans="1:7" ht="32" customHeight="1" x14ac:dyDescent="0.2">
      <c r="A606" s="2"/>
      <c r="B606" s="5" t="s">
        <v>1114</v>
      </c>
      <c r="C606" s="5"/>
      <c r="D606" s="5" t="s">
        <v>1115</v>
      </c>
      <c r="E606" s="5" t="s">
        <v>1116</v>
      </c>
      <c r="F606" s="57" t="s">
        <v>55</v>
      </c>
      <c r="G606" s="15">
        <f>IF(AND(F606="YA"),5,IF(AND(F606="TIDAK"),1,0))</f>
        <v>1</v>
      </c>
    </row>
    <row r="607" spans="1:7" ht="32" customHeight="1" x14ac:dyDescent="0.2">
      <c r="A607" s="2"/>
      <c r="B607" s="5" t="s">
        <v>1117</v>
      </c>
      <c r="C607" s="176" t="s">
        <v>1118</v>
      </c>
      <c r="D607" s="176"/>
      <c r="E607" s="176"/>
      <c r="F607" s="57" t="s">
        <v>8</v>
      </c>
      <c r="G607" s="15">
        <f>IF(AND(F607="YA"),2,IF(AND(F607="TIDAK"),5,0))</f>
        <v>2</v>
      </c>
    </row>
    <row r="608" spans="1:7" ht="32" customHeight="1" x14ac:dyDescent="0.2">
      <c r="A608" s="2"/>
      <c r="B608" s="5" t="s">
        <v>1119</v>
      </c>
      <c r="C608" s="176" t="s">
        <v>1120</v>
      </c>
      <c r="D608" s="176"/>
      <c r="E608" s="176"/>
      <c r="F608" s="57" t="s">
        <v>8</v>
      </c>
      <c r="G608" s="15">
        <f>IF(AND(F608="YA"),2,IF(AND(F608="TIDAK"),1,0))</f>
        <v>2</v>
      </c>
    </row>
    <row r="609" spans="1:7" ht="32" customHeight="1" x14ac:dyDescent="0.2">
      <c r="A609" s="2"/>
      <c r="B609" s="5" t="s">
        <v>1121</v>
      </c>
      <c r="C609" s="176" t="s">
        <v>1122</v>
      </c>
      <c r="D609" s="176"/>
      <c r="E609" s="176"/>
      <c r="F609" s="57"/>
      <c r="G609" s="15"/>
    </row>
    <row r="610" spans="1:7" ht="32" customHeight="1" x14ac:dyDescent="0.2">
      <c r="A610" s="2"/>
      <c r="B610" s="5"/>
      <c r="C610" s="5" t="s">
        <v>1123</v>
      </c>
      <c r="D610" s="176" t="s">
        <v>1124</v>
      </c>
      <c r="E610" s="176"/>
      <c r="F610" s="57" t="s">
        <v>8</v>
      </c>
      <c r="G610" s="15">
        <f>IF(AND(F610="YA"),3,IF(AND(F610="TIDAK"),1,0))</f>
        <v>3</v>
      </c>
    </row>
    <row r="611" spans="1:7" ht="32" customHeight="1" x14ac:dyDescent="0.2">
      <c r="A611" s="2"/>
      <c r="B611" s="5"/>
      <c r="C611" s="5" t="s">
        <v>1125</v>
      </c>
      <c r="D611" s="176" t="s">
        <v>1126</v>
      </c>
      <c r="E611" s="176"/>
      <c r="F611" s="57" t="s">
        <v>22</v>
      </c>
      <c r="G611" s="15">
        <f>IF(AND(F611="YA"),5,IF(AND(F611="TIDAK"),1,0))</f>
        <v>0</v>
      </c>
    </row>
    <row r="612" spans="1:7" ht="32" customHeight="1" x14ac:dyDescent="0.2">
      <c r="A612" s="2"/>
      <c r="B612" s="5" t="s">
        <v>1127</v>
      </c>
      <c r="C612" s="176" t="s">
        <v>1128</v>
      </c>
      <c r="D612" s="176"/>
      <c r="E612" s="176"/>
      <c r="F612" s="57" t="s">
        <v>55</v>
      </c>
      <c r="G612" s="15">
        <f>IF(AND(F612="YA"),5,IF(AND(F612="TIDAK"),1,0))</f>
        <v>1</v>
      </c>
    </row>
    <row r="613" spans="1:7" ht="32" customHeight="1" x14ac:dyDescent="0.2">
      <c r="A613" s="2"/>
      <c r="B613" s="5" t="s">
        <v>1129</v>
      </c>
      <c r="C613" s="176" t="s">
        <v>1130</v>
      </c>
      <c r="D613" s="176"/>
      <c r="E613" s="176"/>
      <c r="F613" s="57" t="s">
        <v>55</v>
      </c>
      <c r="G613" s="15">
        <f>IF(AND(F613="YA"),5,IF(AND(F613="TIDAK"),1,0))</f>
        <v>1</v>
      </c>
    </row>
    <row r="614" spans="1:7" ht="32" customHeight="1" x14ac:dyDescent="0.2">
      <c r="A614" s="2"/>
      <c r="B614" s="5" t="s">
        <v>1131</v>
      </c>
      <c r="C614" s="176" t="s">
        <v>1132</v>
      </c>
      <c r="D614" s="176"/>
      <c r="E614" s="176"/>
      <c r="F614" s="57"/>
      <c r="G614" s="15"/>
    </row>
    <row r="615" spans="1:7" ht="32" customHeight="1" x14ac:dyDescent="0.2">
      <c r="A615" s="2"/>
      <c r="B615" s="5"/>
      <c r="C615" s="5" t="s">
        <v>1133</v>
      </c>
      <c r="D615" s="176" t="s">
        <v>1134</v>
      </c>
      <c r="E615" s="176"/>
      <c r="F615" s="57" t="s">
        <v>8</v>
      </c>
      <c r="G615" s="15">
        <f>IF(AND(F615="YA"),5,IF(AND(F615="TIDAK"),1,0))</f>
        <v>5</v>
      </c>
    </row>
    <row r="616" spans="1:7" ht="32" customHeight="1" x14ac:dyDescent="0.2">
      <c r="A616" s="2"/>
      <c r="B616" s="5"/>
      <c r="C616" s="5" t="s">
        <v>1135</v>
      </c>
      <c r="D616" s="176" t="s">
        <v>1136</v>
      </c>
      <c r="E616" s="176"/>
      <c r="F616" s="57" t="s">
        <v>22</v>
      </c>
      <c r="G616" s="15">
        <f>IF(AND(F616="YA"),3,IF(AND(F616="TIDAK"),1,0))</f>
        <v>0</v>
      </c>
    </row>
    <row r="617" spans="1:7" ht="32" customHeight="1" x14ac:dyDescent="0.2">
      <c r="A617" s="186" t="s">
        <v>1137</v>
      </c>
      <c r="B617" s="187"/>
      <c r="C617" s="187"/>
      <c r="D617" s="187"/>
      <c r="E617" s="187"/>
      <c r="F617" s="187"/>
      <c r="G617" s="48">
        <f>G618</f>
        <v>176</v>
      </c>
    </row>
    <row r="618" spans="1:7" ht="32" customHeight="1" x14ac:dyDescent="0.2">
      <c r="A618" s="31">
        <v>23</v>
      </c>
      <c r="B618" s="197" t="s">
        <v>1138</v>
      </c>
      <c r="C618" s="197"/>
      <c r="D618" s="197"/>
      <c r="E618" s="197"/>
      <c r="F618" s="57"/>
      <c r="G618" s="50">
        <f>SUM(G619:G677)</f>
        <v>176</v>
      </c>
    </row>
    <row r="619" spans="1:7" ht="32" customHeight="1" x14ac:dyDescent="0.2">
      <c r="A619" s="2"/>
      <c r="B619" s="4" t="s">
        <v>1139</v>
      </c>
      <c r="C619" s="176" t="s">
        <v>1140</v>
      </c>
      <c r="D619" s="176"/>
      <c r="E619" s="176"/>
      <c r="F619" s="57" t="s">
        <v>8</v>
      </c>
      <c r="G619" s="15">
        <f>IF(AND(F619="YA"),5,IF(AND(F619="TIDAK"),1,0))</f>
        <v>5</v>
      </c>
    </row>
    <row r="620" spans="1:7" ht="32" customHeight="1" x14ac:dyDescent="0.2">
      <c r="A620" s="2"/>
      <c r="B620" s="4" t="s">
        <v>1141</v>
      </c>
      <c r="C620" s="176" t="s">
        <v>1142</v>
      </c>
      <c r="D620" s="176"/>
      <c r="E620" s="176"/>
      <c r="F620" s="57"/>
      <c r="G620" s="15"/>
    </row>
    <row r="621" spans="1:7" ht="32" customHeight="1" x14ac:dyDescent="0.2">
      <c r="A621" s="2"/>
      <c r="B621" s="5"/>
      <c r="C621" s="4" t="s">
        <v>1143</v>
      </c>
      <c r="D621" s="176" t="s">
        <v>1144</v>
      </c>
      <c r="E621" s="176"/>
      <c r="F621" s="57" t="s">
        <v>8</v>
      </c>
      <c r="G621" s="15">
        <f t="shared" ref="G621:G628" si="40">IF(AND(F621="YA"),5,IF(AND(F621="TIDAK"),1,0))</f>
        <v>5</v>
      </c>
    </row>
    <row r="622" spans="1:7" ht="32" customHeight="1" x14ac:dyDescent="0.2">
      <c r="A622" s="2"/>
      <c r="B622" s="5"/>
      <c r="C622" s="4" t="s">
        <v>1145</v>
      </c>
      <c r="D622" s="176" t="s">
        <v>1146</v>
      </c>
      <c r="E622" s="176"/>
      <c r="F622" s="57" t="s">
        <v>8</v>
      </c>
      <c r="G622" s="15">
        <f t="shared" si="40"/>
        <v>5</v>
      </c>
    </row>
    <row r="623" spans="1:7" ht="32" customHeight="1" x14ac:dyDescent="0.2">
      <c r="A623" s="2"/>
      <c r="B623" s="5"/>
      <c r="C623" s="4" t="s">
        <v>1147</v>
      </c>
      <c r="D623" s="176" t="s">
        <v>1148</v>
      </c>
      <c r="E623" s="176"/>
      <c r="F623" s="57" t="s">
        <v>8</v>
      </c>
      <c r="G623" s="15">
        <f t="shared" si="40"/>
        <v>5</v>
      </c>
    </row>
    <row r="624" spans="1:7" ht="32" customHeight="1" x14ac:dyDescent="0.2">
      <c r="A624" s="2"/>
      <c r="B624" s="5"/>
      <c r="C624" s="4" t="s">
        <v>1149</v>
      </c>
      <c r="D624" s="176" t="s">
        <v>1150</v>
      </c>
      <c r="E624" s="176"/>
      <c r="F624" s="57" t="s">
        <v>8</v>
      </c>
      <c r="G624" s="15">
        <f t="shared" si="40"/>
        <v>5</v>
      </c>
    </row>
    <row r="625" spans="1:7" ht="32" customHeight="1" x14ac:dyDescent="0.2">
      <c r="A625" s="2"/>
      <c r="B625" s="5"/>
      <c r="C625" s="4" t="s">
        <v>1151</v>
      </c>
      <c r="D625" s="176" t="s">
        <v>1152</v>
      </c>
      <c r="E625" s="176"/>
      <c r="F625" s="57" t="s">
        <v>8</v>
      </c>
      <c r="G625" s="15">
        <f t="shared" si="40"/>
        <v>5</v>
      </c>
    </row>
    <row r="626" spans="1:7" ht="32" customHeight="1" x14ac:dyDescent="0.2">
      <c r="A626" s="2"/>
      <c r="B626" s="5"/>
      <c r="C626" s="4" t="s">
        <v>1153</v>
      </c>
      <c r="D626" s="176" t="s">
        <v>1154</v>
      </c>
      <c r="E626" s="176"/>
      <c r="F626" s="57" t="s">
        <v>8</v>
      </c>
      <c r="G626" s="15">
        <f t="shared" si="40"/>
        <v>5</v>
      </c>
    </row>
    <row r="627" spans="1:7" ht="32" customHeight="1" x14ac:dyDescent="0.2">
      <c r="A627" s="2"/>
      <c r="B627" s="5"/>
      <c r="C627" s="4" t="s">
        <v>1155</v>
      </c>
      <c r="D627" s="176" t="s">
        <v>1156</v>
      </c>
      <c r="E627" s="176"/>
      <c r="F627" s="57" t="s">
        <v>8</v>
      </c>
      <c r="G627" s="15">
        <f t="shared" si="40"/>
        <v>5</v>
      </c>
    </row>
    <row r="628" spans="1:7" ht="32" customHeight="1" x14ac:dyDescent="0.2">
      <c r="A628" s="2"/>
      <c r="B628" s="5"/>
      <c r="C628" s="4" t="s">
        <v>1157</v>
      </c>
      <c r="D628" s="176" t="s">
        <v>1158</v>
      </c>
      <c r="E628" s="176"/>
      <c r="F628" s="57" t="s">
        <v>8</v>
      </c>
      <c r="G628" s="15">
        <f t="shared" si="40"/>
        <v>5</v>
      </c>
    </row>
    <row r="629" spans="1:7" ht="32" customHeight="1" x14ac:dyDescent="0.2">
      <c r="A629" s="2"/>
      <c r="B629" s="4" t="s">
        <v>1159</v>
      </c>
      <c r="C629" s="176" t="s">
        <v>1160</v>
      </c>
      <c r="D629" s="176"/>
      <c r="E629" s="176"/>
      <c r="F629" s="57"/>
      <c r="G629" s="15"/>
    </row>
    <row r="630" spans="1:7" ht="32" customHeight="1" x14ac:dyDescent="0.2">
      <c r="A630" s="2"/>
      <c r="B630" s="5"/>
      <c r="C630" s="4" t="s">
        <v>1161</v>
      </c>
      <c r="D630" s="176" t="s">
        <v>1162</v>
      </c>
      <c r="E630" s="176"/>
      <c r="F630" s="57" t="s">
        <v>55</v>
      </c>
      <c r="G630" s="15">
        <f>IF(AND(F630="YA"),5,IF(AND(F630="TIDAK"),1,0))</f>
        <v>1</v>
      </c>
    </row>
    <row r="631" spans="1:7" ht="32" customHeight="1" x14ac:dyDescent="0.2">
      <c r="A631" s="2"/>
      <c r="B631" s="5"/>
      <c r="C631" s="4" t="s">
        <v>1163</v>
      </c>
      <c r="D631" s="176" t="s">
        <v>1164</v>
      </c>
      <c r="E631" s="176"/>
      <c r="F631" s="57" t="s">
        <v>8</v>
      </c>
      <c r="G631" s="15">
        <f>IF(AND(F631="YA"),5,IF(AND(F631="TIDAK"),1,0))</f>
        <v>5</v>
      </c>
    </row>
    <row r="632" spans="1:7" ht="32" customHeight="1" x14ac:dyDescent="0.2">
      <c r="A632" s="2"/>
      <c r="B632" s="5"/>
      <c r="C632" s="4" t="s">
        <v>1165</v>
      </c>
      <c r="D632" s="176" t="s">
        <v>1166</v>
      </c>
      <c r="E632" s="176"/>
      <c r="F632" s="57" t="s">
        <v>8</v>
      </c>
      <c r="G632" s="15">
        <f>IF(AND(F632="YA"),5,IF(AND(F632="TIDAK"),1,0))</f>
        <v>5</v>
      </c>
    </row>
    <row r="633" spans="1:7" ht="32" customHeight="1" x14ac:dyDescent="0.2">
      <c r="A633" s="2"/>
      <c r="B633" s="5"/>
      <c r="C633" s="4" t="s">
        <v>1167</v>
      </c>
      <c r="D633" s="176" t="s">
        <v>1168</v>
      </c>
      <c r="E633" s="176"/>
      <c r="F633" s="57" t="s">
        <v>8</v>
      </c>
      <c r="G633" s="15">
        <f>IF(AND(F633="YA"),5,IF(AND(F633="TIDAK"),1,0))</f>
        <v>5</v>
      </c>
    </row>
    <row r="634" spans="1:7" ht="32" customHeight="1" x14ac:dyDescent="0.2">
      <c r="A634" s="2"/>
      <c r="B634" s="4" t="s">
        <v>1169</v>
      </c>
      <c r="C634" s="176" t="s">
        <v>1170</v>
      </c>
      <c r="D634" s="176"/>
      <c r="E634" s="176"/>
      <c r="F634" s="57"/>
      <c r="G634" s="15"/>
    </row>
    <row r="635" spans="1:7" ht="32" customHeight="1" x14ac:dyDescent="0.2">
      <c r="A635" s="2"/>
      <c r="B635" s="5"/>
      <c r="C635" s="4" t="s">
        <v>1171</v>
      </c>
      <c r="D635" s="176" t="s">
        <v>1172</v>
      </c>
      <c r="E635" s="176"/>
      <c r="F635" s="57" t="s">
        <v>8</v>
      </c>
      <c r="G635" s="15">
        <f t="shared" ref="G635:G642" si="41">IF(AND(F635="YA"),5,IF(AND(F635="TIDAK"),1,0))</f>
        <v>5</v>
      </c>
    </row>
    <row r="636" spans="1:7" ht="32" customHeight="1" x14ac:dyDescent="0.2">
      <c r="A636" s="2"/>
      <c r="B636" s="5"/>
      <c r="C636" s="4" t="s">
        <v>1173</v>
      </c>
      <c r="D636" s="176" t="s">
        <v>1174</v>
      </c>
      <c r="E636" s="176"/>
      <c r="F636" s="57" t="s">
        <v>8</v>
      </c>
      <c r="G636" s="15">
        <f t="shared" si="41"/>
        <v>5</v>
      </c>
    </row>
    <row r="637" spans="1:7" ht="32" customHeight="1" x14ac:dyDescent="0.2">
      <c r="A637" s="2"/>
      <c r="B637" s="5"/>
      <c r="C637" s="4" t="s">
        <v>1175</v>
      </c>
      <c r="D637" s="176" t="s">
        <v>1176</v>
      </c>
      <c r="E637" s="176"/>
      <c r="F637" s="57" t="s">
        <v>8</v>
      </c>
      <c r="G637" s="15">
        <f t="shared" si="41"/>
        <v>5</v>
      </c>
    </row>
    <row r="638" spans="1:7" ht="32" customHeight="1" x14ac:dyDescent="0.2">
      <c r="A638" s="2"/>
      <c r="B638" s="5"/>
      <c r="C638" s="4" t="s">
        <v>1177</v>
      </c>
      <c r="D638" s="176" t="s">
        <v>1178</v>
      </c>
      <c r="E638" s="176"/>
      <c r="F638" s="57" t="s">
        <v>8</v>
      </c>
      <c r="G638" s="15">
        <f t="shared" si="41"/>
        <v>5</v>
      </c>
    </row>
    <row r="639" spans="1:7" ht="32" customHeight="1" x14ac:dyDescent="0.2">
      <c r="A639" s="2"/>
      <c r="B639" s="5"/>
      <c r="C639" s="4" t="s">
        <v>1179</v>
      </c>
      <c r="D639" s="176" t="s">
        <v>1180</v>
      </c>
      <c r="E639" s="176"/>
      <c r="F639" s="57" t="s">
        <v>8</v>
      </c>
      <c r="G639" s="15">
        <f t="shared" si="41"/>
        <v>5</v>
      </c>
    </row>
    <row r="640" spans="1:7" ht="32" customHeight="1" x14ac:dyDescent="0.2">
      <c r="A640" s="2"/>
      <c r="B640" s="5"/>
      <c r="C640" s="4" t="s">
        <v>1181</v>
      </c>
      <c r="D640" s="176" t="s">
        <v>1182</v>
      </c>
      <c r="E640" s="176"/>
      <c r="F640" s="57" t="s">
        <v>8</v>
      </c>
      <c r="G640" s="15">
        <f t="shared" si="41"/>
        <v>5</v>
      </c>
    </row>
    <row r="641" spans="1:7" ht="32" customHeight="1" x14ac:dyDescent="0.2">
      <c r="A641" s="2"/>
      <c r="B641" s="5"/>
      <c r="C641" s="4" t="s">
        <v>1183</v>
      </c>
      <c r="D641" s="176" t="s">
        <v>1184</v>
      </c>
      <c r="E641" s="176"/>
      <c r="F641" s="57" t="s">
        <v>8</v>
      </c>
      <c r="G641" s="15">
        <f t="shared" si="41"/>
        <v>5</v>
      </c>
    </row>
    <row r="642" spans="1:7" ht="32" customHeight="1" x14ac:dyDescent="0.2">
      <c r="A642" s="2"/>
      <c r="B642" s="4" t="s">
        <v>1185</v>
      </c>
      <c r="C642" s="176" t="s">
        <v>1186</v>
      </c>
      <c r="D642" s="176"/>
      <c r="E642" s="176"/>
      <c r="F642" s="57" t="s">
        <v>8</v>
      </c>
      <c r="G642" s="15">
        <f t="shared" si="41"/>
        <v>5</v>
      </c>
    </row>
    <row r="643" spans="1:7" ht="32" customHeight="1" x14ac:dyDescent="0.2">
      <c r="A643" s="2"/>
      <c r="B643" s="4" t="s">
        <v>1187</v>
      </c>
      <c r="C643" s="176" t="s">
        <v>1188</v>
      </c>
      <c r="D643" s="176"/>
      <c r="E643" s="176"/>
      <c r="F643" s="57"/>
      <c r="G643" s="15"/>
    </row>
    <row r="644" spans="1:7" ht="32" customHeight="1" x14ac:dyDescent="0.2">
      <c r="A644" s="2"/>
      <c r="B644" s="5"/>
      <c r="C644" s="4" t="s">
        <v>1189</v>
      </c>
      <c r="D644" s="176" t="s">
        <v>1190</v>
      </c>
      <c r="E644" s="176"/>
      <c r="F644" s="57" t="s">
        <v>8</v>
      </c>
      <c r="G644" s="15">
        <f>IF(AND(F644="YA"),5,IF(AND(F644="TIDAK"),1,0))</f>
        <v>5</v>
      </c>
    </row>
    <row r="645" spans="1:7" ht="32" customHeight="1" x14ac:dyDescent="0.2">
      <c r="A645" s="2"/>
      <c r="B645" s="5"/>
      <c r="C645" s="4" t="s">
        <v>1191</v>
      </c>
      <c r="D645" s="176" t="s">
        <v>1192</v>
      </c>
      <c r="E645" s="176"/>
      <c r="F645" s="57" t="s">
        <v>8</v>
      </c>
      <c r="G645" s="15">
        <f>IF(AND(F645="YA"),5,IF(AND(F645="TIDAK"),1,0))</f>
        <v>5</v>
      </c>
    </row>
    <row r="646" spans="1:7" ht="32" customHeight="1" x14ac:dyDescent="0.2">
      <c r="A646" s="2"/>
      <c r="B646" s="5"/>
      <c r="C646" s="4" t="s">
        <v>1193</v>
      </c>
      <c r="D646" s="176" t="s">
        <v>1194</v>
      </c>
      <c r="E646" s="176"/>
      <c r="F646" s="57" t="s">
        <v>8</v>
      </c>
      <c r="G646" s="15">
        <f>IF(AND(F646="YA"),5,IF(AND(F646="TIDAK"),1,0))</f>
        <v>5</v>
      </c>
    </row>
    <row r="647" spans="1:7" ht="32" customHeight="1" x14ac:dyDescent="0.2">
      <c r="A647" s="2"/>
      <c r="B647" s="4" t="s">
        <v>1195</v>
      </c>
      <c r="C647" s="181" t="s">
        <v>1196</v>
      </c>
      <c r="D647" s="183"/>
      <c r="E647" s="182"/>
      <c r="F647" s="57"/>
      <c r="G647" s="15"/>
    </row>
    <row r="648" spans="1:7" ht="32" customHeight="1" x14ac:dyDescent="0.2">
      <c r="A648" s="2"/>
      <c r="B648" s="4"/>
      <c r="C648" s="4" t="s">
        <v>1197</v>
      </c>
      <c r="D648" s="181" t="s">
        <v>1198</v>
      </c>
      <c r="E648" s="182"/>
      <c r="F648" s="57"/>
      <c r="G648" s="15"/>
    </row>
    <row r="649" spans="1:7" ht="32" customHeight="1" x14ac:dyDescent="0.2">
      <c r="A649" s="2"/>
      <c r="B649" s="4"/>
      <c r="C649" s="5"/>
      <c r="D649" s="4" t="s">
        <v>1199</v>
      </c>
      <c r="E649" s="13" t="s">
        <v>1200</v>
      </c>
      <c r="F649" s="57" t="s">
        <v>22</v>
      </c>
      <c r="G649" s="15">
        <f>IF(AND(F649="YA"),5,IF(AND(F649="TIDAK"),1,0))</f>
        <v>0</v>
      </c>
    </row>
    <row r="650" spans="1:7" ht="32" customHeight="1" x14ac:dyDescent="0.2">
      <c r="A650" s="2"/>
      <c r="B650" s="4"/>
      <c r="C650" s="5"/>
      <c r="D650" s="4" t="s">
        <v>1201</v>
      </c>
      <c r="E650" s="13" t="s">
        <v>1202</v>
      </c>
      <c r="F650" s="57" t="s">
        <v>8</v>
      </c>
      <c r="G650" s="15">
        <f>IF(AND(F650="YA"),3,IF(AND(F650="TIDAK"),1,0))</f>
        <v>3</v>
      </c>
    </row>
    <row r="651" spans="1:7" ht="32" customHeight="1" x14ac:dyDescent="0.2">
      <c r="A651" s="2"/>
      <c r="B651" s="4"/>
      <c r="C651" s="5"/>
      <c r="D651" s="4" t="s">
        <v>1203</v>
      </c>
      <c r="E651" s="13" t="s">
        <v>1204</v>
      </c>
      <c r="F651" s="57" t="s">
        <v>22</v>
      </c>
      <c r="G651" s="15">
        <f>IF(AND(F651="YA"),1,IF(AND(F651="TIDAK"),1,0))</f>
        <v>0</v>
      </c>
    </row>
    <row r="652" spans="1:7" ht="32" customHeight="1" x14ac:dyDescent="0.2">
      <c r="A652" s="2"/>
      <c r="B652" s="5"/>
      <c r="C652" s="6" t="s">
        <v>1199</v>
      </c>
      <c r="D652" s="181" t="s">
        <v>1205</v>
      </c>
      <c r="E652" s="182"/>
      <c r="F652" s="57"/>
      <c r="G652" s="15"/>
    </row>
    <row r="653" spans="1:7" ht="32" customHeight="1" x14ac:dyDescent="0.2">
      <c r="A653" s="2"/>
      <c r="B653" s="5"/>
      <c r="C653" s="5"/>
      <c r="D653" s="4" t="s">
        <v>1206</v>
      </c>
      <c r="E653" s="5" t="s">
        <v>1207</v>
      </c>
      <c r="F653" s="57" t="s">
        <v>8</v>
      </c>
      <c r="G653" s="15">
        <f>IF(AND(F653="YA"),5,IF(AND(F653="TIDAK"),0,0))</f>
        <v>5</v>
      </c>
    </row>
    <row r="654" spans="1:7" ht="32" customHeight="1" x14ac:dyDescent="0.2">
      <c r="A654" s="2"/>
      <c r="B654" s="5"/>
      <c r="C654" s="5"/>
      <c r="D654" s="4" t="s">
        <v>1208</v>
      </c>
      <c r="E654" s="5" t="s">
        <v>1209</v>
      </c>
      <c r="F654" s="57" t="s">
        <v>55</v>
      </c>
      <c r="G654" s="15">
        <f>IF(AND(F654="YA"),5,IF(AND(F654="TIDAK"),0,0))</f>
        <v>0</v>
      </c>
    </row>
    <row r="655" spans="1:7" ht="44" customHeight="1" x14ac:dyDescent="0.2">
      <c r="A655" s="2"/>
      <c r="B655" s="5"/>
      <c r="C655" s="5"/>
      <c r="D655" s="4" t="s">
        <v>1210</v>
      </c>
      <c r="E655" s="5" t="s">
        <v>1211</v>
      </c>
      <c r="F655" s="57" t="s">
        <v>55</v>
      </c>
      <c r="G655" s="15">
        <f>IF(AND(F655="YA"),0,IF(AND(F655="TIDAK"),0,0))</f>
        <v>0</v>
      </c>
    </row>
    <row r="656" spans="1:7" ht="44" customHeight="1" x14ac:dyDescent="0.2">
      <c r="A656" s="2"/>
      <c r="B656" s="5"/>
      <c r="C656" s="6" t="s">
        <v>1201</v>
      </c>
      <c r="D656" s="194" t="s">
        <v>1212</v>
      </c>
      <c r="E656" s="196"/>
      <c r="F656" s="57"/>
      <c r="G656" s="15"/>
    </row>
    <row r="657" spans="1:7" ht="44" customHeight="1" x14ac:dyDescent="0.2">
      <c r="A657" s="2"/>
      <c r="B657" s="5"/>
      <c r="C657" s="5"/>
      <c r="D657" s="4" t="s">
        <v>1213</v>
      </c>
      <c r="E657" s="5" t="s">
        <v>1214</v>
      </c>
      <c r="F657" s="57" t="s">
        <v>22</v>
      </c>
      <c r="G657" s="15">
        <f>IF(AND(F657="YA"),1,IF(AND(F657="TIDAK"),0,0))</f>
        <v>0</v>
      </c>
    </row>
    <row r="658" spans="1:7" ht="44" customHeight="1" x14ac:dyDescent="0.2">
      <c r="A658" s="2"/>
      <c r="B658" s="5"/>
      <c r="C658" s="5"/>
      <c r="D658" s="4" t="s">
        <v>1215</v>
      </c>
      <c r="E658" s="5" t="s">
        <v>1216</v>
      </c>
      <c r="F658" s="57" t="s">
        <v>22</v>
      </c>
      <c r="G658" s="15">
        <f t="shared" ref="G658:G661" si="42">IF(AND(F658="YA"),1,IF(AND(F658="TIDAK"),0,0))</f>
        <v>0</v>
      </c>
    </row>
    <row r="659" spans="1:7" ht="60" customHeight="1" x14ac:dyDescent="0.2">
      <c r="A659" s="2"/>
      <c r="B659" s="5"/>
      <c r="C659" s="5"/>
      <c r="D659" s="4" t="s">
        <v>1217</v>
      </c>
      <c r="E659" s="5" t="s">
        <v>1218</v>
      </c>
      <c r="F659" s="57" t="s">
        <v>22</v>
      </c>
      <c r="G659" s="15">
        <f t="shared" si="42"/>
        <v>0</v>
      </c>
    </row>
    <row r="660" spans="1:7" ht="44" customHeight="1" x14ac:dyDescent="0.2">
      <c r="A660" s="2"/>
      <c r="B660" s="5"/>
      <c r="C660" s="5"/>
      <c r="D660" s="4" t="s">
        <v>1219</v>
      </c>
      <c r="E660" s="5" t="s">
        <v>1220</v>
      </c>
      <c r="F660" s="57" t="s">
        <v>22</v>
      </c>
      <c r="G660" s="15">
        <f t="shared" si="42"/>
        <v>0</v>
      </c>
    </row>
    <row r="661" spans="1:7" ht="32" customHeight="1" x14ac:dyDescent="0.2">
      <c r="A661" s="2"/>
      <c r="B661" s="5"/>
      <c r="C661" s="5"/>
      <c r="D661" s="4" t="s">
        <v>1221</v>
      </c>
      <c r="E661" s="5" t="s">
        <v>1222</v>
      </c>
      <c r="F661" s="57" t="s">
        <v>22</v>
      </c>
      <c r="G661" s="15">
        <f t="shared" si="42"/>
        <v>0</v>
      </c>
    </row>
    <row r="662" spans="1:7" ht="48" customHeight="1" x14ac:dyDescent="0.2">
      <c r="A662" s="2"/>
      <c r="B662" s="5"/>
      <c r="C662" s="4" t="s">
        <v>1203</v>
      </c>
      <c r="D662" s="194" t="s">
        <v>1223</v>
      </c>
      <c r="E662" s="196"/>
      <c r="F662" s="57" t="s">
        <v>8</v>
      </c>
      <c r="G662" s="15">
        <f t="shared" ref="G662:G671" si="43">IF(AND(F662="YA"),5,IF(AND(F662="TIDAK"),1,0))</f>
        <v>5</v>
      </c>
    </row>
    <row r="663" spans="1:7" ht="32" customHeight="1" x14ac:dyDescent="0.2">
      <c r="A663" s="2"/>
      <c r="B663" s="5"/>
      <c r="C663" s="5"/>
      <c r="D663" s="4" t="s">
        <v>1224</v>
      </c>
      <c r="E663" s="5" t="s">
        <v>1225</v>
      </c>
      <c r="F663" s="57" t="s">
        <v>8</v>
      </c>
      <c r="G663" s="15">
        <f t="shared" si="43"/>
        <v>5</v>
      </c>
    </row>
    <row r="664" spans="1:7" ht="69" customHeight="1" x14ac:dyDescent="0.2">
      <c r="A664" s="2"/>
      <c r="B664" s="5"/>
      <c r="C664" s="5"/>
      <c r="D664" s="4" t="s">
        <v>1226</v>
      </c>
      <c r="E664" s="5" t="s">
        <v>1227</v>
      </c>
      <c r="F664" s="57" t="s">
        <v>55</v>
      </c>
      <c r="G664" s="15">
        <f>IF(AND(F664="YA"),5,IF(AND(F664="TIDAK"),0,0))</f>
        <v>0</v>
      </c>
    </row>
    <row r="665" spans="1:7" ht="49" customHeight="1" x14ac:dyDescent="0.2">
      <c r="A665" s="2"/>
      <c r="B665" s="5"/>
      <c r="C665" s="5"/>
      <c r="D665" s="4" t="s">
        <v>1228</v>
      </c>
      <c r="E665" s="5" t="s">
        <v>1229</v>
      </c>
      <c r="F665" s="57" t="s">
        <v>8</v>
      </c>
      <c r="G665" s="15">
        <f>IF(AND(F665="YA"),3,IF(AND(F665="TIDAK"),1,0))</f>
        <v>3</v>
      </c>
    </row>
    <row r="666" spans="1:7" ht="47" customHeight="1" x14ac:dyDescent="0.2">
      <c r="A666" s="2"/>
      <c r="B666" s="5"/>
      <c r="C666" s="5"/>
      <c r="D666" s="4" t="s">
        <v>1230</v>
      </c>
      <c r="E666" s="5" t="s">
        <v>1231</v>
      </c>
      <c r="F666" s="57" t="s">
        <v>8</v>
      </c>
      <c r="G666" s="15">
        <f t="shared" si="43"/>
        <v>5</v>
      </c>
    </row>
    <row r="667" spans="1:7" ht="47" customHeight="1" x14ac:dyDescent="0.2">
      <c r="A667" s="2"/>
      <c r="B667" s="5"/>
      <c r="C667" s="5"/>
      <c r="D667" s="4" t="s">
        <v>1232</v>
      </c>
      <c r="E667" s="5" t="s">
        <v>1233</v>
      </c>
      <c r="F667" s="57" t="s">
        <v>8</v>
      </c>
      <c r="G667" s="15">
        <f t="shared" si="43"/>
        <v>5</v>
      </c>
    </row>
    <row r="668" spans="1:7" ht="47" customHeight="1" x14ac:dyDescent="0.2">
      <c r="A668" s="2"/>
      <c r="B668" s="5"/>
      <c r="C668" s="5"/>
      <c r="D668" s="4" t="s">
        <v>1234</v>
      </c>
      <c r="E668" s="5" t="s">
        <v>1235</v>
      </c>
      <c r="F668" s="57" t="s">
        <v>8</v>
      </c>
      <c r="G668" s="15">
        <f t="shared" si="43"/>
        <v>5</v>
      </c>
    </row>
    <row r="669" spans="1:7" ht="46" customHeight="1" x14ac:dyDescent="0.2">
      <c r="A669" s="2"/>
      <c r="B669" s="5"/>
      <c r="C669" s="5"/>
      <c r="D669" s="4" t="s">
        <v>1236</v>
      </c>
      <c r="E669" s="5" t="s">
        <v>1237</v>
      </c>
      <c r="F669" s="57" t="s">
        <v>8</v>
      </c>
      <c r="G669" s="15">
        <f t="shared" si="43"/>
        <v>5</v>
      </c>
    </row>
    <row r="670" spans="1:7" ht="44" customHeight="1" x14ac:dyDescent="0.2">
      <c r="A670" s="2"/>
      <c r="B670" s="5"/>
      <c r="C670" s="4" t="s">
        <v>1238</v>
      </c>
      <c r="D670" s="181" t="s">
        <v>1239</v>
      </c>
      <c r="E670" s="182"/>
      <c r="F670" s="57"/>
      <c r="G670" s="15">
        <f t="shared" si="43"/>
        <v>0</v>
      </c>
    </row>
    <row r="671" spans="1:7" ht="32" customHeight="1" x14ac:dyDescent="0.2">
      <c r="A671" s="2"/>
      <c r="B671" s="5"/>
      <c r="C671" s="4"/>
      <c r="D671" s="4" t="s">
        <v>1240</v>
      </c>
      <c r="E671" s="13" t="s">
        <v>1241</v>
      </c>
      <c r="F671" s="57" t="s">
        <v>22</v>
      </c>
      <c r="G671" s="15">
        <f t="shared" si="43"/>
        <v>0</v>
      </c>
    </row>
    <row r="672" spans="1:7" ht="32" customHeight="1" x14ac:dyDescent="0.2">
      <c r="A672" s="2"/>
      <c r="B672" s="5"/>
      <c r="C672" s="5"/>
      <c r="D672" s="4" t="s">
        <v>1242</v>
      </c>
      <c r="E672" s="13" t="s">
        <v>1243</v>
      </c>
      <c r="F672" s="57" t="s">
        <v>8</v>
      </c>
      <c r="G672" s="15">
        <f>IF(AND(F672="YA"),3,IF(AND(F672="TIDAK"),1,0))</f>
        <v>3</v>
      </c>
    </row>
    <row r="673" spans="1:7" ht="32" customHeight="1" x14ac:dyDescent="0.2">
      <c r="A673" s="2"/>
      <c r="B673" s="4" t="s">
        <v>1244</v>
      </c>
      <c r="C673" s="176" t="s">
        <v>1245</v>
      </c>
      <c r="D673" s="176"/>
      <c r="E673" s="176"/>
      <c r="F673" s="57"/>
      <c r="G673" s="15"/>
    </row>
    <row r="674" spans="1:7" ht="32" customHeight="1" x14ac:dyDescent="0.2">
      <c r="A674" s="2"/>
      <c r="B674" s="5"/>
      <c r="C674" s="4" t="s">
        <v>1246</v>
      </c>
      <c r="D674" s="176" t="s">
        <v>1247</v>
      </c>
      <c r="E674" s="176"/>
      <c r="F674" s="57" t="s">
        <v>8</v>
      </c>
      <c r="G674" s="15">
        <f>IF(AND(F674="YA"),5,IF(AND(F674="TIDAK"),1,0))</f>
        <v>5</v>
      </c>
    </row>
    <row r="675" spans="1:7" ht="32" customHeight="1" x14ac:dyDescent="0.2">
      <c r="A675" s="2"/>
      <c r="B675" s="5"/>
      <c r="C675" s="4" t="s">
        <v>1248</v>
      </c>
      <c r="D675" s="176" t="s">
        <v>1249</v>
      </c>
      <c r="E675" s="176"/>
      <c r="F675" s="57" t="s">
        <v>8</v>
      </c>
      <c r="G675" s="15">
        <f>IF(AND(F675="YA"),5,IF(AND(F675="TIDAK"),1,0))</f>
        <v>5</v>
      </c>
    </row>
    <row r="676" spans="1:7" ht="32" customHeight="1" x14ac:dyDescent="0.2">
      <c r="A676" s="2"/>
      <c r="B676" s="5"/>
      <c r="C676" s="4" t="s">
        <v>1250</v>
      </c>
      <c r="D676" s="176" t="s">
        <v>1251</v>
      </c>
      <c r="E676" s="176"/>
      <c r="F676" s="57" t="s">
        <v>8</v>
      </c>
      <c r="G676" s="15">
        <f>IF(AND(F676="YA"),5,IF(AND(F676="TIDAK"),1,0))</f>
        <v>5</v>
      </c>
    </row>
    <row r="677" spans="1:7" ht="32" customHeight="1" x14ac:dyDescent="0.2">
      <c r="A677" s="2"/>
      <c r="B677" s="5"/>
      <c r="C677" s="4" t="s">
        <v>1252</v>
      </c>
      <c r="D677" s="176" t="s">
        <v>1253</v>
      </c>
      <c r="E677" s="176"/>
      <c r="F677" s="57" t="s">
        <v>55</v>
      </c>
      <c r="G677" s="15">
        <f>IF(AND(F677="YA"),5,IF(AND(F677="TIDAK"),1,0))</f>
        <v>1</v>
      </c>
    </row>
    <row r="678" spans="1:7" ht="32" customHeight="1" x14ac:dyDescent="0.2">
      <c r="A678" s="186" t="s">
        <v>1254</v>
      </c>
      <c r="B678" s="187"/>
      <c r="C678" s="187"/>
      <c r="D678" s="187"/>
      <c r="E678" s="187"/>
      <c r="F678" s="187"/>
      <c r="G678" s="48">
        <f>G679</f>
        <v>83</v>
      </c>
    </row>
    <row r="679" spans="1:7" ht="32" customHeight="1" x14ac:dyDescent="0.2">
      <c r="A679" s="2">
        <v>24</v>
      </c>
      <c r="B679" s="189" t="s">
        <v>1154</v>
      </c>
      <c r="C679" s="190"/>
      <c r="D679" s="190"/>
      <c r="E679" s="191"/>
      <c r="F679" s="57"/>
      <c r="G679" s="50">
        <f>SUM(G680:G704)</f>
        <v>83</v>
      </c>
    </row>
    <row r="680" spans="1:7" ht="32" customHeight="1" x14ac:dyDescent="0.2">
      <c r="A680" s="2"/>
      <c r="B680" s="4" t="s">
        <v>1255</v>
      </c>
      <c r="C680" s="181" t="s">
        <v>1256</v>
      </c>
      <c r="D680" s="183"/>
      <c r="E680" s="182"/>
      <c r="F680" s="57" t="s">
        <v>8</v>
      </c>
      <c r="G680" s="15">
        <f>IF(AND(F680="YA"),5,IF(AND(F680="TIDAK"),1,0))</f>
        <v>5</v>
      </c>
    </row>
    <row r="681" spans="1:7" ht="32" customHeight="1" x14ac:dyDescent="0.2">
      <c r="A681" s="2"/>
      <c r="B681" s="4" t="s">
        <v>1257</v>
      </c>
      <c r="C681" s="181" t="s">
        <v>1258</v>
      </c>
      <c r="D681" s="183"/>
      <c r="E681" s="182"/>
      <c r="F681" s="57"/>
      <c r="G681" s="15"/>
    </row>
    <row r="682" spans="1:7" ht="32" customHeight="1" x14ac:dyDescent="0.2">
      <c r="A682" s="2"/>
      <c r="B682" s="5"/>
      <c r="C682" s="4" t="s">
        <v>1259</v>
      </c>
      <c r="D682" s="181" t="s">
        <v>1260</v>
      </c>
      <c r="E682" s="182"/>
      <c r="F682" s="57" t="s">
        <v>55</v>
      </c>
      <c r="G682" s="15">
        <f>IF(AND(F682="YA"),5,IF(AND(F682="TIDAK"),1,0))</f>
        <v>1</v>
      </c>
    </row>
    <row r="683" spans="1:7" ht="32" customHeight="1" x14ac:dyDescent="0.2">
      <c r="A683" s="2"/>
      <c r="B683" s="5"/>
      <c r="C683" s="4" t="s">
        <v>1261</v>
      </c>
      <c r="D683" s="181" t="s">
        <v>1262</v>
      </c>
      <c r="E683" s="182"/>
      <c r="F683" s="57" t="s">
        <v>55</v>
      </c>
      <c r="G683" s="15">
        <f>IF(AND(F683="YA"),5,IF(AND(F683="TIDAK"),1,0))</f>
        <v>1</v>
      </c>
    </row>
    <row r="684" spans="1:7" ht="32" customHeight="1" x14ac:dyDescent="0.2">
      <c r="A684" s="2"/>
      <c r="B684" s="5"/>
      <c r="C684" s="4" t="s">
        <v>1263</v>
      </c>
      <c r="D684" s="181" t="s">
        <v>1264</v>
      </c>
      <c r="E684" s="182"/>
      <c r="F684" s="57"/>
      <c r="G684" s="15"/>
    </row>
    <row r="685" spans="1:7" ht="32" customHeight="1" x14ac:dyDescent="0.2">
      <c r="A685" s="2"/>
      <c r="B685" s="5"/>
      <c r="C685" s="5"/>
      <c r="D685" s="4" t="s">
        <v>1265</v>
      </c>
      <c r="E685" s="5" t="s">
        <v>1266</v>
      </c>
      <c r="F685" s="57" t="s">
        <v>8</v>
      </c>
      <c r="G685" s="15">
        <f t="shared" ref="G685:G693" si="44">IF(AND(F685="YA"),5,IF(AND(F685="TIDAK"),1,0))</f>
        <v>5</v>
      </c>
    </row>
    <row r="686" spans="1:7" ht="32" customHeight="1" x14ac:dyDescent="0.2">
      <c r="A686" s="2"/>
      <c r="B686" s="5"/>
      <c r="C686" s="5"/>
      <c r="D686" s="4" t="s">
        <v>1267</v>
      </c>
      <c r="E686" s="5" t="s">
        <v>1268</v>
      </c>
      <c r="F686" s="57" t="s">
        <v>8</v>
      </c>
      <c r="G686" s="15">
        <f t="shared" si="44"/>
        <v>5</v>
      </c>
    </row>
    <row r="687" spans="1:7" ht="32" customHeight="1" x14ac:dyDescent="0.2">
      <c r="A687" s="2"/>
      <c r="B687" s="5"/>
      <c r="C687" s="5"/>
      <c r="D687" s="4" t="s">
        <v>1269</v>
      </c>
      <c r="E687" s="5" t="s">
        <v>1270</v>
      </c>
      <c r="F687" s="57" t="s">
        <v>8</v>
      </c>
      <c r="G687" s="15">
        <f t="shared" si="44"/>
        <v>5</v>
      </c>
    </row>
    <row r="688" spans="1:7" ht="32" customHeight="1" x14ac:dyDescent="0.2">
      <c r="A688" s="2"/>
      <c r="B688" s="5"/>
      <c r="C688" s="5"/>
      <c r="D688" s="4" t="s">
        <v>1271</v>
      </c>
      <c r="E688" s="5" t="s">
        <v>1272</v>
      </c>
      <c r="F688" s="57" t="s">
        <v>8</v>
      </c>
      <c r="G688" s="15">
        <f t="shared" si="44"/>
        <v>5</v>
      </c>
    </row>
    <row r="689" spans="1:7" ht="32" customHeight="1" x14ac:dyDescent="0.2">
      <c r="A689" s="2"/>
      <c r="B689" s="5"/>
      <c r="C689" s="5"/>
      <c r="D689" s="4" t="s">
        <v>1273</v>
      </c>
      <c r="E689" s="5" t="s">
        <v>1274</v>
      </c>
      <c r="F689" s="57" t="s">
        <v>8</v>
      </c>
      <c r="G689" s="15">
        <f t="shared" si="44"/>
        <v>5</v>
      </c>
    </row>
    <row r="690" spans="1:7" ht="32" customHeight="1" x14ac:dyDescent="0.2">
      <c r="A690" s="2"/>
      <c r="B690" s="5"/>
      <c r="C690" s="5"/>
      <c r="D690" s="4" t="s">
        <v>1275</v>
      </c>
      <c r="E690" s="5" t="s">
        <v>1276</v>
      </c>
      <c r="F690" s="57" t="s">
        <v>8</v>
      </c>
      <c r="G690" s="15">
        <f t="shared" si="44"/>
        <v>5</v>
      </c>
    </row>
    <row r="691" spans="1:7" ht="32" customHeight="1" x14ac:dyDescent="0.2">
      <c r="A691" s="2"/>
      <c r="B691" s="5"/>
      <c r="C691" s="5"/>
      <c r="D691" s="4" t="s">
        <v>1277</v>
      </c>
      <c r="E691" s="5" t="s">
        <v>1278</v>
      </c>
      <c r="F691" s="57" t="s">
        <v>8</v>
      </c>
      <c r="G691" s="15">
        <f t="shared" si="44"/>
        <v>5</v>
      </c>
    </row>
    <row r="692" spans="1:7" ht="32" customHeight="1" x14ac:dyDescent="0.2">
      <c r="A692" s="2"/>
      <c r="B692" s="5"/>
      <c r="C692" s="4" t="s">
        <v>1279</v>
      </c>
      <c r="D692" s="181" t="s">
        <v>1280</v>
      </c>
      <c r="E692" s="182"/>
      <c r="F692" s="57" t="s">
        <v>55</v>
      </c>
      <c r="G692" s="15">
        <f t="shared" si="44"/>
        <v>1</v>
      </c>
    </row>
    <row r="693" spans="1:7" ht="32" customHeight="1" x14ac:dyDescent="0.2">
      <c r="A693" s="2"/>
      <c r="B693" s="5"/>
      <c r="C693" s="4" t="s">
        <v>1281</v>
      </c>
      <c r="D693" s="181" t="s">
        <v>1282</v>
      </c>
      <c r="E693" s="182"/>
      <c r="F693" s="57" t="s">
        <v>8</v>
      </c>
      <c r="G693" s="15">
        <f t="shared" si="44"/>
        <v>5</v>
      </c>
    </row>
    <row r="694" spans="1:7" ht="32" customHeight="1" x14ac:dyDescent="0.2">
      <c r="A694" s="2"/>
      <c r="B694" s="4" t="s">
        <v>1283</v>
      </c>
      <c r="C694" s="181" t="s">
        <v>1284</v>
      </c>
      <c r="D694" s="183"/>
      <c r="E694" s="182"/>
      <c r="F694" s="57"/>
      <c r="G694" s="15"/>
    </row>
    <row r="695" spans="1:7" ht="32" customHeight="1" x14ac:dyDescent="0.2">
      <c r="A695" s="2"/>
      <c r="B695" s="5"/>
      <c r="C695" s="4" t="s">
        <v>1285</v>
      </c>
      <c r="D695" s="181" t="s">
        <v>1286</v>
      </c>
      <c r="E695" s="182"/>
      <c r="F695" s="57" t="s">
        <v>8</v>
      </c>
      <c r="G695" s="15">
        <f>IF(AND(F695="YA"),5,IF(AND(F695="TIDAK"),1,0))</f>
        <v>5</v>
      </c>
    </row>
    <row r="696" spans="1:7" ht="32" customHeight="1" x14ac:dyDescent="0.2">
      <c r="A696" s="2"/>
      <c r="B696" s="5"/>
      <c r="C696" s="4" t="s">
        <v>1287</v>
      </c>
      <c r="D696" s="181" t="s">
        <v>1288</v>
      </c>
      <c r="E696" s="182"/>
      <c r="F696" s="57" t="s">
        <v>8</v>
      </c>
      <c r="G696" s="15">
        <f>IF(AND(F696="YA"),5,IF(AND(F696="TIDAK"),1,0))</f>
        <v>5</v>
      </c>
    </row>
    <row r="697" spans="1:7" ht="32" customHeight="1" x14ac:dyDescent="0.2">
      <c r="A697" s="2"/>
      <c r="B697" s="4" t="s">
        <v>1283</v>
      </c>
      <c r="C697" s="181" t="s">
        <v>1289</v>
      </c>
      <c r="D697" s="183"/>
      <c r="E697" s="182"/>
      <c r="F697" s="57" t="s">
        <v>8</v>
      </c>
      <c r="G697" s="15">
        <f>IF(AND(F697="YA"),5,IF(AND(F697="TIDAK"),1,0))</f>
        <v>5</v>
      </c>
    </row>
    <row r="698" spans="1:7" ht="32" customHeight="1" x14ac:dyDescent="0.2">
      <c r="A698" s="2"/>
      <c r="B698" s="4" t="s">
        <v>1290</v>
      </c>
      <c r="C698" s="181" t="s">
        <v>1291</v>
      </c>
      <c r="D698" s="183"/>
      <c r="E698" s="182"/>
      <c r="F698" s="57" t="s">
        <v>8</v>
      </c>
      <c r="G698" s="15">
        <f>IF(AND(F698="YA"),5,IF(AND(F698="TIDAK"),1,0))</f>
        <v>5</v>
      </c>
    </row>
    <row r="699" spans="1:7" ht="32" customHeight="1" x14ac:dyDescent="0.2">
      <c r="A699" s="2"/>
      <c r="B699" s="4" t="s">
        <v>1292</v>
      </c>
      <c r="C699" s="181" t="s">
        <v>1293</v>
      </c>
      <c r="D699" s="183"/>
      <c r="E699" s="182"/>
      <c r="F699" s="57"/>
      <c r="G699" s="15"/>
    </row>
    <row r="700" spans="1:7" ht="32" customHeight="1" x14ac:dyDescent="0.2">
      <c r="A700" s="2"/>
      <c r="B700" s="5"/>
      <c r="C700" s="4" t="s">
        <v>1294</v>
      </c>
      <c r="D700" s="181" t="s">
        <v>78</v>
      </c>
      <c r="E700" s="182"/>
      <c r="F700" s="57" t="s">
        <v>22</v>
      </c>
      <c r="G700" s="15">
        <f>IF(AND(F700="YA"),3,IF(AND(F700="TIDAK"),1,0))</f>
        <v>0</v>
      </c>
    </row>
    <row r="701" spans="1:7" ht="32" customHeight="1" x14ac:dyDescent="0.2">
      <c r="A701" s="2"/>
      <c r="B701" s="5"/>
      <c r="C701" s="4" t="s">
        <v>1295</v>
      </c>
      <c r="D701" s="181" t="s">
        <v>80</v>
      </c>
      <c r="E701" s="182"/>
      <c r="F701" s="57" t="s">
        <v>22</v>
      </c>
      <c r="G701" s="15">
        <f>IF(AND(F701="YA"),3,IF(AND(F701="TIDAK"),1,0))</f>
        <v>0</v>
      </c>
    </row>
    <row r="702" spans="1:7" ht="32" customHeight="1" x14ac:dyDescent="0.2">
      <c r="A702" s="2"/>
      <c r="B702" s="5"/>
      <c r="C702" s="4" t="s">
        <v>1296</v>
      </c>
      <c r="D702" s="181" t="s">
        <v>140</v>
      </c>
      <c r="E702" s="182"/>
      <c r="F702" s="57" t="s">
        <v>8</v>
      </c>
      <c r="G702" s="15">
        <f>IF(AND(F702="YA"),5,IF(AND(F702="TIDAK"),1,0))</f>
        <v>5</v>
      </c>
    </row>
    <row r="703" spans="1:7" ht="32" customHeight="1" x14ac:dyDescent="0.2">
      <c r="A703" s="2"/>
      <c r="B703" s="4" t="s">
        <v>1297</v>
      </c>
      <c r="C703" s="181" t="s">
        <v>1298</v>
      </c>
      <c r="D703" s="183"/>
      <c r="E703" s="182"/>
      <c r="F703" s="57" t="s">
        <v>8</v>
      </c>
      <c r="G703" s="15">
        <f>IF(AND(F703="YA"),5,IF(AND(F703="TIDAK"),1,0))</f>
        <v>5</v>
      </c>
    </row>
    <row r="704" spans="1:7" ht="32" customHeight="1" x14ac:dyDescent="0.2">
      <c r="A704" s="2"/>
      <c r="B704" s="4" t="s">
        <v>1299</v>
      </c>
      <c r="C704" s="181" t="s">
        <v>1300</v>
      </c>
      <c r="D704" s="183"/>
      <c r="E704" s="182"/>
      <c r="F704" s="57" t="s">
        <v>8</v>
      </c>
      <c r="G704" s="15">
        <f>IF(AND(F704="YA"),5,IF(AND(F704="TIDAK"),1,0))</f>
        <v>5</v>
      </c>
    </row>
    <row r="705" spans="1:7" ht="32" customHeight="1" x14ac:dyDescent="0.2">
      <c r="A705" s="186" t="s">
        <v>1301</v>
      </c>
      <c r="B705" s="187"/>
      <c r="C705" s="187"/>
      <c r="D705" s="187"/>
      <c r="E705" s="187"/>
      <c r="F705" s="187"/>
      <c r="G705" s="48">
        <f>G706</f>
        <v>119</v>
      </c>
    </row>
    <row r="706" spans="1:7" ht="32" customHeight="1" x14ac:dyDescent="0.2">
      <c r="A706" s="2">
        <v>25</v>
      </c>
      <c r="B706" s="194" t="s">
        <v>1302</v>
      </c>
      <c r="C706" s="195"/>
      <c r="D706" s="195"/>
      <c r="E706" s="196"/>
      <c r="F706" s="57"/>
      <c r="G706" s="50">
        <f>SUM(G707:G750)</f>
        <v>119</v>
      </c>
    </row>
    <row r="707" spans="1:7" ht="32" customHeight="1" x14ac:dyDescent="0.2">
      <c r="A707" s="2"/>
      <c r="B707" s="4" t="s">
        <v>1303</v>
      </c>
      <c r="C707" s="176" t="s">
        <v>1304</v>
      </c>
      <c r="D707" s="176"/>
      <c r="E707" s="176"/>
      <c r="F707" s="57" t="s">
        <v>8</v>
      </c>
      <c r="G707" s="15">
        <f>IF(AND(F707="YA"),5,IF(AND(F707="TIDAK"),40,0))</f>
        <v>5</v>
      </c>
    </row>
    <row r="708" spans="1:7" ht="32" customHeight="1" x14ac:dyDescent="0.2">
      <c r="A708" s="2"/>
      <c r="B708" s="5"/>
      <c r="C708" s="176" t="s">
        <v>1305</v>
      </c>
      <c r="D708" s="176"/>
      <c r="E708" s="176"/>
      <c r="F708" s="57"/>
      <c r="G708" s="15"/>
    </row>
    <row r="709" spans="1:7" ht="32" customHeight="1" x14ac:dyDescent="0.2">
      <c r="A709" s="2"/>
      <c r="B709" s="5"/>
      <c r="C709" s="4" t="s">
        <v>1306</v>
      </c>
      <c r="D709" s="176" t="s">
        <v>1307</v>
      </c>
      <c r="E709" s="176"/>
      <c r="F709" s="57" t="s">
        <v>8</v>
      </c>
      <c r="G709" s="15">
        <f>IF(AND(F709="YA"),5,IF(AND(F709="TIDAK"),1,0))</f>
        <v>5</v>
      </c>
    </row>
    <row r="710" spans="1:7" ht="32" customHeight="1" x14ac:dyDescent="0.2">
      <c r="A710" s="2"/>
      <c r="B710" s="5"/>
      <c r="C710" s="4" t="s">
        <v>1308</v>
      </c>
      <c r="D710" s="176" t="s">
        <v>1309</v>
      </c>
      <c r="E710" s="176"/>
      <c r="F710" s="57" t="s">
        <v>8</v>
      </c>
      <c r="G710" s="15">
        <f>IF(AND(F710="YA"),5,IF(AND(F710="TIDAK"),1,0))</f>
        <v>5</v>
      </c>
    </row>
    <row r="711" spans="1:7" ht="32" customHeight="1" x14ac:dyDescent="0.2">
      <c r="A711" s="2"/>
      <c r="B711" s="5"/>
      <c r="C711" s="4" t="s">
        <v>1310</v>
      </c>
      <c r="D711" s="176" t="s">
        <v>1311</v>
      </c>
      <c r="E711" s="176"/>
      <c r="F711" s="57" t="s">
        <v>8</v>
      </c>
      <c r="G711" s="15">
        <f>IF(AND(F711="YA"),5,IF(AND(F711="TIDAK"),1,0))</f>
        <v>5</v>
      </c>
    </row>
    <row r="712" spans="1:7" ht="32" customHeight="1" x14ac:dyDescent="0.2">
      <c r="A712" s="2"/>
      <c r="B712" s="5"/>
      <c r="C712" s="4" t="s">
        <v>1312</v>
      </c>
      <c r="D712" s="176" t="s">
        <v>1313</v>
      </c>
      <c r="E712" s="176"/>
      <c r="F712" s="57"/>
      <c r="G712" s="15"/>
    </row>
    <row r="713" spans="1:7" ht="32" customHeight="1" x14ac:dyDescent="0.2">
      <c r="A713" s="2"/>
      <c r="B713" s="5"/>
      <c r="C713" s="5"/>
      <c r="D713" s="4" t="s">
        <v>1314</v>
      </c>
      <c r="E713" s="5" t="s">
        <v>1315</v>
      </c>
      <c r="F713" s="57" t="s">
        <v>55</v>
      </c>
      <c r="G713" s="15">
        <f>IF(AND(F713="YA"),5,IF(AND(F713="TIDAK"),1,0))</f>
        <v>1</v>
      </c>
    </row>
    <row r="714" spans="1:7" ht="32" customHeight="1" x14ac:dyDescent="0.2">
      <c r="A714" s="2"/>
      <c r="B714" s="5"/>
      <c r="C714" s="5"/>
      <c r="D714" s="4" t="s">
        <v>1316</v>
      </c>
      <c r="E714" s="5" t="s">
        <v>1317</v>
      </c>
      <c r="F714" s="57" t="s">
        <v>55</v>
      </c>
      <c r="G714" s="15">
        <f>IF(AND(F714="YA"),5,IF(AND(F714="TIDAK"),1,0))</f>
        <v>1</v>
      </c>
    </row>
    <row r="715" spans="1:7" ht="32" customHeight="1" x14ac:dyDescent="0.2">
      <c r="A715" s="2"/>
      <c r="B715" s="5"/>
      <c r="C715" s="5"/>
      <c r="D715" s="4" t="s">
        <v>1318</v>
      </c>
      <c r="E715" s="5" t="s">
        <v>1319</v>
      </c>
      <c r="F715" s="57" t="s">
        <v>8</v>
      </c>
      <c r="G715" s="15">
        <f>IF(AND(F715="YA"),5,IF(AND(F715="TIDAK"),1,0))</f>
        <v>5</v>
      </c>
    </row>
    <row r="716" spans="1:7" ht="32" customHeight="1" x14ac:dyDescent="0.2">
      <c r="A716" s="2"/>
      <c r="B716" s="5"/>
      <c r="C716" s="4" t="s">
        <v>1320</v>
      </c>
      <c r="D716" s="176" t="s">
        <v>1321</v>
      </c>
      <c r="E716" s="176"/>
      <c r="F716" s="57" t="s">
        <v>8</v>
      </c>
      <c r="G716" s="15">
        <f>IF(AND(F716="YA"),5,IF(AND(F716="TIDAK"),1,0))</f>
        <v>5</v>
      </c>
    </row>
    <row r="717" spans="1:7" ht="32" customHeight="1" x14ac:dyDescent="0.2">
      <c r="A717" s="2"/>
      <c r="B717" s="4" t="s">
        <v>1322</v>
      </c>
      <c r="C717" s="176" t="s">
        <v>1323</v>
      </c>
      <c r="D717" s="176"/>
      <c r="E717" s="176"/>
      <c r="F717" s="57"/>
      <c r="G717" s="15"/>
    </row>
    <row r="718" spans="1:7" ht="32" customHeight="1" x14ac:dyDescent="0.2">
      <c r="A718" s="2"/>
      <c r="B718" s="5"/>
      <c r="C718" s="4" t="s">
        <v>1324</v>
      </c>
      <c r="D718" s="176" t="s">
        <v>1325</v>
      </c>
      <c r="E718" s="176"/>
      <c r="F718" s="57" t="s">
        <v>55</v>
      </c>
      <c r="G718" s="15">
        <f>IF(AND(F718="YA"),5,IF(AND(F718="TIDAK"),25,0))</f>
        <v>25</v>
      </c>
    </row>
    <row r="719" spans="1:7" ht="32" customHeight="1" x14ac:dyDescent="0.2">
      <c r="A719" s="2"/>
      <c r="B719" s="5"/>
      <c r="C719" s="4" t="s">
        <v>1326</v>
      </c>
      <c r="D719" s="176" t="s">
        <v>1327</v>
      </c>
      <c r="E719" s="176"/>
      <c r="F719" s="57" t="s">
        <v>22</v>
      </c>
      <c r="G719" s="15">
        <f>IF(AND(F719="YA"),5,IF(AND(F719="TIDAK"),1,0))</f>
        <v>0</v>
      </c>
    </row>
    <row r="720" spans="1:7" ht="32" customHeight="1" x14ac:dyDescent="0.2">
      <c r="A720" s="2"/>
      <c r="B720" s="5"/>
      <c r="C720" s="4" t="s">
        <v>1328</v>
      </c>
      <c r="D720" s="176" t="s">
        <v>891</v>
      </c>
      <c r="E720" s="176"/>
      <c r="F720" s="57"/>
      <c r="G720" s="15"/>
    </row>
    <row r="721" spans="1:7" ht="32" customHeight="1" x14ac:dyDescent="0.2">
      <c r="A721" s="2"/>
      <c r="B721" s="5"/>
      <c r="C721" s="5"/>
      <c r="D721" s="4" t="s">
        <v>1329</v>
      </c>
      <c r="E721" s="5" t="s">
        <v>1330</v>
      </c>
      <c r="F721" s="57" t="s">
        <v>22</v>
      </c>
      <c r="G721" s="15">
        <f>IF(AND(F721="YA"),5,IF(AND(F721="TIDAK"),1,0))</f>
        <v>0</v>
      </c>
    </row>
    <row r="722" spans="1:7" ht="42" customHeight="1" x14ac:dyDescent="0.2">
      <c r="A722" s="2"/>
      <c r="B722" s="5"/>
      <c r="C722" s="4" t="s">
        <v>1331</v>
      </c>
      <c r="D722" s="176" t="s">
        <v>1332</v>
      </c>
      <c r="E722" s="176"/>
      <c r="F722" s="57" t="s">
        <v>22</v>
      </c>
      <c r="G722" s="15">
        <f>IF(AND(F722="YA"),5,IF(AND(F722="TIDAK"),1,0))</f>
        <v>0</v>
      </c>
    </row>
    <row r="723" spans="1:7" ht="32" customHeight="1" x14ac:dyDescent="0.2">
      <c r="A723" s="2"/>
      <c r="B723" s="5"/>
      <c r="C723" s="4" t="s">
        <v>1333</v>
      </c>
      <c r="D723" s="176" t="s">
        <v>1334</v>
      </c>
      <c r="E723" s="176"/>
      <c r="F723" s="57"/>
      <c r="G723" s="15"/>
    </row>
    <row r="724" spans="1:7" ht="32" customHeight="1" x14ac:dyDescent="0.2">
      <c r="A724" s="2"/>
      <c r="B724" s="5"/>
      <c r="C724" s="5"/>
      <c r="D724" s="4" t="s">
        <v>1335</v>
      </c>
      <c r="E724" s="5" t="s">
        <v>1336</v>
      </c>
      <c r="F724" s="57" t="s">
        <v>22</v>
      </c>
      <c r="G724" s="15">
        <f>IF(AND(F724="YA"),3,IF(AND(F724="TIDAK"),1,0))</f>
        <v>0</v>
      </c>
    </row>
    <row r="725" spans="1:7" ht="32" customHeight="1" x14ac:dyDescent="0.2">
      <c r="A725" s="2"/>
      <c r="B725" s="5"/>
      <c r="C725" s="5"/>
      <c r="D725" s="4" t="s">
        <v>1337</v>
      </c>
      <c r="E725" s="5" t="s">
        <v>1338</v>
      </c>
      <c r="F725" s="57" t="s">
        <v>22</v>
      </c>
      <c r="G725" s="15">
        <f>IF(AND(F725="YA"),3,IF(AND(F725="TIDAK"),1,0))</f>
        <v>0</v>
      </c>
    </row>
    <row r="726" spans="1:7" ht="32" customHeight="1" x14ac:dyDescent="0.2">
      <c r="A726" s="2"/>
      <c r="B726" s="5"/>
      <c r="C726" s="5"/>
      <c r="D726" s="4" t="s">
        <v>1339</v>
      </c>
      <c r="E726" s="5" t="s">
        <v>1340</v>
      </c>
      <c r="F726" s="57" t="s">
        <v>22</v>
      </c>
      <c r="G726" s="15">
        <f>IF(AND(F726="YA"),5,IF(AND(F726="TIDAK"),1,0))</f>
        <v>0</v>
      </c>
    </row>
    <row r="727" spans="1:7" ht="32" customHeight="1" x14ac:dyDescent="0.2">
      <c r="A727" s="2"/>
      <c r="B727" s="4" t="s">
        <v>1341</v>
      </c>
      <c r="C727" s="176" t="s">
        <v>1342</v>
      </c>
      <c r="D727" s="176"/>
      <c r="E727" s="176"/>
      <c r="F727" s="57" t="s">
        <v>8</v>
      </c>
      <c r="G727" s="15">
        <f>IF(AND(F727="YA"),5,IF(AND(F727="TIDAK"),1,0))</f>
        <v>5</v>
      </c>
    </row>
    <row r="728" spans="1:7" ht="32" customHeight="1" x14ac:dyDescent="0.2">
      <c r="A728" s="2"/>
      <c r="B728" s="4" t="s">
        <v>1343</v>
      </c>
      <c r="C728" s="176" t="s">
        <v>1344</v>
      </c>
      <c r="D728" s="176"/>
      <c r="E728" s="176"/>
      <c r="F728" s="57" t="s">
        <v>55</v>
      </c>
      <c r="G728" s="15">
        <f>IF(AND(F728="YA"),5,IF(AND(F728="TIDAK"),1,0))</f>
        <v>1</v>
      </c>
    </row>
    <row r="729" spans="1:7" ht="32" customHeight="1" x14ac:dyDescent="0.2">
      <c r="A729" s="2"/>
      <c r="B729" s="4" t="s">
        <v>1345</v>
      </c>
      <c r="C729" s="176" t="s">
        <v>1346</v>
      </c>
      <c r="D729" s="176"/>
      <c r="E729" s="176"/>
      <c r="F729" s="57" t="s">
        <v>8</v>
      </c>
      <c r="G729" s="15">
        <f>IF(AND(F729="YA"),5,IF(AND(F729="TIDAK"),1,0))</f>
        <v>5</v>
      </c>
    </row>
    <row r="730" spans="1:7" ht="32" customHeight="1" x14ac:dyDescent="0.2">
      <c r="A730" s="2"/>
      <c r="B730" s="4" t="s">
        <v>1347</v>
      </c>
      <c r="C730" s="176" t="s">
        <v>1348</v>
      </c>
      <c r="D730" s="176"/>
      <c r="E730" s="176"/>
      <c r="F730" s="57" t="s">
        <v>55</v>
      </c>
      <c r="G730" s="15">
        <f>IF(AND(F730="YA"),0,IF(AND(F730="TIDAK"),35,0))</f>
        <v>35</v>
      </c>
    </row>
    <row r="731" spans="1:7" ht="32" customHeight="1" x14ac:dyDescent="0.2">
      <c r="A731" s="2"/>
      <c r="B731" s="5"/>
      <c r="C731" s="176" t="s">
        <v>1349</v>
      </c>
      <c r="D731" s="176"/>
      <c r="E731" s="176"/>
      <c r="F731" s="57"/>
      <c r="G731" s="15"/>
    </row>
    <row r="732" spans="1:7" ht="32" customHeight="1" x14ac:dyDescent="0.2">
      <c r="A732" s="2"/>
      <c r="B732" s="5"/>
      <c r="C732" s="176" t="s">
        <v>1350</v>
      </c>
      <c r="D732" s="176"/>
      <c r="E732" s="176"/>
      <c r="F732" s="57"/>
      <c r="G732" s="15"/>
    </row>
    <row r="733" spans="1:7" ht="32" customHeight="1" x14ac:dyDescent="0.2">
      <c r="A733" s="2"/>
      <c r="B733" s="5"/>
      <c r="C733" s="4" t="s">
        <v>1351</v>
      </c>
      <c r="D733" s="176" t="s">
        <v>1352</v>
      </c>
      <c r="E733" s="176"/>
      <c r="F733" s="57" t="s">
        <v>22</v>
      </c>
      <c r="G733" s="15">
        <f t="shared" ref="G733:G738" si="45">IF(AND(F733="YA"),5,IF(AND(F733="TIDAK"),1,0))</f>
        <v>0</v>
      </c>
    </row>
    <row r="734" spans="1:7" ht="32" customHeight="1" x14ac:dyDescent="0.2">
      <c r="A734" s="2"/>
      <c r="B734" s="5"/>
      <c r="C734" s="4" t="s">
        <v>1353</v>
      </c>
      <c r="D734" s="176" t="s">
        <v>1354</v>
      </c>
      <c r="E734" s="176"/>
      <c r="F734" s="57" t="s">
        <v>22</v>
      </c>
      <c r="G734" s="15">
        <f t="shared" si="45"/>
        <v>0</v>
      </c>
    </row>
    <row r="735" spans="1:7" ht="32" customHeight="1" x14ac:dyDescent="0.2">
      <c r="A735" s="2"/>
      <c r="B735" s="5"/>
      <c r="C735" s="4" t="s">
        <v>1355</v>
      </c>
      <c r="D735" s="176" t="s">
        <v>1356</v>
      </c>
      <c r="E735" s="176"/>
      <c r="F735" s="57" t="s">
        <v>22</v>
      </c>
      <c r="G735" s="15">
        <f t="shared" si="45"/>
        <v>0</v>
      </c>
    </row>
    <row r="736" spans="1:7" ht="32" customHeight="1" x14ac:dyDescent="0.2">
      <c r="A736" s="2"/>
      <c r="B736" s="5"/>
      <c r="C736" s="4" t="s">
        <v>1357</v>
      </c>
      <c r="D736" s="176" t="s">
        <v>1358</v>
      </c>
      <c r="E736" s="176"/>
      <c r="F736" s="57" t="s">
        <v>22</v>
      </c>
      <c r="G736" s="15">
        <f t="shared" si="45"/>
        <v>0</v>
      </c>
    </row>
    <row r="737" spans="1:7" ht="32" customHeight="1" x14ac:dyDescent="0.2">
      <c r="A737" s="2"/>
      <c r="B737" s="5"/>
      <c r="C737" s="4" t="s">
        <v>1359</v>
      </c>
      <c r="D737" s="176" t="s">
        <v>1360</v>
      </c>
      <c r="E737" s="176"/>
      <c r="F737" s="57" t="s">
        <v>22</v>
      </c>
      <c r="G737" s="15">
        <f t="shared" si="45"/>
        <v>0</v>
      </c>
    </row>
    <row r="738" spans="1:7" ht="32" customHeight="1" x14ac:dyDescent="0.2">
      <c r="A738" s="2"/>
      <c r="B738" s="5"/>
      <c r="C738" s="4" t="s">
        <v>1361</v>
      </c>
      <c r="D738" s="176" t="s">
        <v>1362</v>
      </c>
      <c r="E738" s="176"/>
      <c r="F738" s="57" t="s">
        <v>22</v>
      </c>
      <c r="G738" s="15">
        <f t="shared" si="45"/>
        <v>0</v>
      </c>
    </row>
    <row r="739" spans="1:7" ht="32" customHeight="1" x14ac:dyDescent="0.2">
      <c r="A739" s="2"/>
      <c r="B739" s="4" t="s">
        <v>1363</v>
      </c>
      <c r="C739" s="176" t="s">
        <v>1364</v>
      </c>
      <c r="D739" s="176"/>
      <c r="E739" s="176"/>
      <c r="F739" s="57"/>
      <c r="G739" s="15"/>
    </row>
    <row r="740" spans="1:7" ht="32" customHeight="1" x14ac:dyDescent="0.2">
      <c r="A740" s="2"/>
      <c r="B740" s="5"/>
      <c r="C740" s="4" t="s">
        <v>1365</v>
      </c>
      <c r="D740" s="176" t="s">
        <v>1366</v>
      </c>
      <c r="E740" s="176"/>
      <c r="F740" s="57" t="s">
        <v>22</v>
      </c>
      <c r="G740" s="15">
        <f>IF(AND(F740="YA"),3,IF(AND(F740="TIDAK"),1,0))</f>
        <v>0</v>
      </c>
    </row>
    <row r="741" spans="1:7" ht="32" customHeight="1" x14ac:dyDescent="0.2">
      <c r="A741" s="2"/>
      <c r="B741" s="5"/>
      <c r="C741" s="4" t="s">
        <v>1367</v>
      </c>
      <c r="D741" s="176" t="s">
        <v>1368</v>
      </c>
      <c r="E741" s="176"/>
      <c r="F741" s="57" t="s">
        <v>22</v>
      </c>
      <c r="G741" s="15">
        <f>IF(AND(F741="YA"),3,IF(AND(F741="TIDAK"),1,0))</f>
        <v>0</v>
      </c>
    </row>
    <row r="742" spans="1:7" ht="32" customHeight="1" x14ac:dyDescent="0.2">
      <c r="A742" s="2"/>
      <c r="B742" s="5"/>
      <c r="C742" s="4" t="s">
        <v>1369</v>
      </c>
      <c r="D742" s="176" t="s">
        <v>1370</v>
      </c>
      <c r="E742" s="176"/>
      <c r="F742" s="57" t="s">
        <v>22</v>
      </c>
      <c r="G742" s="15">
        <f>IF(AND(F742="YA"),5,IF(AND(F742="TIDAK"),1,0))</f>
        <v>0</v>
      </c>
    </row>
    <row r="743" spans="1:7" ht="32" customHeight="1" x14ac:dyDescent="0.2">
      <c r="A743" s="2"/>
      <c r="B743" s="4" t="s">
        <v>1371</v>
      </c>
      <c r="C743" s="176" t="s">
        <v>1372</v>
      </c>
      <c r="D743" s="176"/>
      <c r="E743" s="176"/>
      <c r="F743" s="57"/>
      <c r="G743" s="15"/>
    </row>
    <row r="744" spans="1:7" ht="32" customHeight="1" x14ac:dyDescent="0.2">
      <c r="A744" s="2"/>
      <c r="B744" s="5"/>
      <c r="C744" s="4" t="s">
        <v>1373</v>
      </c>
      <c r="D744" s="176" t="s">
        <v>1374</v>
      </c>
      <c r="E744" s="176"/>
      <c r="F744" s="57" t="s">
        <v>8</v>
      </c>
      <c r="G744" s="15">
        <f>IF(AND(F744="YA"),5,IF(AND(F744="TIDAK"),1,0))</f>
        <v>5</v>
      </c>
    </row>
    <row r="745" spans="1:7" ht="32" customHeight="1" x14ac:dyDescent="0.2">
      <c r="A745" s="2"/>
      <c r="B745" s="5"/>
      <c r="C745" s="4" t="s">
        <v>1375</v>
      </c>
      <c r="D745" s="176" t="s">
        <v>1376</v>
      </c>
      <c r="E745" s="176"/>
      <c r="F745" s="57" t="s">
        <v>55</v>
      </c>
      <c r="G745" s="15">
        <f>IF(AND(F745="YA"),5,IF(AND(F745="TIDAK"),1,0))</f>
        <v>1</v>
      </c>
    </row>
    <row r="746" spans="1:7" ht="32" customHeight="1" x14ac:dyDescent="0.2">
      <c r="A746" s="2"/>
      <c r="B746" s="5"/>
      <c r="C746" s="4" t="s">
        <v>1377</v>
      </c>
      <c r="D746" s="176" t="s">
        <v>1378</v>
      </c>
      <c r="E746" s="176"/>
      <c r="F746" s="57" t="s">
        <v>8</v>
      </c>
      <c r="G746" s="15">
        <f>IF(AND(F746="YA"),5,IF(AND(F746="TIDAK"),1,0))</f>
        <v>5</v>
      </c>
    </row>
    <row r="747" spans="1:7" ht="32" customHeight="1" x14ac:dyDescent="0.2">
      <c r="A747" s="2"/>
      <c r="B747" s="4" t="s">
        <v>1379</v>
      </c>
      <c r="C747" s="176" t="s">
        <v>1380</v>
      </c>
      <c r="D747" s="176"/>
      <c r="E747" s="176"/>
      <c r="F747" s="57" t="s">
        <v>55</v>
      </c>
      <c r="G747" s="15">
        <f>IF(AND(F747="YA"),5,IF(AND(F747="TIDAK"),1,0))</f>
        <v>1</v>
      </c>
    </row>
    <row r="748" spans="1:7" ht="32" customHeight="1" x14ac:dyDescent="0.2">
      <c r="A748" s="2"/>
      <c r="B748" s="5"/>
      <c r="C748" s="4" t="s">
        <v>1381</v>
      </c>
      <c r="D748" s="176" t="s">
        <v>1382</v>
      </c>
      <c r="E748" s="176"/>
      <c r="F748" s="57"/>
      <c r="G748" s="15"/>
    </row>
    <row r="749" spans="1:7" ht="32" customHeight="1" x14ac:dyDescent="0.2">
      <c r="A749" s="2"/>
      <c r="B749" s="5"/>
      <c r="C749" s="5"/>
      <c r="D749" s="4" t="s">
        <v>1383</v>
      </c>
      <c r="E749" s="5" t="s">
        <v>1384</v>
      </c>
      <c r="F749" s="57" t="s">
        <v>8</v>
      </c>
      <c r="G749" s="15">
        <f>IF(AND(F749="YA"),2,IF(AND(F749="TIDAK"),0,0))</f>
        <v>2</v>
      </c>
    </row>
    <row r="750" spans="1:7" ht="32" customHeight="1" x14ac:dyDescent="0.2">
      <c r="A750" s="2"/>
      <c r="B750" s="5"/>
      <c r="C750" s="5"/>
      <c r="D750" s="4" t="s">
        <v>1385</v>
      </c>
      <c r="E750" s="5" t="s">
        <v>1386</v>
      </c>
      <c r="F750" s="57" t="s">
        <v>8</v>
      </c>
      <c r="G750" s="15">
        <f>IF(AND(F750="YA"),2,IF(AND(F750="TIDAK"),0,0))</f>
        <v>2</v>
      </c>
    </row>
    <row r="751" spans="1:7" ht="32" customHeight="1" x14ac:dyDescent="0.2">
      <c r="A751" s="186" t="s">
        <v>1387</v>
      </c>
      <c r="B751" s="187"/>
      <c r="C751" s="187"/>
      <c r="D751" s="187"/>
      <c r="E751" s="187"/>
      <c r="F751" s="187"/>
      <c r="G751" s="48">
        <f>G752+G777</f>
        <v>96</v>
      </c>
    </row>
    <row r="752" spans="1:7" ht="32" customHeight="1" x14ac:dyDescent="0.2">
      <c r="A752" s="2">
        <v>26</v>
      </c>
      <c r="B752" s="180" t="s">
        <v>1388</v>
      </c>
      <c r="C752" s="180"/>
      <c r="D752" s="180"/>
      <c r="E752" s="180"/>
      <c r="F752" s="57"/>
      <c r="G752" s="50">
        <f>SUM(G753:G777)</f>
        <v>91</v>
      </c>
    </row>
    <row r="753" spans="1:7" ht="32" customHeight="1" x14ac:dyDescent="0.2">
      <c r="A753" s="2"/>
      <c r="B753" s="4" t="s">
        <v>1389</v>
      </c>
      <c r="C753" s="176" t="s">
        <v>1390</v>
      </c>
      <c r="D753" s="176"/>
      <c r="E753" s="176"/>
      <c r="F753" s="57" t="s">
        <v>8</v>
      </c>
      <c r="G753" s="15">
        <f>IF(AND(F753="YA"),5,IF(AND(F753="TIDAK"),1,0))</f>
        <v>5</v>
      </c>
    </row>
    <row r="754" spans="1:7" ht="32" customHeight="1" x14ac:dyDescent="0.2">
      <c r="A754" s="2"/>
      <c r="B754" s="4" t="s">
        <v>1391</v>
      </c>
      <c r="C754" s="176" t="s">
        <v>1392</v>
      </c>
      <c r="D754" s="176"/>
      <c r="E754" s="176"/>
      <c r="F754" s="57" t="s">
        <v>8</v>
      </c>
      <c r="G754" s="15">
        <f>IF(AND(F754="YA"),5,IF(AND(F754="TIDAK"),1,0))</f>
        <v>5</v>
      </c>
    </row>
    <row r="755" spans="1:7" ht="32" customHeight="1" x14ac:dyDescent="0.2">
      <c r="A755" s="2"/>
      <c r="B755" s="4" t="s">
        <v>1393</v>
      </c>
      <c r="C755" s="176" t="s">
        <v>1394</v>
      </c>
      <c r="D755" s="176"/>
      <c r="E755" s="176"/>
      <c r="F755" s="57"/>
      <c r="G755" s="15"/>
    </row>
    <row r="756" spans="1:7" ht="32" customHeight="1" x14ac:dyDescent="0.2">
      <c r="A756" s="2"/>
      <c r="B756" s="5"/>
      <c r="C756" s="4" t="s">
        <v>1395</v>
      </c>
      <c r="D756" s="176" t="s">
        <v>1396</v>
      </c>
      <c r="E756" s="176"/>
      <c r="F756" s="57" t="s">
        <v>8</v>
      </c>
      <c r="G756" s="15">
        <f>IF(AND(F756="YA"),5,IF(AND(F756="TIDAK"),1,0))</f>
        <v>5</v>
      </c>
    </row>
    <row r="757" spans="1:7" ht="32" customHeight="1" x14ac:dyDescent="0.2">
      <c r="A757" s="2"/>
      <c r="B757" s="5"/>
      <c r="C757" s="4" t="s">
        <v>1397</v>
      </c>
      <c r="D757" s="176" t="s">
        <v>1398</v>
      </c>
      <c r="E757" s="176"/>
      <c r="F757" s="57"/>
      <c r="G757" s="15"/>
    </row>
    <row r="758" spans="1:7" ht="32" customHeight="1" x14ac:dyDescent="0.2">
      <c r="A758" s="2"/>
      <c r="B758" s="5"/>
      <c r="C758" s="5"/>
      <c r="D758" s="4" t="s">
        <v>1399</v>
      </c>
      <c r="E758" s="5" t="s">
        <v>1400</v>
      </c>
      <c r="F758" s="57" t="s">
        <v>8</v>
      </c>
      <c r="G758" s="15">
        <f>IF(AND(F758="YA"),5,IF(AND(F758="TIDAK"),1,0))</f>
        <v>5</v>
      </c>
    </row>
    <row r="759" spans="1:7" ht="32" customHeight="1" x14ac:dyDescent="0.2">
      <c r="A759" s="2"/>
      <c r="B759" s="5"/>
      <c r="C759" s="5"/>
      <c r="D759" s="4" t="s">
        <v>1401</v>
      </c>
      <c r="E759" s="5" t="s">
        <v>1402</v>
      </c>
      <c r="F759" s="57" t="s">
        <v>8</v>
      </c>
      <c r="G759" s="15">
        <f>IF(AND(F759="YA"),5,IF(AND(F759="TIDAK"),1,0))</f>
        <v>5</v>
      </c>
    </row>
    <row r="760" spans="1:7" ht="32" customHeight="1" x14ac:dyDescent="0.2">
      <c r="A760" s="2"/>
      <c r="B760" s="5"/>
      <c r="C760" s="5"/>
      <c r="D760" s="4" t="s">
        <v>1403</v>
      </c>
      <c r="E760" s="5" t="s">
        <v>1404</v>
      </c>
      <c r="F760" s="57" t="s">
        <v>8</v>
      </c>
      <c r="G760" s="15">
        <f>IF(AND(F760="YA"),5,IF(AND(F760="TIDAK"),1,0))</f>
        <v>5</v>
      </c>
    </row>
    <row r="761" spans="1:7" ht="32" customHeight="1" x14ac:dyDescent="0.2">
      <c r="A761" s="2"/>
      <c r="B761" s="5"/>
      <c r="C761" s="4" t="s">
        <v>1405</v>
      </c>
      <c r="D761" s="176" t="s">
        <v>1406</v>
      </c>
      <c r="E761" s="176"/>
      <c r="F761" s="57"/>
      <c r="G761" s="15"/>
    </row>
    <row r="762" spans="1:7" ht="32" customHeight="1" x14ac:dyDescent="0.2">
      <c r="A762" s="2"/>
      <c r="B762" s="5"/>
      <c r="C762" s="5"/>
      <c r="D762" s="4" t="s">
        <v>1407</v>
      </c>
      <c r="E762" s="5" t="s">
        <v>1408</v>
      </c>
      <c r="F762" s="57" t="s">
        <v>22</v>
      </c>
      <c r="G762" s="15">
        <f>IF(AND(F762="YA"),3,IF(AND(F762="TIDAK"),1,0))</f>
        <v>0</v>
      </c>
    </row>
    <row r="763" spans="1:7" ht="32" customHeight="1" x14ac:dyDescent="0.2">
      <c r="A763" s="2"/>
      <c r="B763" s="5"/>
      <c r="C763" s="5"/>
      <c r="D763" s="4" t="s">
        <v>1409</v>
      </c>
      <c r="E763" s="5" t="s">
        <v>878</v>
      </c>
      <c r="F763" s="57" t="s">
        <v>22</v>
      </c>
      <c r="G763" s="15">
        <f>IF(AND(F763="YA"),3,IF(AND(F763="TIDAK"),1,0))</f>
        <v>0</v>
      </c>
    </row>
    <row r="764" spans="1:7" ht="32" customHeight="1" x14ac:dyDescent="0.2">
      <c r="A764" s="2"/>
      <c r="B764" s="5"/>
      <c r="C764" s="5"/>
      <c r="D764" s="4" t="s">
        <v>1410</v>
      </c>
      <c r="E764" s="5" t="s">
        <v>1411</v>
      </c>
      <c r="F764" s="57" t="s">
        <v>8</v>
      </c>
      <c r="G764" s="15">
        <f>IF(AND(F764="YA"),5,IF(AND(F764="TIDAK"),1,0))</f>
        <v>5</v>
      </c>
    </row>
    <row r="765" spans="1:7" ht="32" customHeight="1" x14ac:dyDescent="0.2">
      <c r="A765" s="2"/>
      <c r="B765" s="4" t="s">
        <v>1412</v>
      </c>
      <c r="C765" s="176" t="s">
        <v>1413</v>
      </c>
      <c r="D765" s="176"/>
      <c r="E765" s="176"/>
      <c r="F765" s="57"/>
      <c r="G765" s="15"/>
    </row>
    <row r="766" spans="1:7" ht="32" customHeight="1" x14ac:dyDescent="0.2">
      <c r="A766" s="2"/>
      <c r="B766" s="5"/>
      <c r="C766" s="4" t="s">
        <v>1414</v>
      </c>
      <c r="D766" s="176" t="s">
        <v>1415</v>
      </c>
      <c r="E766" s="176"/>
      <c r="F766" s="57" t="s">
        <v>8</v>
      </c>
      <c r="G766" s="15">
        <f t="shared" ref="G766:G777" si="46">IF(AND(F766="YA"),5,IF(AND(F766="TIDAK"),1,0))</f>
        <v>5</v>
      </c>
    </row>
    <row r="767" spans="1:7" ht="32" customHeight="1" x14ac:dyDescent="0.2">
      <c r="A767" s="2"/>
      <c r="B767" s="5"/>
      <c r="C767" s="4" t="s">
        <v>1416</v>
      </c>
      <c r="D767" s="176" t="s">
        <v>1417</v>
      </c>
      <c r="E767" s="176"/>
      <c r="F767" s="57" t="s">
        <v>55</v>
      </c>
      <c r="G767" s="15">
        <f t="shared" si="46"/>
        <v>1</v>
      </c>
    </row>
    <row r="768" spans="1:7" ht="32" customHeight="1" x14ac:dyDescent="0.2">
      <c r="A768" s="2"/>
      <c r="B768" s="5"/>
      <c r="C768" s="4" t="s">
        <v>1418</v>
      </c>
      <c r="D768" s="176" t="s">
        <v>1419</v>
      </c>
      <c r="E768" s="176"/>
      <c r="F768" s="57" t="s">
        <v>8</v>
      </c>
      <c r="G768" s="15">
        <f t="shared" si="46"/>
        <v>5</v>
      </c>
    </row>
    <row r="769" spans="1:7" ht="32" customHeight="1" x14ac:dyDescent="0.2">
      <c r="A769" s="2"/>
      <c r="B769" s="5"/>
      <c r="C769" s="4" t="s">
        <v>1420</v>
      </c>
      <c r="D769" s="176" t="s">
        <v>1421</v>
      </c>
      <c r="E769" s="176"/>
      <c r="F769" s="57" t="s">
        <v>8</v>
      </c>
      <c r="G769" s="15">
        <f t="shared" si="46"/>
        <v>5</v>
      </c>
    </row>
    <row r="770" spans="1:7" ht="32" customHeight="1" x14ac:dyDescent="0.2">
      <c r="A770" s="2"/>
      <c r="B770" s="5"/>
      <c r="C770" s="4" t="s">
        <v>1422</v>
      </c>
      <c r="D770" s="176" t="s">
        <v>1423</v>
      </c>
      <c r="E770" s="176"/>
      <c r="F770" s="57" t="s">
        <v>8</v>
      </c>
      <c r="G770" s="15">
        <f t="shared" si="46"/>
        <v>5</v>
      </c>
    </row>
    <row r="771" spans="1:7" ht="32" customHeight="1" x14ac:dyDescent="0.2">
      <c r="A771" s="2"/>
      <c r="B771" s="5"/>
      <c r="C771" s="4" t="s">
        <v>1424</v>
      </c>
      <c r="D771" s="176" t="s">
        <v>1425</v>
      </c>
      <c r="E771" s="176"/>
      <c r="F771" s="57" t="s">
        <v>8</v>
      </c>
      <c r="G771" s="15">
        <f t="shared" si="46"/>
        <v>5</v>
      </c>
    </row>
    <row r="772" spans="1:7" ht="32" customHeight="1" x14ac:dyDescent="0.2">
      <c r="A772" s="2"/>
      <c r="B772" s="5"/>
      <c r="C772" s="4" t="s">
        <v>1426</v>
      </c>
      <c r="D772" s="176" t="s">
        <v>1427</v>
      </c>
      <c r="E772" s="176"/>
      <c r="F772" s="57" t="s">
        <v>8</v>
      </c>
      <c r="G772" s="15">
        <f t="shared" si="46"/>
        <v>5</v>
      </c>
    </row>
    <row r="773" spans="1:7" ht="32" customHeight="1" x14ac:dyDescent="0.2">
      <c r="A773" s="2"/>
      <c r="B773" s="5"/>
      <c r="C773" s="4" t="s">
        <v>1428</v>
      </c>
      <c r="D773" s="176" t="s">
        <v>1429</v>
      </c>
      <c r="E773" s="176"/>
      <c r="F773" s="57" t="s">
        <v>8</v>
      </c>
      <c r="G773" s="15">
        <f t="shared" si="46"/>
        <v>5</v>
      </c>
    </row>
    <row r="774" spans="1:7" ht="32" customHeight="1" x14ac:dyDescent="0.2">
      <c r="A774" s="2"/>
      <c r="B774" s="4" t="s">
        <v>1430</v>
      </c>
      <c r="C774" s="176" t="s">
        <v>1431</v>
      </c>
      <c r="D774" s="176"/>
      <c r="E774" s="176"/>
      <c r="F774" s="57" t="s">
        <v>8</v>
      </c>
      <c r="G774" s="15">
        <f t="shared" si="46"/>
        <v>5</v>
      </c>
    </row>
    <row r="775" spans="1:7" ht="32" customHeight="1" x14ac:dyDescent="0.2">
      <c r="A775" s="2"/>
      <c r="B775" s="4" t="s">
        <v>1432</v>
      </c>
      <c r="C775" s="176" t="s">
        <v>1433</v>
      </c>
      <c r="D775" s="176"/>
      <c r="E775" s="176"/>
      <c r="F775" s="57" t="s">
        <v>8</v>
      </c>
      <c r="G775" s="15">
        <f t="shared" si="46"/>
        <v>5</v>
      </c>
    </row>
    <row r="776" spans="1:7" ht="32" customHeight="1" x14ac:dyDescent="0.2">
      <c r="A776" s="2"/>
      <c r="B776" s="4" t="s">
        <v>1434</v>
      </c>
      <c r="C776" s="176" t="s">
        <v>1435</v>
      </c>
      <c r="D776" s="176"/>
      <c r="E776" s="176"/>
      <c r="F776" s="57" t="s">
        <v>8</v>
      </c>
      <c r="G776" s="15">
        <f t="shared" si="46"/>
        <v>5</v>
      </c>
    </row>
    <row r="777" spans="1:7" ht="32" customHeight="1" x14ac:dyDescent="0.2">
      <c r="A777" s="2"/>
      <c r="B777" s="4" t="s">
        <v>1436</v>
      </c>
      <c r="C777" s="176" t="s">
        <v>1437</v>
      </c>
      <c r="D777" s="176"/>
      <c r="E777" s="176"/>
      <c r="F777" s="57" t="s">
        <v>8</v>
      </c>
      <c r="G777" s="15">
        <f t="shared" si="46"/>
        <v>5</v>
      </c>
    </row>
    <row r="778" spans="1:7" ht="32" customHeight="1" x14ac:dyDescent="0.2">
      <c r="A778" s="2">
        <v>27</v>
      </c>
      <c r="B778" s="180" t="s">
        <v>1438</v>
      </c>
      <c r="C778" s="180"/>
      <c r="D778" s="180"/>
      <c r="E778" s="180"/>
      <c r="F778" s="57"/>
      <c r="G778" s="50">
        <f>SUM(G779:G808)</f>
        <v>86</v>
      </c>
    </row>
    <row r="779" spans="1:7" ht="32" customHeight="1" x14ac:dyDescent="0.2">
      <c r="A779" s="2"/>
      <c r="B779" s="4" t="s">
        <v>1439</v>
      </c>
      <c r="C779" s="176" t="s">
        <v>1440</v>
      </c>
      <c r="D779" s="176"/>
      <c r="E779" s="176"/>
      <c r="F779" s="57" t="s">
        <v>8</v>
      </c>
      <c r="G779" s="15">
        <f>IF(AND(F779="YA"),5,IF(AND(F779="TIDAK"),1,0))</f>
        <v>5</v>
      </c>
    </row>
    <row r="780" spans="1:7" ht="32" customHeight="1" x14ac:dyDescent="0.2">
      <c r="A780" s="2"/>
      <c r="B780" s="4" t="s">
        <v>1441</v>
      </c>
      <c r="C780" s="176" t="s">
        <v>1442</v>
      </c>
      <c r="D780" s="176"/>
      <c r="E780" s="176"/>
      <c r="F780" s="57" t="s">
        <v>8</v>
      </c>
      <c r="G780" s="15">
        <f>IF(AND(F780="YA"),5,IF(AND(F780="TIDAK"),1,0))</f>
        <v>5</v>
      </c>
    </row>
    <row r="781" spans="1:7" ht="32" customHeight="1" x14ac:dyDescent="0.2">
      <c r="A781" s="2"/>
      <c r="B781" s="4" t="s">
        <v>1443</v>
      </c>
      <c r="C781" s="176" t="s">
        <v>1444</v>
      </c>
      <c r="D781" s="176"/>
      <c r="E781" s="176"/>
      <c r="F781" s="57"/>
      <c r="G781" s="15"/>
    </row>
    <row r="782" spans="1:7" ht="32" customHeight="1" x14ac:dyDescent="0.2">
      <c r="A782" s="2"/>
      <c r="B782" s="5"/>
      <c r="C782" s="4" t="s">
        <v>1445</v>
      </c>
      <c r="D782" s="176" t="s">
        <v>1446</v>
      </c>
      <c r="E782" s="176"/>
      <c r="F782" s="57" t="s">
        <v>22</v>
      </c>
      <c r="G782" s="15">
        <f>IF(AND(F782="YA"),3,IF(AND(F782="TIDAK"),1,0))</f>
        <v>0</v>
      </c>
    </row>
    <row r="783" spans="1:7" ht="32" customHeight="1" x14ac:dyDescent="0.2">
      <c r="A783" s="2"/>
      <c r="B783" s="5"/>
      <c r="C783" s="4" t="s">
        <v>1447</v>
      </c>
      <c r="D783" s="176" t="s">
        <v>1448</v>
      </c>
      <c r="E783" s="176"/>
      <c r="F783" s="57" t="s">
        <v>22</v>
      </c>
      <c r="G783" s="15">
        <f>IF(AND(F783="YA"),3,IF(AND(F783="TIDAK"),1,0))</f>
        <v>0</v>
      </c>
    </row>
    <row r="784" spans="1:7" ht="32" customHeight="1" x14ac:dyDescent="0.2">
      <c r="A784" s="2"/>
      <c r="B784" s="5"/>
      <c r="C784" s="4" t="s">
        <v>1449</v>
      </c>
      <c r="D784" s="176" t="s">
        <v>1069</v>
      </c>
      <c r="E784" s="176"/>
      <c r="F784" s="57" t="s">
        <v>8</v>
      </c>
      <c r="G784" s="15">
        <f>IF(AND(F784="YA"),5,IF(AND(F784="TIDAK"),1,0))</f>
        <v>5</v>
      </c>
    </row>
    <row r="785" spans="1:7" ht="32" customHeight="1" x14ac:dyDescent="0.2">
      <c r="A785" s="2"/>
      <c r="B785" s="4" t="s">
        <v>1450</v>
      </c>
      <c r="C785" s="176" t="s">
        <v>1451</v>
      </c>
      <c r="D785" s="176"/>
      <c r="E785" s="176"/>
      <c r="F785" s="57" t="s">
        <v>8</v>
      </c>
      <c r="G785" s="15">
        <f>IF(AND(F785="YA"),5,IF(AND(F785="TIDAK"),1,0))</f>
        <v>5</v>
      </c>
    </row>
    <row r="786" spans="1:7" ht="32" customHeight="1" x14ac:dyDescent="0.2">
      <c r="A786" s="2"/>
      <c r="B786" s="4" t="s">
        <v>1452</v>
      </c>
      <c r="C786" s="176" t="s">
        <v>1453</v>
      </c>
      <c r="D786" s="176"/>
      <c r="E786" s="176"/>
      <c r="F786" s="57" t="s">
        <v>8</v>
      </c>
      <c r="G786" s="15">
        <f>IF(AND(F786="YA"),5,IF(AND(F786="TIDAK"),1,0))</f>
        <v>5</v>
      </c>
    </row>
    <row r="787" spans="1:7" ht="32" customHeight="1" x14ac:dyDescent="0.2">
      <c r="A787" s="2"/>
      <c r="B787" s="4" t="s">
        <v>1454</v>
      </c>
      <c r="C787" s="176" t="s">
        <v>1455</v>
      </c>
      <c r="D787" s="176"/>
      <c r="E787" s="176"/>
      <c r="F787" s="57"/>
      <c r="G787" s="15"/>
    </row>
    <row r="788" spans="1:7" ht="32" customHeight="1" x14ac:dyDescent="0.2">
      <c r="A788" s="2"/>
      <c r="B788" s="5"/>
      <c r="C788" s="32" t="s">
        <v>1456</v>
      </c>
      <c r="D788" s="176" t="s">
        <v>184</v>
      </c>
      <c r="E788" s="176"/>
      <c r="F788" s="57" t="s">
        <v>8</v>
      </c>
      <c r="G788" s="15">
        <f>IF(AND(F788="YA"),5,IF(AND(F788="TIDAK"),1,0))</f>
        <v>5</v>
      </c>
    </row>
    <row r="789" spans="1:7" ht="32" customHeight="1" x14ac:dyDescent="0.2">
      <c r="A789" s="2"/>
      <c r="B789" s="5"/>
      <c r="C789" s="32" t="s">
        <v>1457</v>
      </c>
      <c r="D789" s="176" t="s">
        <v>274</v>
      </c>
      <c r="E789" s="176"/>
      <c r="F789" s="57" t="s">
        <v>8</v>
      </c>
      <c r="G789" s="15">
        <f>IF(AND(F789="YA"),5,IF(AND(F789="TIDAK"),1,0))</f>
        <v>5</v>
      </c>
    </row>
    <row r="790" spans="1:7" ht="32" customHeight="1" x14ac:dyDescent="0.2">
      <c r="A790" s="2"/>
      <c r="B790" s="5"/>
      <c r="C790" s="32" t="s">
        <v>1458</v>
      </c>
      <c r="D790" s="176" t="s">
        <v>1459</v>
      </c>
      <c r="E790" s="176"/>
      <c r="F790" s="57" t="s">
        <v>8</v>
      </c>
      <c r="G790" s="15">
        <f>IF(AND(F790="YA"),5,IF(AND(F790="TIDAK"),1,0))</f>
        <v>5</v>
      </c>
    </row>
    <row r="791" spans="1:7" ht="32" customHeight="1" x14ac:dyDescent="0.2">
      <c r="A791" s="2"/>
      <c r="B791" s="5"/>
      <c r="C791" s="32" t="s">
        <v>1460</v>
      </c>
      <c r="D791" s="176" t="s">
        <v>1461</v>
      </c>
      <c r="E791" s="176"/>
      <c r="F791" s="57" t="s">
        <v>55</v>
      </c>
      <c r="G791" s="15">
        <f>IF(AND(F791="YA"),5,IF(AND(F791="TIDAK"),1,0))</f>
        <v>1</v>
      </c>
    </row>
    <row r="792" spans="1:7" ht="32" customHeight="1" x14ac:dyDescent="0.2">
      <c r="A792" s="2"/>
      <c r="B792" s="4" t="s">
        <v>1462</v>
      </c>
      <c r="C792" s="176" t="s">
        <v>1463</v>
      </c>
      <c r="D792" s="176"/>
      <c r="E792" s="176"/>
      <c r="F792" s="57" t="s">
        <v>8</v>
      </c>
      <c r="G792" s="15">
        <f>IF(AND(F792="YA"),5,IF(AND(F792="TIDAK"),1,0))</f>
        <v>5</v>
      </c>
    </row>
    <row r="793" spans="1:7" ht="32" customHeight="1" x14ac:dyDescent="0.2">
      <c r="A793" s="2"/>
      <c r="B793" s="4" t="s">
        <v>1464</v>
      </c>
      <c r="C793" s="176" t="s">
        <v>1465</v>
      </c>
      <c r="D793" s="176"/>
      <c r="E793" s="176"/>
      <c r="F793" s="57"/>
      <c r="G793" s="15"/>
    </row>
    <row r="794" spans="1:7" ht="32" customHeight="1" x14ac:dyDescent="0.2">
      <c r="A794" s="2"/>
      <c r="B794" s="5"/>
      <c r="C794" s="4" t="s">
        <v>1466</v>
      </c>
      <c r="D794" s="176" t="s">
        <v>1467</v>
      </c>
      <c r="E794" s="176"/>
      <c r="F794" s="57" t="s">
        <v>8</v>
      </c>
      <c r="G794" s="15">
        <f>IF(AND(F794="YA"),5,IF(AND(F794="TIDAK"),1,0))</f>
        <v>5</v>
      </c>
    </row>
    <row r="795" spans="1:7" ht="32" customHeight="1" x14ac:dyDescent="0.2">
      <c r="A795" s="2"/>
      <c r="B795" s="5"/>
      <c r="C795" s="4" t="s">
        <v>1468</v>
      </c>
      <c r="D795" s="176" t="s">
        <v>1469</v>
      </c>
      <c r="E795" s="176"/>
      <c r="F795" s="57" t="s">
        <v>8</v>
      </c>
      <c r="G795" s="15">
        <f>IF(AND(F795="YA"),5,IF(AND(F795="TIDAK"),1,0))</f>
        <v>5</v>
      </c>
    </row>
    <row r="796" spans="1:7" ht="32" customHeight="1" x14ac:dyDescent="0.2">
      <c r="A796" s="2"/>
      <c r="B796" s="5"/>
      <c r="C796" s="4" t="s">
        <v>1470</v>
      </c>
      <c r="D796" s="176" t="s">
        <v>1471</v>
      </c>
      <c r="E796" s="176"/>
      <c r="F796" s="57" t="s">
        <v>8</v>
      </c>
      <c r="G796" s="15">
        <f>IF(AND(F796="YA"),5,IF(AND(F796="TIDAK"),1,0))</f>
        <v>5</v>
      </c>
    </row>
    <row r="797" spans="1:7" ht="32" customHeight="1" x14ac:dyDescent="0.2">
      <c r="A797" s="2"/>
      <c r="B797" s="11" t="s">
        <v>1472</v>
      </c>
      <c r="C797" s="176" t="s">
        <v>1473</v>
      </c>
      <c r="D797" s="176"/>
      <c r="E797" s="176"/>
      <c r="F797" s="57"/>
      <c r="G797" s="15"/>
    </row>
    <row r="798" spans="1:7" ht="32" customHeight="1" x14ac:dyDescent="0.2">
      <c r="A798" s="2"/>
      <c r="B798" s="5"/>
      <c r="C798" s="4" t="s">
        <v>1474</v>
      </c>
      <c r="D798" s="176" t="s">
        <v>1475</v>
      </c>
      <c r="E798" s="176"/>
      <c r="F798" s="57" t="s">
        <v>8</v>
      </c>
      <c r="G798" s="15">
        <f>IF(AND(F798="YA"),5,IF(AND(F798="TIDAK"),1,0))</f>
        <v>5</v>
      </c>
    </row>
    <row r="799" spans="1:7" ht="32" customHeight="1" x14ac:dyDescent="0.2">
      <c r="A799" s="2"/>
      <c r="B799" s="5"/>
      <c r="C799" s="4" t="s">
        <v>1476</v>
      </c>
      <c r="D799" s="176" t="s">
        <v>182</v>
      </c>
      <c r="E799" s="176"/>
      <c r="F799" s="57" t="s">
        <v>8</v>
      </c>
      <c r="G799" s="15">
        <f>IF(AND(F799="YA"),5,IF(AND(F799="TIDAK"),1,0))</f>
        <v>5</v>
      </c>
    </row>
    <row r="800" spans="1:7" ht="32" customHeight="1" x14ac:dyDescent="0.2">
      <c r="A800" s="2"/>
      <c r="B800" s="5"/>
      <c r="C800" s="4" t="s">
        <v>1477</v>
      </c>
      <c r="D800" s="176" t="s">
        <v>1478</v>
      </c>
      <c r="E800" s="176"/>
      <c r="F800" s="57" t="s">
        <v>8</v>
      </c>
      <c r="G800" s="15">
        <f>IF(AND(F800="YA"),5,IF(AND(F800="TIDAK"),1,0))</f>
        <v>5</v>
      </c>
    </row>
    <row r="801" spans="1:7" ht="32" customHeight="1" x14ac:dyDescent="0.2">
      <c r="A801" s="2"/>
      <c r="B801" s="4" t="s">
        <v>1479</v>
      </c>
      <c r="C801" s="176" t="s">
        <v>1480</v>
      </c>
      <c r="D801" s="176"/>
      <c r="E801" s="176"/>
      <c r="F801" s="57" t="s">
        <v>8</v>
      </c>
      <c r="G801" s="15">
        <f>IF(AND(F801="YA"),5,IF(AND(F801="TIDAK"),1,0))</f>
        <v>5</v>
      </c>
    </row>
    <row r="802" spans="1:7" ht="32" customHeight="1" x14ac:dyDescent="0.2">
      <c r="A802" s="2"/>
      <c r="B802" s="4" t="s">
        <v>1481</v>
      </c>
      <c r="C802" s="176" t="s">
        <v>1482</v>
      </c>
      <c r="D802" s="176"/>
      <c r="E802" s="176"/>
      <c r="F802" s="57" t="s">
        <v>8</v>
      </c>
      <c r="G802" s="15">
        <f>IF(AND(F802="YA"),1,IF(AND(F802="TIDAK"),5,0))</f>
        <v>1</v>
      </c>
    </row>
    <row r="803" spans="1:7" ht="32" customHeight="1" x14ac:dyDescent="0.2">
      <c r="A803" s="2"/>
      <c r="B803" s="4" t="s">
        <v>1483</v>
      </c>
      <c r="C803" s="176" t="s">
        <v>1484</v>
      </c>
      <c r="D803" s="176"/>
      <c r="E803" s="176"/>
      <c r="F803" s="57"/>
      <c r="G803" s="15"/>
    </row>
    <row r="804" spans="1:7" ht="32" customHeight="1" x14ac:dyDescent="0.2">
      <c r="A804" s="2"/>
      <c r="B804" s="5"/>
      <c r="C804" s="4" t="s">
        <v>1485</v>
      </c>
      <c r="D804" s="176" t="s">
        <v>1486</v>
      </c>
      <c r="E804" s="176"/>
      <c r="F804" s="57" t="s">
        <v>8</v>
      </c>
      <c r="G804" s="15">
        <f>IF(AND(F804="YA"),2,IF(AND(F804="TIDAK"),1,0))</f>
        <v>2</v>
      </c>
    </row>
    <row r="805" spans="1:7" ht="32" customHeight="1" x14ac:dyDescent="0.2">
      <c r="A805" s="2"/>
      <c r="B805" s="5"/>
      <c r="C805" s="4" t="s">
        <v>1487</v>
      </c>
      <c r="D805" s="176" t="s">
        <v>1488</v>
      </c>
      <c r="E805" s="176"/>
      <c r="F805" s="57"/>
      <c r="G805" s="15"/>
    </row>
    <row r="806" spans="1:7" ht="32" customHeight="1" x14ac:dyDescent="0.2">
      <c r="A806" s="2"/>
      <c r="B806" s="5"/>
      <c r="C806" s="5"/>
      <c r="D806" s="4" t="s">
        <v>1489</v>
      </c>
      <c r="E806" s="5" t="s">
        <v>1490</v>
      </c>
      <c r="F806" s="57" t="s">
        <v>22</v>
      </c>
      <c r="G806" s="15">
        <f>IF(AND(F806="YA"),1,IF(AND(F806="TIDAK"),0,0))</f>
        <v>0</v>
      </c>
    </row>
    <row r="807" spans="1:7" ht="32" customHeight="1" x14ac:dyDescent="0.2">
      <c r="A807" s="2"/>
      <c r="B807" s="5"/>
      <c r="C807" s="5"/>
      <c r="D807" s="4" t="s">
        <v>1491</v>
      </c>
      <c r="E807" s="5" t="s">
        <v>1448</v>
      </c>
      <c r="F807" s="57" t="s">
        <v>22</v>
      </c>
      <c r="G807" s="15">
        <f>IF(AND(F807="YA"),1,IF(AND(F807="TIDAK"),0,0))</f>
        <v>0</v>
      </c>
    </row>
    <row r="808" spans="1:7" ht="32" customHeight="1" x14ac:dyDescent="0.2">
      <c r="A808" s="2"/>
      <c r="B808" s="5"/>
      <c r="C808" s="5"/>
      <c r="D808" s="4" t="s">
        <v>1492</v>
      </c>
      <c r="E808" s="5" t="s">
        <v>1069</v>
      </c>
      <c r="F808" s="57" t="s">
        <v>8</v>
      </c>
      <c r="G808" s="15">
        <f>IF(AND(F808="YA"),2,IF(AND(F808="TIDAK"),0,0))</f>
        <v>2</v>
      </c>
    </row>
    <row r="809" spans="1:7" ht="32" customHeight="1" x14ac:dyDescent="0.2">
      <c r="A809" s="186" t="s">
        <v>1493</v>
      </c>
      <c r="B809" s="187"/>
      <c r="C809" s="187"/>
      <c r="D809" s="187"/>
      <c r="E809" s="187"/>
      <c r="F809" s="187"/>
      <c r="G809" s="48">
        <f>G810</f>
        <v>43</v>
      </c>
    </row>
    <row r="810" spans="1:7" ht="32" customHeight="1" x14ac:dyDescent="0.2">
      <c r="A810" s="2">
        <v>28</v>
      </c>
      <c r="B810" s="180" t="s">
        <v>1494</v>
      </c>
      <c r="C810" s="180"/>
      <c r="D810" s="180"/>
      <c r="E810" s="180"/>
      <c r="F810" s="57"/>
      <c r="G810" s="50">
        <f>SUM(G811:G831)</f>
        <v>43</v>
      </c>
    </row>
    <row r="811" spans="1:7" ht="32" customHeight="1" x14ac:dyDescent="0.2">
      <c r="A811" s="2"/>
      <c r="B811" s="4" t="s">
        <v>1495</v>
      </c>
      <c r="C811" s="181" t="s">
        <v>1496</v>
      </c>
      <c r="D811" s="183"/>
      <c r="E811" s="182"/>
      <c r="F811" s="57"/>
      <c r="G811" s="15"/>
    </row>
    <row r="812" spans="1:7" ht="32" customHeight="1" x14ac:dyDescent="0.2">
      <c r="A812" s="2"/>
      <c r="B812" s="3"/>
      <c r="C812" s="4" t="s">
        <v>1497</v>
      </c>
      <c r="D812" s="192" t="s">
        <v>1498</v>
      </c>
      <c r="E812" s="192"/>
      <c r="F812" s="57" t="s">
        <v>8</v>
      </c>
      <c r="G812" s="15">
        <f>IF(AND(F812="YA"),0,IF(AND(F812="TIDAK"),0,0))</f>
        <v>0</v>
      </c>
    </row>
    <row r="813" spans="1:7" ht="32" customHeight="1" x14ac:dyDescent="0.2">
      <c r="A813" s="2"/>
      <c r="B813" s="3"/>
      <c r="C813" s="4" t="s">
        <v>1499</v>
      </c>
      <c r="D813" s="193" t="s">
        <v>1500</v>
      </c>
      <c r="E813" s="193"/>
      <c r="F813" s="57" t="s">
        <v>55</v>
      </c>
      <c r="G813" s="15">
        <f t="shared" ref="G813:G815" si="47">IF(AND(F813="YA"),0,IF(AND(F813="TIDAK"),0,0))</f>
        <v>0</v>
      </c>
    </row>
    <row r="814" spans="1:7" ht="32" customHeight="1" x14ac:dyDescent="0.2">
      <c r="A814" s="2"/>
      <c r="B814" s="3"/>
      <c r="C814" s="4" t="s">
        <v>1501</v>
      </c>
      <c r="D814" s="192" t="s">
        <v>1502</v>
      </c>
      <c r="E814" s="192"/>
      <c r="F814" s="57" t="s">
        <v>55</v>
      </c>
      <c r="G814" s="15">
        <f t="shared" si="47"/>
        <v>0</v>
      </c>
    </row>
    <row r="815" spans="1:7" ht="32" customHeight="1" x14ac:dyDescent="0.2">
      <c r="A815" s="2"/>
      <c r="B815" s="3"/>
      <c r="C815" s="4" t="s">
        <v>1503</v>
      </c>
      <c r="D815" s="192" t="s">
        <v>1504</v>
      </c>
      <c r="E815" s="192"/>
      <c r="F815" s="57" t="s">
        <v>55</v>
      </c>
      <c r="G815" s="15">
        <f t="shared" si="47"/>
        <v>0</v>
      </c>
    </row>
    <row r="816" spans="1:7" ht="32" customHeight="1" x14ac:dyDescent="0.2">
      <c r="A816" s="2"/>
      <c r="B816" s="4" t="s">
        <v>1505</v>
      </c>
      <c r="C816" s="176" t="s">
        <v>1506</v>
      </c>
      <c r="D816" s="176"/>
      <c r="E816" s="176"/>
      <c r="F816" s="57" t="s">
        <v>8</v>
      </c>
      <c r="G816" s="15">
        <f>IF(AND(F816="YA"),5,IF(AND(F816="TIDAK"),1,0))</f>
        <v>5</v>
      </c>
    </row>
    <row r="817" spans="1:7" ht="32" customHeight="1" x14ac:dyDescent="0.2">
      <c r="A817" s="2"/>
      <c r="B817" s="4" t="s">
        <v>1507</v>
      </c>
      <c r="C817" s="176" t="s">
        <v>1508</v>
      </c>
      <c r="D817" s="176"/>
      <c r="E817" s="176"/>
      <c r="F817" s="57"/>
      <c r="G817" s="15"/>
    </row>
    <row r="818" spans="1:7" ht="32" customHeight="1" x14ac:dyDescent="0.2">
      <c r="A818" s="2"/>
      <c r="B818" s="5"/>
      <c r="C818" s="4" t="s">
        <v>1509</v>
      </c>
      <c r="D818" s="176" t="s">
        <v>1510</v>
      </c>
      <c r="E818" s="176"/>
      <c r="F818" s="57" t="s">
        <v>8</v>
      </c>
      <c r="G818" s="15">
        <f>IF(AND(F818="YA"),5,IF(AND(F818="TIDAK"),1,0))</f>
        <v>5</v>
      </c>
    </row>
    <row r="819" spans="1:7" ht="32" customHeight="1" x14ac:dyDescent="0.2">
      <c r="A819" s="2"/>
      <c r="B819" s="5"/>
      <c r="C819" s="4" t="s">
        <v>1511</v>
      </c>
      <c r="D819" s="176" t="s">
        <v>1512</v>
      </c>
      <c r="E819" s="176"/>
      <c r="F819" s="57" t="s">
        <v>8</v>
      </c>
      <c r="G819" s="15">
        <f>IF(AND(F819="YA"),5,IF(AND(F819="TIDAK"),1,0))</f>
        <v>5</v>
      </c>
    </row>
    <row r="820" spans="1:7" ht="32" customHeight="1" x14ac:dyDescent="0.2">
      <c r="A820" s="2"/>
      <c r="B820" s="4" t="s">
        <v>1513</v>
      </c>
      <c r="C820" s="176" t="s">
        <v>1691</v>
      </c>
      <c r="D820" s="176"/>
      <c r="E820" s="176"/>
      <c r="F820" s="57"/>
      <c r="G820" s="15"/>
    </row>
    <row r="821" spans="1:7" ht="32" customHeight="1" x14ac:dyDescent="0.2">
      <c r="A821" s="2"/>
      <c r="B821" s="5"/>
      <c r="C821" s="4" t="s">
        <v>1514</v>
      </c>
      <c r="D821" s="176" t="s">
        <v>1515</v>
      </c>
      <c r="E821" s="176"/>
      <c r="F821" s="57" t="s">
        <v>8</v>
      </c>
      <c r="G821" s="15">
        <f>IF(AND(F821="YA"),5,IF(AND(F821="TIDAK"),1,0))</f>
        <v>5</v>
      </c>
    </row>
    <row r="822" spans="1:7" ht="32" customHeight="1" x14ac:dyDescent="0.2">
      <c r="A822" s="2"/>
      <c r="B822" s="5"/>
      <c r="C822" s="4" t="s">
        <v>1516</v>
      </c>
      <c r="D822" s="176" t="s">
        <v>1517</v>
      </c>
      <c r="E822" s="176"/>
      <c r="F822" s="57" t="s">
        <v>8</v>
      </c>
      <c r="G822" s="15">
        <f>IF(AND(F822="YA"),5,IF(AND(F822="TIDAK"),1,0))</f>
        <v>5</v>
      </c>
    </row>
    <row r="823" spans="1:7" ht="32" customHeight="1" x14ac:dyDescent="0.2">
      <c r="A823" s="2"/>
      <c r="B823" s="4" t="s">
        <v>1518</v>
      </c>
      <c r="C823" s="176" t="s">
        <v>1692</v>
      </c>
      <c r="D823" s="176"/>
      <c r="E823" s="176"/>
      <c r="F823" s="57"/>
      <c r="G823" s="15"/>
    </row>
    <row r="824" spans="1:7" ht="32" customHeight="1" x14ac:dyDescent="0.2">
      <c r="A824" s="2"/>
      <c r="B824" s="5"/>
      <c r="C824" s="4" t="s">
        <v>1519</v>
      </c>
      <c r="D824" s="176" t="s">
        <v>1520</v>
      </c>
      <c r="E824" s="176"/>
      <c r="F824" s="57" t="s">
        <v>22</v>
      </c>
      <c r="G824" s="15">
        <f>IF(AND(F824="YA"),5,IF(AND(F824="TIDAK"),1,0))</f>
        <v>0</v>
      </c>
    </row>
    <row r="825" spans="1:7" ht="32" customHeight="1" x14ac:dyDescent="0.2">
      <c r="A825" s="2"/>
      <c r="B825" s="5"/>
      <c r="C825" s="4" t="s">
        <v>1521</v>
      </c>
      <c r="D825" s="176" t="s">
        <v>1522</v>
      </c>
      <c r="E825" s="176"/>
      <c r="F825" s="57" t="s">
        <v>8</v>
      </c>
      <c r="G825" s="15">
        <f>IF(AND(F825="YA"),5,IF(AND(F825="TIDAK"),1,0))</f>
        <v>5</v>
      </c>
    </row>
    <row r="826" spans="1:7" ht="32" customHeight="1" x14ac:dyDescent="0.2">
      <c r="A826" s="2"/>
      <c r="B826" s="4" t="s">
        <v>1523</v>
      </c>
      <c r="C826" s="176" t="s">
        <v>1524</v>
      </c>
      <c r="D826" s="176"/>
      <c r="E826" s="176"/>
      <c r="F826" s="57" t="s">
        <v>8</v>
      </c>
      <c r="G826" s="15">
        <f>IF(AND(F826="YA"),5,IF(AND(F826="TIDAK"),1,0))</f>
        <v>5</v>
      </c>
    </row>
    <row r="827" spans="1:7" ht="32" customHeight="1" x14ac:dyDescent="0.2">
      <c r="A827" s="2"/>
      <c r="B827" s="4" t="s">
        <v>1525</v>
      </c>
      <c r="C827" s="176" t="s">
        <v>1526</v>
      </c>
      <c r="D827" s="176"/>
      <c r="E827" s="176"/>
      <c r="F827" s="57"/>
      <c r="G827" s="15"/>
    </row>
    <row r="828" spans="1:7" ht="32" customHeight="1" x14ac:dyDescent="0.2">
      <c r="A828" s="2"/>
      <c r="B828" s="5"/>
      <c r="C828" s="4" t="s">
        <v>1527</v>
      </c>
      <c r="D828" s="176" t="s">
        <v>1528</v>
      </c>
      <c r="E828" s="176"/>
      <c r="F828" s="57" t="s">
        <v>8</v>
      </c>
      <c r="G828" s="15">
        <f>IF(AND(F828="YA"),3,IF(AND(F828="TIDAK"),1,0))</f>
        <v>3</v>
      </c>
    </row>
    <row r="829" spans="1:7" ht="32" customHeight="1" x14ac:dyDescent="0.2">
      <c r="A829" s="2"/>
      <c r="B829" s="5"/>
      <c r="C829" s="4" t="s">
        <v>1529</v>
      </c>
      <c r="D829" s="176" t="s">
        <v>1530</v>
      </c>
      <c r="E829" s="176"/>
      <c r="F829" s="57" t="s">
        <v>22</v>
      </c>
      <c r="G829" s="15">
        <f>IF(AND(F829="YA"),3,IF(AND(F829="TIDAK"),1,0))</f>
        <v>0</v>
      </c>
    </row>
    <row r="830" spans="1:7" ht="50" customHeight="1" x14ac:dyDescent="0.2">
      <c r="A830" s="2"/>
      <c r="B830" s="5"/>
      <c r="C830" s="4" t="s">
        <v>1531</v>
      </c>
      <c r="D830" s="176" t="s">
        <v>1532</v>
      </c>
      <c r="E830" s="176"/>
      <c r="F830" s="57" t="s">
        <v>22</v>
      </c>
      <c r="G830" s="15">
        <f>IF(AND(F830="YA"),5,IF(AND(F830="TIDAK"),1,0))</f>
        <v>0</v>
      </c>
    </row>
    <row r="831" spans="1:7" ht="32" customHeight="1" x14ac:dyDescent="0.2">
      <c r="A831" s="2"/>
      <c r="B831" s="4" t="s">
        <v>1533</v>
      </c>
      <c r="C831" s="176" t="s">
        <v>1693</v>
      </c>
      <c r="D831" s="176"/>
      <c r="E831" s="176"/>
      <c r="F831" s="57" t="s">
        <v>8</v>
      </c>
      <c r="G831" s="15">
        <f>IF(AND(F831="YA"),5,IF(AND(F831="TIDAK"),1,0))</f>
        <v>5</v>
      </c>
    </row>
    <row r="832" spans="1:7" ht="32" customHeight="1" x14ac:dyDescent="0.2">
      <c r="A832" s="186" t="s">
        <v>1534</v>
      </c>
      <c r="B832" s="187"/>
      <c r="C832" s="187"/>
      <c r="D832" s="187"/>
      <c r="E832" s="187"/>
      <c r="F832" s="187"/>
      <c r="G832" s="48">
        <f>G833+G865</f>
        <v>173</v>
      </c>
    </row>
    <row r="833" spans="1:7" ht="32" customHeight="1" x14ac:dyDescent="0.2">
      <c r="A833" s="2">
        <v>29</v>
      </c>
      <c r="B833" s="189" t="s">
        <v>1535</v>
      </c>
      <c r="C833" s="190"/>
      <c r="D833" s="190"/>
      <c r="E833" s="191"/>
      <c r="F833" s="57"/>
      <c r="G833" s="50">
        <f>SUM(G834:G864)</f>
        <v>119</v>
      </c>
    </row>
    <row r="834" spans="1:7" ht="32" customHeight="1" x14ac:dyDescent="0.2">
      <c r="A834" s="2"/>
      <c r="B834" s="4" t="s">
        <v>1536</v>
      </c>
      <c r="C834" s="181" t="s">
        <v>1537</v>
      </c>
      <c r="D834" s="183"/>
      <c r="E834" s="182"/>
      <c r="F834" s="57" t="s">
        <v>8</v>
      </c>
      <c r="G834" s="15">
        <f>IF(AND(F834="YA"),5,IF(AND(F834="TIDAK"),1,0))</f>
        <v>5</v>
      </c>
    </row>
    <row r="835" spans="1:7" ht="32" customHeight="1" x14ac:dyDescent="0.2">
      <c r="A835" s="2"/>
      <c r="B835" s="4" t="s">
        <v>1538</v>
      </c>
      <c r="C835" s="181" t="s">
        <v>1539</v>
      </c>
      <c r="D835" s="183"/>
      <c r="E835" s="182"/>
      <c r="F835" s="57" t="s">
        <v>8</v>
      </c>
      <c r="G835" s="15">
        <f>IF(AND(F835="YA"),5,IF(AND(F835="TIDAK"),1,0))</f>
        <v>5</v>
      </c>
    </row>
    <row r="836" spans="1:7" ht="32" customHeight="1" x14ac:dyDescent="0.2">
      <c r="A836" s="2"/>
      <c r="B836" s="4" t="s">
        <v>1540</v>
      </c>
      <c r="C836" s="181" t="s">
        <v>1541</v>
      </c>
      <c r="D836" s="183"/>
      <c r="E836" s="182"/>
      <c r="F836" s="57" t="s">
        <v>55</v>
      </c>
      <c r="G836" s="15">
        <f>IF(AND(F836="YA"),5,IF(AND(F836="TIDAK"),1,0))</f>
        <v>1</v>
      </c>
    </row>
    <row r="837" spans="1:7" ht="32" customHeight="1" x14ac:dyDescent="0.2">
      <c r="A837" s="2"/>
      <c r="B837" s="4" t="s">
        <v>1542</v>
      </c>
      <c r="C837" s="181" t="s">
        <v>1543</v>
      </c>
      <c r="D837" s="183"/>
      <c r="E837" s="182"/>
      <c r="F837" s="57"/>
      <c r="G837" s="15"/>
    </row>
    <row r="838" spans="1:7" ht="32" customHeight="1" x14ac:dyDescent="0.2">
      <c r="A838" s="2"/>
      <c r="B838" s="5"/>
      <c r="C838" s="4" t="s">
        <v>1544</v>
      </c>
      <c r="D838" s="181" t="s">
        <v>1545</v>
      </c>
      <c r="E838" s="182"/>
      <c r="F838" s="57" t="s">
        <v>8</v>
      </c>
      <c r="G838" s="15">
        <f>IF(AND(F838="YA"),5,IF(AND(F838="TIDAK"),1,0))</f>
        <v>5</v>
      </c>
    </row>
    <row r="839" spans="1:7" ht="32" customHeight="1" x14ac:dyDescent="0.2">
      <c r="A839" s="2"/>
      <c r="B839" s="5"/>
      <c r="C839" s="4" t="s">
        <v>1546</v>
      </c>
      <c r="D839" s="184" t="s">
        <v>1547</v>
      </c>
      <c r="E839" s="185"/>
      <c r="F839" s="57" t="s">
        <v>8</v>
      </c>
      <c r="G839" s="15">
        <f>IF(AND(F839="YA"),5,IF(AND(F839="TIDAK"),1,0))</f>
        <v>5</v>
      </c>
    </row>
    <row r="840" spans="1:7" ht="32" customHeight="1" x14ac:dyDescent="0.2">
      <c r="A840" s="2"/>
      <c r="B840" s="5"/>
      <c r="C840" s="4" t="s">
        <v>1548</v>
      </c>
      <c r="D840" s="184" t="s">
        <v>1549</v>
      </c>
      <c r="E840" s="185"/>
      <c r="F840" s="57" t="s">
        <v>8</v>
      </c>
      <c r="G840" s="15">
        <f>IF(AND(F840="YA"),5,IF(AND(F840="TIDAK"),1,0))</f>
        <v>5</v>
      </c>
    </row>
    <row r="841" spans="1:7" ht="32" customHeight="1" x14ac:dyDescent="0.2">
      <c r="A841" s="2"/>
      <c r="B841" s="5"/>
      <c r="C841" s="4" t="s">
        <v>1550</v>
      </c>
      <c r="D841" s="184" t="s">
        <v>1551</v>
      </c>
      <c r="E841" s="185"/>
      <c r="F841" s="57" t="s">
        <v>8</v>
      </c>
      <c r="G841" s="15">
        <f>IF(AND(F841="YA"),5,IF(AND(F841="TIDAK"),1,0))</f>
        <v>5</v>
      </c>
    </row>
    <row r="842" spans="1:7" ht="32" customHeight="1" x14ac:dyDescent="0.2">
      <c r="A842" s="2"/>
      <c r="B842" s="4" t="s">
        <v>1552</v>
      </c>
      <c r="C842" s="181" t="s">
        <v>1553</v>
      </c>
      <c r="D842" s="183"/>
      <c r="E842" s="182"/>
      <c r="F842" s="57"/>
      <c r="G842" s="15"/>
    </row>
    <row r="843" spans="1:7" ht="32" customHeight="1" x14ac:dyDescent="0.2">
      <c r="A843" s="2"/>
      <c r="B843" s="5"/>
      <c r="C843" s="4" t="s">
        <v>1554</v>
      </c>
      <c r="D843" s="181" t="s">
        <v>1555</v>
      </c>
      <c r="E843" s="182"/>
      <c r="F843" s="57" t="s">
        <v>8</v>
      </c>
      <c r="G843" s="15">
        <f t="shared" ref="G843:G850" si="48">IF(AND(F843="YA"),5,IF(AND(F843="TIDAK"),1,0))</f>
        <v>5</v>
      </c>
    </row>
    <row r="844" spans="1:7" ht="32" customHeight="1" x14ac:dyDescent="0.2">
      <c r="A844" s="2"/>
      <c r="B844" s="5"/>
      <c r="C844" s="4" t="s">
        <v>1556</v>
      </c>
      <c r="D844" s="181" t="s">
        <v>1557</v>
      </c>
      <c r="E844" s="182"/>
      <c r="F844" s="57" t="s">
        <v>8</v>
      </c>
      <c r="G844" s="15">
        <f t="shared" si="48"/>
        <v>5</v>
      </c>
    </row>
    <row r="845" spans="1:7" ht="32" customHeight="1" x14ac:dyDescent="0.2">
      <c r="A845" s="2"/>
      <c r="B845" s="5"/>
      <c r="C845" s="4" t="s">
        <v>1558</v>
      </c>
      <c r="D845" s="181" t="s">
        <v>1559</v>
      </c>
      <c r="E845" s="182"/>
      <c r="F845" s="57" t="s">
        <v>55</v>
      </c>
      <c r="G845" s="15">
        <f t="shared" si="48"/>
        <v>1</v>
      </c>
    </row>
    <row r="846" spans="1:7" ht="32" customHeight="1" x14ac:dyDescent="0.2">
      <c r="A846" s="2"/>
      <c r="B846" s="5"/>
      <c r="C846" s="4" t="s">
        <v>1560</v>
      </c>
      <c r="D846" s="184" t="s">
        <v>1561</v>
      </c>
      <c r="E846" s="185"/>
      <c r="F846" s="57" t="s">
        <v>8</v>
      </c>
      <c r="G846" s="15">
        <f t="shared" si="48"/>
        <v>5</v>
      </c>
    </row>
    <row r="847" spans="1:7" ht="32" customHeight="1" x14ac:dyDescent="0.2">
      <c r="A847" s="2"/>
      <c r="B847" s="5"/>
      <c r="C847" s="4" t="s">
        <v>1562</v>
      </c>
      <c r="D847" s="181" t="s">
        <v>1563</v>
      </c>
      <c r="E847" s="182"/>
      <c r="F847" s="57" t="s">
        <v>8</v>
      </c>
      <c r="G847" s="15">
        <f t="shared" si="48"/>
        <v>5</v>
      </c>
    </row>
    <row r="848" spans="1:7" ht="32" customHeight="1" x14ac:dyDescent="0.2">
      <c r="A848" s="2"/>
      <c r="B848" s="5"/>
      <c r="C848" s="4" t="s">
        <v>1564</v>
      </c>
      <c r="D848" s="181" t="s">
        <v>1565</v>
      </c>
      <c r="E848" s="182"/>
      <c r="F848" s="57" t="s">
        <v>8</v>
      </c>
      <c r="G848" s="15">
        <f t="shared" si="48"/>
        <v>5</v>
      </c>
    </row>
    <row r="849" spans="1:7" ht="32" customHeight="1" x14ac:dyDescent="0.2">
      <c r="A849" s="2"/>
      <c r="B849" s="5"/>
      <c r="C849" s="4" t="s">
        <v>1566</v>
      </c>
      <c r="D849" s="181" t="s">
        <v>1567</v>
      </c>
      <c r="E849" s="182"/>
      <c r="F849" s="57" t="s">
        <v>8</v>
      </c>
      <c r="G849" s="15">
        <f t="shared" si="48"/>
        <v>5</v>
      </c>
    </row>
    <row r="850" spans="1:7" ht="32" customHeight="1" x14ac:dyDescent="0.2">
      <c r="A850" s="2"/>
      <c r="B850" s="5"/>
      <c r="C850" s="4" t="s">
        <v>1568</v>
      </c>
      <c r="D850" s="181" t="s">
        <v>1569</v>
      </c>
      <c r="E850" s="182"/>
      <c r="F850" s="57" t="s">
        <v>8</v>
      </c>
      <c r="G850" s="15">
        <f t="shared" si="48"/>
        <v>5</v>
      </c>
    </row>
    <row r="851" spans="1:7" ht="32" customHeight="1" x14ac:dyDescent="0.2">
      <c r="A851" s="2"/>
      <c r="B851" s="4" t="s">
        <v>1570</v>
      </c>
      <c r="C851" s="181" t="s">
        <v>1571</v>
      </c>
      <c r="D851" s="183"/>
      <c r="E851" s="182"/>
      <c r="F851" s="57"/>
      <c r="G851" s="15"/>
    </row>
    <row r="852" spans="1:7" ht="32" customHeight="1" x14ac:dyDescent="0.2">
      <c r="A852" s="2"/>
      <c r="B852" s="5"/>
      <c r="C852" s="4" t="s">
        <v>1572</v>
      </c>
      <c r="D852" s="181" t="s">
        <v>1573</v>
      </c>
      <c r="E852" s="182"/>
      <c r="F852" s="57" t="s">
        <v>8</v>
      </c>
      <c r="G852" s="15">
        <f t="shared" ref="G852:G857" si="49">IF(AND(F852="YA"),5,IF(AND(F852="TIDAK"),1,0))</f>
        <v>5</v>
      </c>
    </row>
    <row r="853" spans="1:7" ht="32" customHeight="1" x14ac:dyDescent="0.2">
      <c r="A853" s="2"/>
      <c r="B853" s="5"/>
      <c r="C853" s="4" t="s">
        <v>1574</v>
      </c>
      <c r="D853" s="181" t="s">
        <v>1575</v>
      </c>
      <c r="E853" s="182"/>
      <c r="F853" s="57" t="s">
        <v>8</v>
      </c>
      <c r="G853" s="15">
        <f t="shared" si="49"/>
        <v>5</v>
      </c>
    </row>
    <row r="854" spans="1:7" ht="32" customHeight="1" x14ac:dyDescent="0.2">
      <c r="A854" s="2"/>
      <c r="B854" s="5"/>
      <c r="C854" s="4" t="s">
        <v>1576</v>
      </c>
      <c r="D854" s="176" t="s">
        <v>1577</v>
      </c>
      <c r="E854" s="176"/>
      <c r="F854" s="57" t="s">
        <v>8</v>
      </c>
      <c r="G854" s="15">
        <f t="shared" si="49"/>
        <v>5</v>
      </c>
    </row>
    <row r="855" spans="1:7" ht="32" customHeight="1" x14ac:dyDescent="0.2">
      <c r="A855" s="2"/>
      <c r="B855" s="5"/>
      <c r="C855" s="4" t="s">
        <v>1578</v>
      </c>
      <c r="D855" s="176" t="s">
        <v>1579</v>
      </c>
      <c r="E855" s="176"/>
      <c r="F855" s="57" t="s">
        <v>8</v>
      </c>
      <c r="G855" s="15">
        <f t="shared" si="49"/>
        <v>5</v>
      </c>
    </row>
    <row r="856" spans="1:7" ht="32" customHeight="1" x14ac:dyDescent="0.2">
      <c r="A856" s="2"/>
      <c r="B856" s="5"/>
      <c r="C856" s="4" t="s">
        <v>1580</v>
      </c>
      <c r="D856" s="176" t="s">
        <v>1581</v>
      </c>
      <c r="E856" s="176"/>
      <c r="F856" s="57" t="s">
        <v>8</v>
      </c>
      <c r="G856" s="15">
        <f t="shared" si="49"/>
        <v>5</v>
      </c>
    </row>
    <row r="857" spans="1:7" ht="32" customHeight="1" x14ac:dyDescent="0.2">
      <c r="A857" s="2"/>
      <c r="B857" s="5"/>
      <c r="C857" s="4" t="s">
        <v>1582</v>
      </c>
      <c r="D857" s="176" t="s">
        <v>1583</v>
      </c>
      <c r="E857" s="176"/>
      <c r="F857" s="57" t="s">
        <v>8</v>
      </c>
      <c r="G857" s="15">
        <f t="shared" si="49"/>
        <v>5</v>
      </c>
    </row>
    <row r="858" spans="1:7" ht="32" customHeight="1" x14ac:dyDescent="0.2">
      <c r="A858" s="2"/>
      <c r="B858" s="4" t="s">
        <v>1584</v>
      </c>
      <c r="C858" s="176" t="s">
        <v>1585</v>
      </c>
      <c r="D858" s="176"/>
      <c r="E858" s="176"/>
      <c r="F858" s="57"/>
      <c r="G858" s="15"/>
    </row>
    <row r="859" spans="1:7" ht="32" customHeight="1" x14ac:dyDescent="0.2">
      <c r="A859" s="2"/>
      <c r="B859" s="5"/>
      <c r="C859" s="4" t="s">
        <v>1586</v>
      </c>
      <c r="D859" s="176" t="s">
        <v>1587</v>
      </c>
      <c r="E859" s="176"/>
      <c r="F859" s="57" t="s">
        <v>8</v>
      </c>
      <c r="G859" s="15">
        <f t="shared" ref="G859:G864" si="50">IF(AND(F859="YA"),5,IF(AND(F859="TIDAK"),1,0))</f>
        <v>5</v>
      </c>
    </row>
    <row r="860" spans="1:7" ht="32" customHeight="1" x14ac:dyDescent="0.2">
      <c r="A860" s="2"/>
      <c r="B860" s="5"/>
      <c r="C860" s="4" t="s">
        <v>1588</v>
      </c>
      <c r="D860" s="176" t="s">
        <v>1589</v>
      </c>
      <c r="E860" s="176"/>
      <c r="F860" s="57" t="s">
        <v>8</v>
      </c>
      <c r="G860" s="15">
        <f t="shared" si="50"/>
        <v>5</v>
      </c>
    </row>
    <row r="861" spans="1:7" ht="32" customHeight="1" x14ac:dyDescent="0.2">
      <c r="A861" s="2"/>
      <c r="B861" s="5"/>
      <c r="C861" s="4" t="s">
        <v>1590</v>
      </c>
      <c r="D861" s="176" t="s">
        <v>1591</v>
      </c>
      <c r="E861" s="176"/>
      <c r="F861" s="57" t="s">
        <v>8</v>
      </c>
      <c r="G861" s="15">
        <f t="shared" si="50"/>
        <v>5</v>
      </c>
    </row>
    <row r="862" spans="1:7" ht="32" customHeight="1" x14ac:dyDescent="0.2">
      <c r="A862" s="2"/>
      <c r="B862" s="5"/>
      <c r="C862" s="4" t="s">
        <v>1592</v>
      </c>
      <c r="D862" s="176" t="s">
        <v>1593</v>
      </c>
      <c r="E862" s="176"/>
      <c r="F862" s="57" t="s">
        <v>55</v>
      </c>
      <c r="G862" s="15">
        <f t="shared" si="50"/>
        <v>1</v>
      </c>
    </row>
    <row r="863" spans="1:7" ht="32" customHeight="1" x14ac:dyDescent="0.2">
      <c r="A863" s="2"/>
      <c r="B863" s="5"/>
      <c r="C863" s="4" t="s">
        <v>1594</v>
      </c>
      <c r="D863" s="176" t="s">
        <v>1595</v>
      </c>
      <c r="E863" s="176"/>
      <c r="F863" s="57" t="s">
        <v>8</v>
      </c>
      <c r="G863" s="15">
        <f t="shared" si="50"/>
        <v>5</v>
      </c>
    </row>
    <row r="864" spans="1:7" ht="32" customHeight="1" x14ac:dyDescent="0.2">
      <c r="A864" s="2"/>
      <c r="B864" s="5"/>
      <c r="C864" s="4" t="s">
        <v>1596</v>
      </c>
      <c r="D864" s="176" t="s">
        <v>1597</v>
      </c>
      <c r="E864" s="176"/>
      <c r="F864" s="57" t="s">
        <v>55</v>
      </c>
      <c r="G864" s="15">
        <f t="shared" si="50"/>
        <v>1</v>
      </c>
    </row>
    <row r="865" spans="1:7" ht="32" customHeight="1" x14ac:dyDescent="0.2">
      <c r="A865" s="2">
        <v>30</v>
      </c>
      <c r="B865" s="180" t="s">
        <v>1598</v>
      </c>
      <c r="C865" s="180"/>
      <c r="D865" s="180"/>
      <c r="E865" s="180"/>
      <c r="F865" s="57"/>
      <c r="G865" s="50">
        <f>SUM(G866:G885)</f>
        <v>54</v>
      </c>
    </row>
    <row r="866" spans="1:7" ht="32" customHeight="1" x14ac:dyDescent="0.2">
      <c r="A866" s="2"/>
      <c r="B866" s="4" t="s">
        <v>1599</v>
      </c>
      <c r="C866" s="176" t="s">
        <v>1600</v>
      </c>
      <c r="D866" s="176"/>
      <c r="E866" s="176"/>
      <c r="F866" s="57" t="s">
        <v>55</v>
      </c>
      <c r="G866" s="15">
        <f>IF(AND(F866="YA"),5,IF(AND(F866="TIDAK"),1,0))</f>
        <v>1</v>
      </c>
    </row>
    <row r="867" spans="1:7" ht="32" customHeight="1" x14ac:dyDescent="0.2">
      <c r="A867" s="2"/>
      <c r="B867" s="4" t="s">
        <v>1601</v>
      </c>
      <c r="C867" s="176" t="s">
        <v>1602</v>
      </c>
      <c r="D867" s="176"/>
      <c r="E867" s="176"/>
      <c r="F867" s="57"/>
      <c r="G867" s="15"/>
    </row>
    <row r="868" spans="1:7" ht="32" customHeight="1" x14ac:dyDescent="0.2">
      <c r="A868" s="2"/>
      <c r="B868" s="5"/>
      <c r="C868" s="4" t="s">
        <v>1603</v>
      </c>
      <c r="D868" s="176" t="s">
        <v>1604</v>
      </c>
      <c r="E868" s="176"/>
      <c r="F868" s="57" t="s">
        <v>8</v>
      </c>
      <c r="G868" s="15">
        <f>IF(AND(F868="YA"),5,IF(AND(F868="TIDAK"),1,0))</f>
        <v>5</v>
      </c>
    </row>
    <row r="869" spans="1:7" ht="32" customHeight="1" x14ac:dyDescent="0.2">
      <c r="A869" s="2"/>
      <c r="B869" s="5"/>
      <c r="C869" s="4" t="s">
        <v>1605</v>
      </c>
      <c r="D869" s="176" t="s">
        <v>1606</v>
      </c>
      <c r="E869" s="176"/>
      <c r="F869" s="57" t="s">
        <v>55</v>
      </c>
      <c r="G869" s="15">
        <f>IF(AND(F869="YA"),5,IF(AND(F869="TIDAK"),1,0))</f>
        <v>1</v>
      </c>
    </row>
    <row r="870" spans="1:7" ht="32" customHeight="1" x14ac:dyDescent="0.2">
      <c r="A870" s="2"/>
      <c r="B870" s="4" t="s">
        <v>1607</v>
      </c>
      <c r="C870" s="176" t="s">
        <v>1608</v>
      </c>
      <c r="D870" s="176"/>
      <c r="E870" s="176"/>
      <c r="F870" s="57"/>
      <c r="G870" s="15"/>
    </row>
    <row r="871" spans="1:7" ht="32" customHeight="1" x14ac:dyDescent="0.2">
      <c r="A871" s="2"/>
      <c r="B871" s="5"/>
      <c r="C871" s="4" t="s">
        <v>1609</v>
      </c>
      <c r="D871" s="176" t="s">
        <v>1610</v>
      </c>
      <c r="E871" s="176"/>
      <c r="F871" s="57" t="s">
        <v>55</v>
      </c>
      <c r="G871" s="15">
        <f t="shared" ref="G871:G876" si="51">IF(AND(F871="YA"),5,IF(AND(F871="TIDAK"),1,0))</f>
        <v>1</v>
      </c>
    </row>
    <row r="872" spans="1:7" ht="32" customHeight="1" x14ac:dyDescent="0.2">
      <c r="A872" s="2"/>
      <c r="B872" s="5"/>
      <c r="C872" s="4" t="s">
        <v>1611</v>
      </c>
      <c r="D872" s="176" t="s">
        <v>1612</v>
      </c>
      <c r="E872" s="176"/>
      <c r="F872" s="57" t="s">
        <v>8</v>
      </c>
      <c r="G872" s="15">
        <f t="shared" si="51"/>
        <v>5</v>
      </c>
    </row>
    <row r="873" spans="1:7" ht="32" customHeight="1" x14ac:dyDescent="0.2">
      <c r="A873" s="2"/>
      <c r="B873" s="5"/>
      <c r="C873" s="4" t="s">
        <v>1613</v>
      </c>
      <c r="D873" s="176" t="s">
        <v>1614</v>
      </c>
      <c r="E873" s="176"/>
      <c r="F873" s="57" t="s">
        <v>55</v>
      </c>
      <c r="G873" s="15">
        <f t="shared" si="51"/>
        <v>1</v>
      </c>
    </row>
    <row r="874" spans="1:7" ht="32" customHeight="1" x14ac:dyDescent="0.2">
      <c r="A874" s="2"/>
      <c r="B874" s="5"/>
      <c r="C874" s="4" t="s">
        <v>1615</v>
      </c>
      <c r="D874" s="176" t="s">
        <v>1616</v>
      </c>
      <c r="E874" s="176"/>
      <c r="F874" s="57" t="s">
        <v>8</v>
      </c>
      <c r="G874" s="15">
        <f t="shared" si="51"/>
        <v>5</v>
      </c>
    </row>
    <row r="875" spans="1:7" ht="32" customHeight="1" x14ac:dyDescent="0.2">
      <c r="A875" s="2"/>
      <c r="B875" s="5"/>
      <c r="C875" s="4" t="s">
        <v>1617</v>
      </c>
      <c r="D875" s="176" t="s">
        <v>1618</v>
      </c>
      <c r="E875" s="176"/>
      <c r="F875" s="57" t="s">
        <v>8</v>
      </c>
      <c r="G875" s="15">
        <f t="shared" si="51"/>
        <v>5</v>
      </c>
    </row>
    <row r="876" spans="1:7" ht="32" customHeight="1" x14ac:dyDescent="0.2">
      <c r="A876" s="2"/>
      <c r="B876" s="5"/>
      <c r="C876" s="4" t="s">
        <v>1619</v>
      </c>
      <c r="D876" s="176" t="s">
        <v>1620</v>
      </c>
      <c r="E876" s="176"/>
      <c r="F876" s="57" t="s">
        <v>8</v>
      </c>
      <c r="G876" s="15">
        <f t="shared" si="51"/>
        <v>5</v>
      </c>
    </row>
    <row r="877" spans="1:7" ht="32" customHeight="1" x14ac:dyDescent="0.2">
      <c r="A877" s="2"/>
      <c r="B877" s="4" t="s">
        <v>1621</v>
      </c>
      <c r="C877" s="176" t="s">
        <v>1622</v>
      </c>
      <c r="D877" s="176"/>
      <c r="E877" s="176"/>
      <c r="F877" s="57"/>
      <c r="G877" s="15"/>
    </row>
    <row r="878" spans="1:7" ht="32" customHeight="1" x14ac:dyDescent="0.2">
      <c r="A878" s="2"/>
      <c r="B878" s="5"/>
      <c r="C878" s="4" t="s">
        <v>1623</v>
      </c>
      <c r="D878" s="176" t="s">
        <v>1624</v>
      </c>
      <c r="E878" s="176"/>
      <c r="F878" s="57" t="s">
        <v>22</v>
      </c>
      <c r="G878" s="15">
        <f>IF(AND(F878="YA"),3,IF(AND(F878="TIDAK"),1,0))</f>
        <v>0</v>
      </c>
    </row>
    <row r="879" spans="1:7" ht="32" customHeight="1" x14ac:dyDescent="0.2">
      <c r="A879" s="2"/>
      <c r="B879" s="5"/>
      <c r="C879" s="4" t="s">
        <v>1625</v>
      </c>
      <c r="D879" s="176" t="s">
        <v>1626</v>
      </c>
      <c r="E879" s="176"/>
      <c r="F879" s="57" t="s">
        <v>22</v>
      </c>
      <c r="G879" s="15">
        <f>IF(AND(F879="YA"),3,IF(AND(F879="TIDAK"),1,0))</f>
        <v>0</v>
      </c>
    </row>
    <row r="880" spans="1:7" ht="32" customHeight="1" x14ac:dyDescent="0.2">
      <c r="A880" s="2"/>
      <c r="B880" s="5"/>
      <c r="C880" s="4" t="s">
        <v>1627</v>
      </c>
      <c r="D880" s="176" t="s">
        <v>1628</v>
      </c>
      <c r="E880" s="176"/>
      <c r="F880" s="57" t="s">
        <v>8</v>
      </c>
      <c r="G880" s="15">
        <f>IF(AND(F880="YA"),5,IF(AND(F880="TIDAK"),1,0))</f>
        <v>5</v>
      </c>
    </row>
    <row r="881" spans="1:7" ht="32" customHeight="1" x14ac:dyDescent="0.2">
      <c r="A881" s="2"/>
      <c r="B881" s="4" t="s">
        <v>1629</v>
      </c>
      <c r="C881" s="176" t="s">
        <v>1630</v>
      </c>
      <c r="D881" s="176"/>
      <c r="E881" s="176"/>
      <c r="F881" s="57" t="s">
        <v>8</v>
      </c>
      <c r="G881" s="15">
        <f>IF(AND(F881="YA"),5,IF(AND(F881="TIDAK"),1,0))</f>
        <v>5</v>
      </c>
    </row>
    <row r="882" spans="1:7" ht="32" customHeight="1" x14ac:dyDescent="0.2">
      <c r="A882" s="2"/>
      <c r="B882" s="4" t="s">
        <v>1631</v>
      </c>
      <c r="C882" s="176" t="s">
        <v>1632</v>
      </c>
      <c r="D882" s="176"/>
      <c r="E882" s="176"/>
      <c r="F882" s="57"/>
      <c r="G882" s="15"/>
    </row>
    <row r="883" spans="1:7" ht="32" customHeight="1" x14ac:dyDescent="0.2">
      <c r="A883" s="2"/>
      <c r="B883" s="5"/>
      <c r="C883" s="4" t="s">
        <v>1633</v>
      </c>
      <c r="D883" s="176" t="s">
        <v>1634</v>
      </c>
      <c r="E883" s="176"/>
      <c r="F883" s="57" t="s">
        <v>8</v>
      </c>
      <c r="G883" s="15">
        <f>IF(AND(F883="YA"),5,IF(AND(F883="TIDAK"),1,0))</f>
        <v>5</v>
      </c>
    </row>
    <row r="884" spans="1:7" ht="32" customHeight="1" x14ac:dyDescent="0.2">
      <c r="A884" s="2"/>
      <c r="B884" s="5"/>
      <c r="C884" s="4" t="s">
        <v>1635</v>
      </c>
      <c r="D884" s="176" t="s">
        <v>1636</v>
      </c>
      <c r="E884" s="176"/>
      <c r="F884" s="57" t="s">
        <v>8</v>
      </c>
      <c r="G884" s="15">
        <f>IF(AND(F884="YA"),5,IF(AND(F884="TIDAK"),1,0))</f>
        <v>5</v>
      </c>
    </row>
    <row r="885" spans="1:7" ht="32" customHeight="1" x14ac:dyDescent="0.2">
      <c r="A885" s="2"/>
      <c r="B885" s="5"/>
      <c r="C885" s="4" t="s">
        <v>1637</v>
      </c>
      <c r="D885" s="176" t="s">
        <v>1638</v>
      </c>
      <c r="E885" s="176"/>
      <c r="F885" s="57" t="s">
        <v>8</v>
      </c>
      <c r="G885" s="15">
        <f>IF(AND(F885="YA"),5,IF(AND(F885="TIDAK"),1,0))</f>
        <v>5</v>
      </c>
    </row>
    <row r="886" spans="1:7" ht="32" customHeight="1" x14ac:dyDescent="0.2">
      <c r="A886" s="177" t="s">
        <v>1648</v>
      </c>
      <c r="B886" s="177"/>
      <c r="C886" s="177"/>
      <c r="D886" s="177"/>
      <c r="E886" s="177"/>
      <c r="F886" s="177"/>
      <c r="G886" s="51">
        <f>G4+G163+G244+G281+G326+G365+G400+G430+G443+G477+G617+G678+G705+G751+G809+G832</f>
        <v>2393</v>
      </c>
    </row>
    <row r="887" spans="1:7" ht="32" customHeight="1" x14ac:dyDescent="0.2">
      <c r="A887" s="177" t="s">
        <v>1649</v>
      </c>
      <c r="B887" s="177"/>
      <c r="C887" s="177"/>
      <c r="D887" s="177"/>
      <c r="E887" s="177"/>
      <c r="F887" s="177"/>
      <c r="G887" s="42" t="str">
        <f>IF(AND(G886&gt;=2384),"SANGAT BAIK",IF(AND(G886&gt;=2013),"BAIK",IF(AND(G886&gt;=1616),"CUKUP","KURANG")))</f>
        <v>SANGAT 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706:F750 F5:F162 F282:F325 F327:F364 F366:F399 F401:F429 F431:F442 F478:F616 F679:F704 F164:F243 F618:F677 F752:F808 F444:F476 F810:F831 F245:F280 F833:F885" xr:uid="{59005124-1158-2C48-BF7B-3F445D7AB920}">
      <formula1>"YA,TIDAK,N/A"</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07BFD-6361-F44D-8EC9-4B912712AF1D}">
  <dimension ref="A1:G887"/>
  <sheetViews>
    <sheetView topLeftCell="A523" zoomScale="87" zoomScaleNormal="87" workbookViewId="0">
      <selection activeCell="J535" sqref="J535"/>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1799</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346</v>
      </c>
    </row>
    <row r="5" spans="1:7" ht="32" customHeight="1" x14ac:dyDescent="0.2">
      <c r="A5" s="2">
        <v>1</v>
      </c>
      <c r="B5" s="180" t="s">
        <v>5</v>
      </c>
      <c r="C5" s="180"/>
      <c r="D5" s="180"/>
      <c r="E5" s="180"/>
      <c r="F5" s="58"/>
      <c r="G5" s="50">
        <f>SUM(G6:G17)</f>
        <v>26</v>
      </c>
    </row>
    <row r="6" spans="1:7" ht="32" customHeight="1" x14ac:dyDescent="0.2">
      <c r="A6" s="2"/>
      <c r="B6" s="4" t="s">
        <v>6</v>
      </c>
      <c r="C6" s="176" t="s">
        <v>7</v>
      </c>
      <c r="D6" s="176"/>
      <c r="E6" s="176"/>
      <c r="F6" s="58"/>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55</v>
      </c>
      <c r="G9" s="15">
        <f t="shared" si="0"/>
        <v>1</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8</v>
      </c>
      <c r="G13" s="15">
        <f t="shared" si="0"/>
        <v>5</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22</v>
      </c>
      <c r="G16" s="15">
        <f t="shared" si="0"/>
        <v>0</v>
      </c>
    </row>
    <row r="17" spans="1:7" ht="32" customHeight="1" x14ac:dyDescent="0.2">
      <c r="A17" s="2"/>
      <c r="B17" s="3"/>
      <c r="C17" s="4" t="s">
        <v>29</v>
      </c>
      <c r="D17" s="176" t="s">
        <v>30</v>
      </c>
      <c r="E17" s="176"/>
      <c r="F17" s="58" t="s">
        <v>22</v>
      </c>
      <c r="G17" s="15">
        <f t="shared" si="0"/>
        <v>0</v>
      </c>
    </row>
    <row r="18" spans="1:7" ht="32" customHeight="1" x14ac:dyDescent="0.2">
      <c r="A18" s="2">
        <v>2</v>
      </c>
      <c r="B18" s="180" t="s">
        <v>31</v>
      </c>
      <c r="C18" s="180"/>
      <c r="D18" s="180"/>
      <c r="E18" s="180"/>
      <c r="F18" s="58"/>
      <c r="G18" s="50">
        <f>SUM(G19:G28)</f>
        <v>28</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c r="G22" s="15"/>
    </row>
    <row r="23" spans="1:7" ht="32" customHeight="1" x14ac:dyDescent="0.2">
      <c r="A23" s="2"/>
      <c r="B23" s="5"/>
      <c r="C23" s="5" t="s">
        <v>40</v>
      </c>
      <c r="D23" s="176" t="s">
        <v>41</v>
      </c>
      <c r="E23" s="176"/>
      <c r="F23" s="58" t="s">
        <v>8</v>
      </c>
      <c r="G23" s="15">
        <f>IF(AND(F23="YA"),2,IF(AND(F23="TIDAK"),1,0))</f>
        <v>2</v>
      </c>
    </row>
    <row r="24" spans="1:7" ht="32" customHeight="1" x14ac:dyDescent="0.2">
      <c r="A24" s="2"/>
      <c r="B24" s="5"/>
      <c r="C24" s="5" t="s">
        <v>42</v>
      </c>
      <c r="D24" s="176" t="s">
        <v>43</v>
      </c>
      <c r="E24" s="176"/>
      <c r="F24" s="58" t="s">
        <v>22</v>
      </c>
      <c r="G24" s="15">
        <f>IF(AND(F24="YA"),3,IF(AND(F24="TIDAK"),1,0))</f>
        <v>0</v>
      </c>
    </row>
    <row r="25" spans="1:7" ht="32" customHeight="1" x14ac:dyDescent="0.2">
      <c r="A25" s="2"/>
      <c r="B25" s="5"/>
      <c r="C25" s="5" t="s">
        <v>44</v>
      </c>
      <c r="D25" s="176" t="s">
        <v>45</v>
      </c>
      <c r="E25" s="176"/>
      <c r="F25" s="58" t="s">
        <v>22</v>
      </c>
      <c r="G25" s="15">
        <f>IF(AND(F25="YA"),5,IF(AND(F25="TIDAK"),1,0))</f>
        <v>0</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55</v>
      </c>
      <c r="G28" s="15">
        <f t="shared" si="1"/>
        <v>1</v>
      </c>
    </row>
    <row r="29" spans="1:7" ht="32" customHeight="1" x14ac:dyDescent="0.2">
      <c r="A29" s="2">
        <v>3</v>
      </c>
      <c r="B29" s="189" t="s">
        <v>52</v>
      </c>
      <c r="C29" s="190"/>
      <c r="D29" s="190"/>
      <c r="E29" s="191"/>
      <c r="F29" s="58"/>
      <c r="G29" s="50">
        <f>SUM(G30:G31)</f>
        <v>2</v>
      </c>
    </row>
    <row r="30" spans="1:7" ht="32" customHeight="1" x14ac:dyDescent="0.2">
      <c r="A30" s="2"/>
      <c r="B30" s="5" t="s">
        <v>53</v>
      </c>
      <c r="C30" s="176" t="s">
        <v>54</v>
      </c>
      <c r="D30" s="176"/>
      <c r="E30" s="176"/>
      <c r="F30" s="58" t="s">
        <v>55</v>
      </c>
      <c r="G30" s="15">
        <f t="shared" ref="G30:G31" si="2">IF(AND(F30="YA"),5,IF(AND(F30="TIDAK"),1,0))</f>
        <v>1</v>
      </c>
    </row>
    <row r="31" spans="1:7" ht="32" customHeight="1" x14ac:dyDescent="0.2">
      <c r="A31" s="2"/>
      <c r="B31" s="7" t="s">
        <v>56</v>
      </c>
      <c r="C31" s="176" t="s">
        <v>57</v>
      </c>
      <c r="D31" s="176"/>
      <c r="E31" s="176"/>
      <c r="F31" s="58" t="s">
        <v>55</v>
      </c>
      <c r="G31" s="15">
        <f t="shared" si="2"/>
        <v>1</v>
      </c>
    </row>
    <row r="32" spans="1:7" ht="32" customHeight="1" x14ac:dyDescent="0.2">
      <c r="A32" s="2">
        <v>4</v>
      </c>
      <c r="B32" s="180" t="s">
        <v>58</v>
      </c>
      <c r="C32" s="180"/>
      <c r="D32" s="180"/>
      <c r="E32" s="180"/>
      <c r="F32" s="58"/>
      <c r="G32" s="50">
        <f>SUM(G33:G59)</f>
        <v>70</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c r="G34" s="15"/>
    </row>
    <row r="35" spans="1:7" ht="32" customHeight="1" x14ac:dyDescent="0.2">
      <c r="A35" s="2"/>
      <c r="B35" s="5"/>
      <c r="C35" s="5" t="s">
        <v>63</v>
      </c>
      <c r="D35" s="176" t="s">
        <v>64</v>
      </c>
      <c r="E35" s="176"/>
      <c r="F35" s="58" t="s">
        <v>55</v>
      </c>
      <c r="G35" s="15">
        <f t="shared" ref="G35:G36" si="4">IF(AND(F35="YA"),5,IF(AND(F35="TIDAK"),1,0))</f>
        <v>1</v>
      </c>
    </row>
    <row r="36" spans="1:7" ht="32" customHeight="1" x14ac:dyDescent="0.2">
      <c r="A36" s="2"/>
      <c r="B36" s="5"/>
      <c r="C36" s="5" t="s">
        <v>65</v>
      </c>
      <c r="D36" s="176" t="s">
        <v>66</v>
      </c>
      <c r="E36" s="176"/>
      <c r="F36" s="58" t="s">
        <v>55</v>
      </c>
      <c r="G36" s="15">
        <f t="shared" si="4"/>
        <v>1</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55</v>
      </c>
      <c r="G38" s="15">
        <f t="shared" ref="G38:G40" si="5">IF(AND(F38="YA"),5,IF(AND(F38="TIDAK"),1,0))</f>
        <v>1</v>
      </c>
    </row>
    <row r="39" spans="1:7" ht="32" customHeight="1" x14ac:dyDescent="0.2">
      <c r="A39" s="2"/>
      <c r="B39" s="5"/>
      <c r="C39" s="5"/>
      <c r="D39" s="5" t="s">
        <v>71</v>
      </c>
      <c r="E39" s="5" t="s">
        <v>72</v>
      </c>
      <c r="F39" s="58" t="s">
        <v>55</v>
      </c>
      <c r="G39" s="15">
        <f t="shared" si="5"/>
        <v>1</v>
      </c>
    </row>
    <row r="40" spans="1:7" ht="32" customHeight="1" x14ac:dyDescent="0.2">
      <c r="A40" s="2"/>
      <c r="B40" s="5"/>
      <c r="C40" s="5"/>
      <c r="D40" s="5" t="s">
        <v>73</v>
      </c>
      <c r="E40" s="5" t="s">
        <v>74</v>
      </c>
      <c r="F40" s="58" t="s">
        <v>55</v>
      </c>
      <c r="G40" s="15">
        <f t="shared" si="5"/>
        <v>1</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t="s">
        <v>55</v>
      </c>
      <c r="G42" s="15">
        <f>IF(AND(F42="YA"),2,IF(AND(F42="TIDAK"),1,0))</f>
        <v>1</v>
      </c>
    </row>
    <row r="43" spans="1:7" ht="32" customHeight="1" x14ac:dyDescent="0.2">
      <c r="A43" s="2"/>
      <c r="B43" s="5"/>
      <c r="C43" s="5"/>
      <c r="D43" s="5" t="s">
        <v>79</v>
      </c>
      <c r="E43" s="5" t="s">
        <v>80</v>
      </c>
      <c r="F43" s="58" t="s">
        <v>55</v>
      </c>
      <c r="G43" s="15">
        <f>IF(AND(F43="YA"),3,IF(AND(F43="TIDAK"),1,0))</f>
        <v>1</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55</v>
      </c>
      <c r="G53" s="15">
        <f t="shared" si="7"/>
        <v>1</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55</v>
      </c>
      <c r="G58" s="15">
        <f t="shared" si="7"/>
        <v>1</v>
      </c>
    </row>
    <row r="59" spans="1:7" ht="32" customHeight="1" x14ac:dyDescent="0.2">
      <c r="A59" s="2"/>
      <c r="B59" s="5"/>
      <c r="C59" s="5"/>
      <c r="D59" s="4" t="s">
        <v>110</v>
      </c>
      <c r="E59" s="5" t="s">
        <v>111</v>
      </c>
      <c r="F59" s="58" t="s">
        <v>55</v>
      </c>
      <c r="G59" s="15">
        <f t="shared" si="7"/>
        <v>1</v>
      </c>
    </row>
    <row r="60" spans="1:7" ht="32" customHeight="1" x14ac:dyDescent="0.2">
      <c r="A60" s="2">
        <v>5</v>
      </c>
      <c r="B60" s="180" t="s">
        <v>112</v>
      </c>
      <c r="C60" s="180"/>
      <c r="D60" s="180"/>
      <c r="E60" s="180"/>
      <c r="F60" s="58"/>
      <c r="G60" s="50">
        <f>SUM(G61:G82)</f>
        <v>77</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8</v>
      </c>
      <c r="G63" s="15">
        <f t="shared" ref="G63:G70" si="9">IF(AND(F63="YA"),5,IF(AND(F63="TIDAK"),1,0))</f>
        <v>5</v>
      </c>
    </row>
    <row r="64" spans="1:7" ht="32" customHeight="1" x14ac:dyDescent="0.2">
      <c r="A64" s="2"/>
      <c r="B64" s="5"/>
      <c r="C64" s="4" t="s">
        <v>119</v>
      </c>
      <c r="D64" s="176" t="s">
        <v>120</v>
      </c>
      <c r="E64" s="176"/>
      <c r="F64" s="58" t="s">
        <v>55</v>
      </c>
      <c r="G64" s="15">
        <f t="shared" si="9"/>
        <v>1</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8</v>
      </c>
      <c r="G69" s="15">
        <f t="shared" si="9"/>
        <v>5</v>
      </c>
    </row>
    <row r="70" spans="1:7" ht="32" customHeight="1" x14ac:dyDescent="0.2">
      <c r="A70" s="2"/>
      <c r="B70" s="5"/>
      <c r="C70" s="4" t="s">
        <v>131</v>
      </c>
      <c r="D70" s="176" t="s">
        <v>132</v>
      </c>
      <c r="E70" s="176"/>
      <c r="F70" s="58" t="s">
        <v>8</v>
      </c>
      <c r="G70" s="15">
        <f t="shared" si="9"/>
        <v>5</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t="s">
        <v>55</v>
      </c>
      <c r="G73" s="15">
        <f>IF(AND(F73="YA"),2,IF(AND(F73="TIDAK"),1,0))</f>
        <v>1</v>
      </c>
    </row>
    <row r="74" spans="1:7" ht="32" customHeight="1" x14ac:dyDescent="0.2">
      <c r="A74" s="2"/>
      <c r="B74" s="5"/>
      <c r="C74" s="5"/>
      <c r="D74" s="4" t="s">
        <v>138</v>
      </c>
      <c r="E74" s="5" t="s">
        <v>80</v>
      </c>
      <c r="F74" s="58" t="s">
        <v>8</v>
      </c>
      <c r="G74" s="15">
        <f>IF(AND(F74="YA"),3,IF(AND(F74="TIDAK"),1,0))</f>
        <v>3</v>
      </c>
    </row>
    <row r="75" spans="1:7" ht="32" customHeight="1" x14ac:dyDescent="0.2">
      <c r="A75" s="2"/>
      <c r="B75" s="5"/>
      <c r="C75" s="5"/>
      <c r="D75" s="4" t="s">
        <v>139</v>
      </c>
      <c r="E75" s="5" t="s">
        <v>140</v>
      </c>
      <c r="F75" s="58" t="s">
        <v>55</v>
      </c>
      <c r="G75" s="15">
        <f>IF(AND(F75="YA"),5,IF(AND(F75="TIDAK"),1,0))</f>
        <v>1</v>
      </c>
    </row>
    <row r="76" spans="1:7" ht="32" customHeight="1" x14ac:dyDescent="0.2">
      <c r="A76" s="2"/>
      <c r="B76" s="5"/>
      <c r="C76" s="4" t="s">
        <v>141</v>
      </c>
      <c r="D76" s="176" t="s">
        <v>142</v>
      </c>
      <c r="E76" s="176"/>
      <c r="F76" s="58" t="s">
        <v>8</v>
      </c>
      <c r="G76" s="15">
        <f t="shared" ref="G76:G82" si="10">IF(AND(F76="YA"),5,IF(AND(F76="TIDAK"),1,0))</f>
        <v>5</v>
      </c>
    </row>
    <row r="77" spans="1:7" ht="32" customHeight="1" x14ac:dyDescent="0.2">
      <c r="A77" s="2"/>
      <c r="B77" s="4" t="s">
        <v>143</v>
      </c>
      <c r="C77" s="176" t="s">
        <v>144</v>
      </c>
      <c r="D77" s="176"/>
      <c r="E77" s="176"/>
      <c r="F77" s="58" t="s">
        <v>55</v>
      </c>
      <c r="G77" s="15">
        <f t="shared" si="10"/>
        <v>1</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8</v>
      </c>
      <c r="G79" s="15">
        <f t="shared" si="10"/>
        <v>5</v>
      </c>
    </row>
    <row r="80" spans="1:7" ht="32" customHeight="1" x14ac:dyDescent="0.2">
      <c r="A80" s="2"/>
      <c r="B80" s="4" t="s">
        <v>149</v>
      </c>
      <c r="C80" s="176" t="s">
        <v>150</v>
      </c>
      <c r="D80" s="176"/>
      <c r="E80" s="176"/>
      <c r="F80" s="58" t="s">
        <v>8</v>
      </c>
      <c r="G80" s="15">
        <f t="shared" si="10"/>
        <v>5</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8</v>
      </c>
      <c r="G82" s="15">
        <f t="shared" si="10"/>
        <v>5</v>
      </c>
    </row>
    <row r="83" spans="1:7" ht="32" customHeight="1" x14ac:dyDescent="0.2">
      <c r="A83" s="2">
        <v>6</v>
      </c>
      <c r="B83" s="180" t="s">
        <v>155</v>
      </c>
      <c r="C83" s="180"/>
      <c r="D83" s="180"/>
      <c r="E83" s="180"/>
      <c r="F83" s="58"/>
      <c r="G83" s="50">
        <f>SUM(G84:G96)</f>
        <v>19</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c r="G85" s="15"/>
    </row>
    <row r="86" spans="1:7" ht="32" customHeight="1" x14ac:dyDescent="0.2">
      <c r="A86" s="2"/>
      <c r="B86" s="5"/>
      <c r="C86" s="4" t="s">
        <v>160</v>
      </c>
      <c r="D86" s="176" t="s">
        <v>161</v>
      </c>
      <c r="E86" s="176"/>
      <c r="F86" s="58" t="s">
        <v>8</v>
      </c>
      <c r="G86" s="15">
        <f>IF(AND(F86="YA"),3,IF(AND(F86="TIDAK"),1,0))</f>
        <v>3</v>
      </c>
    </row>
    <row r="87" spans="1:7" ht="32" customHeight="1" x14ac:dyDescent="0.2">
      <c r="A87" s="2"/>
      <c r="B87" s="5"/>
      <c r="C87" s="4" t="s">
        <v>162</v>
      </c>
      <c r="D87" s="176" t="s">
        <v>163</v>
      </c>
      <c r="E87" s="176"/>
      <c r="F87" s="58" t="s">
        <v>22</v>
      </c>
      <c r="G87" s="15">
        <f>IF(AND(F87="YA"),5,IF(AND(F87="TIDAK"),1,0))</f>
        <v>0</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t="s">
        <v>8</v>
      </c>
      <c r="G89" s="15">
        <f>IF(AND(F89="YA"),3,IF(AND(F89="TIDAK"),1,0))</f>
        <v>3</v>
      </c>
    </row>
    <row r="90" spans="1:7" ht="32" customHeight="1" x14ac:dyDescent="0.2">
      <c r="A90" s="2"/>
      <c r="B90" s="5"/>
      <c r="C90" s="4" t="s">
        <v>168</v>
      </c>
      <c r="D90" s="176" t="s">
        <v>169</v>
      </c>
      <c r="E90" s="176"/>
      <c r="F90" s="58" t="s">
        <v>22</v>
      </c>
      <c r="G90" s="15">
        <f>IF(AND(F90="YA"),5,IF(AND(F90="TIDAK"),1,0))</f>
        <v>0</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8</v>
      </c>
      <c r="G92" s="15">
        <f>IF(AND(F92="YA"),2,IF(AND(F92="TIDAK"),1,0))</f>
        <v>2</v>
      </c>
    </row>
    <row r="93" spans="1:7" ht="32" customHeight="1" x14ac:dyDescent="0.2">
      <c r="A93" s="2"/>
      <c r="B93" s="5"/>
      <c r="C93" s="4" t="s">
        <v>174</v>
      </c>
      <c r="D93" s="176" t="s">
        <v>175</v>
      </c>
      <c r="E93" s="176"/>
      <c r="F93" s="58" t="s">
        <v>22</v>
      </c>
      <c r="G93" s="15">
        <f>IF(AND(F93="YA"),3,IF(AND(F93="TIDAK"),1,0))</f>
        <v>0</v>
      </c>
    </row>
    <row r="94" spans="1:7" ht="32" customHeight="1" x14ac:dyDescent="0.2">
      <c r="A94" s="2"/>
      <c r="B94" s="5"/>
      <c r="C94" s="4" t="s">
        <v>176</v>
      </c>
      <c r="D94" s="176" t="s">
        <v>177</v>
      </c>
      <c r="E94" s="176"/>
      <c r="F94" s="58" t="s">
        <v>22</v>
      </c>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55</v>
      </c>
      <c r="G96" s="15">
        <f t="shared" si="12"/>
        <v>1</v>
      </c>
    </row>
    <row r="97" spans="1:7" ht="32" customHeight="1" x14ac:dyDescent="0.2">
      <c r="A97" s="2">
        <v>7</v>
      </c>
      <c r="B97" s="180" t="s">
        <v>182</v>
      </c>
      <c r="C97" s="180"/>
      <c r="D97" s="180"/>
      <c r="E97" s="180"/>
      <c r="F97" s="58"/>
      <c r="G97" s="50">
        <f>SUM(G98:G121)</f>
        <v>66</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55</v>
      </c>
      <c r="G102" s="15">
        <f t="shared" si="14"/>
        <v>1</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55</v>
      </c>
      <c r="G106" s="15">
        <f t="shared" si="14"/>
        <v>1</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t="s">
        <v>8</v>
      </c>
      <c r="G112" s="15">
        <f>IF(AND(F112="YA"),3,IF(AND(F112="TIDAK"),1,0))</f>
        <v>3</v>
      </c>
    </row>
    <row r="113" spans="1:7" ht="32" customHeight="1" x14ac:dyDescent="0.2">
      <c r="A113" s="8"/>
      <c r="B113" s="5"/>
      <c r="C113" s="5" t="s">
        <v>213</v>
      </c>
      <c r="D113" s="176" t="s">
        <v>214</v>
      </c>
      <c r="E113" s="176"/>
      <c r="F113" s="58" t="s">
        <v>22</v>
      </c>
      <c r="G113" s="15">
        <f>IF(AND(F113="YA"),5,IF(AND(F113="TIDAK"),1,0))</f>
        <v>0</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8</v>
      </c>
      <c r="G115" s="15">
        <f>IF(AND(F115="YA"),3,IF(AND(F115="TIDAK"),1,0))</f>
        <v>3</v>
      </c>
    </row>
    <row r="116" spans="1:7" ht="32" customHeight="1" x14ac:dyDescent="0.2">
      <c r="A116" s="8"/>
      <c r="B116" s="5"/>
      <c r="C116" s="5" t="s">
        <v>219</v>
      </c>
      <c r="D116" s="176" t="s">
        <v>220</v>
      </c>
      <c r="E116" s="176"/>
      <c r="F116" s="58" t="s">
        <v>22</v>
      </c>
      <c r="G116" s="15">
        <f>IF(AND(F116="YA"),5,IF(AND(F116="TIDAK"),1,0))</f>
        <v>0</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t="s">
        <v>22</v>
      </c>
      <c r="G119" s="15">
        <f>IF(AND(F119="YA"),2,IF(AND(F119="TIDAK"),1,0))</f>
        <v>0</v>
      </c>
    </row>
    <row r="120" spans="1:7" ht="32" customHeight="1" x14ac:dyDescent="0.2">
      <c r="A120" s="2"/>
      <c r="B120" s="5"/>
      <c r="C120" s="5" t="s">
        <v>226</v>
      </c>
      <c r="D120" s="176" t="s">
        <v>80</v>
      </c>
      <c r="E120" s="176"/>
      <c r="F120" s="58" t="s">
        <v>8</v>
      </c>
      <c r="G120" s="15">
        <f>IF(AND(F120="YA"),3,IF(AND(F120="TIDAK"),1,0))</f>
        <v>3</v>
      </c>
    </row>
    <row r="121" spans="1:7" ht="32" customHeight="1" x14ac:dyDescent="0.2">
      <c r="A121" s="2"/>
      <c r="B121" s="5"/>
      <c r="C121" s="5" t="s">
        <v>227</v>
      </c>
      <c r="D121" s="176" t="s">
        <v>140</v>
      </c>
      <c r="E121" s="176"/>
      <c r="F121" s="58" t="s">
        <v>22</v>
      </c>
      <c r="G121" s="15">
        <f>IF(AND(F121="YA"),5,IF(AND(F121="TIDAK"),1,0))</f>
        <v>0</v>
      </c>
    </row>
    <row r="122" spans="1:7" ht="32" customHeight="1" x14ac:dyDescent="0.2">
      <c r="A122" s="2">
        <v>8</v>
      </c>
      <c r="B122" s="180" t="s">
        <v>228</v>
      </c>
      <c r="C122" s="180"/>
      <c r="D122" s="180"/>
      <c r="E122" s="180"/>
      <c r="F122" s="58"/>
      <c r="G122" s="50">
        <f>SUM(G123:G142)</f>
        <v>26</v>
      </c>
    </row>
    <row r="123" spans="1:7" ht="32" customHeight="1" x14ac:dyDescent="0.2">
      <c r="A123" s="2"/>
      <c r="B123" s="4" t="s">
        <v>229</v>
      </c>
      <c r="C123" s="176" t="s">
        <v>230</v>
      </c>
      <c r="D123" s="176"/>
      <c r="E123" s="176"/>
      <c r="F123" s="58" t="s">
        <v>55</v>
      </c>
      <c r="G123" s="15">
        <f t="shared" ref="G123" si="16">IF(AND(F123="YA"),5,IF(AND(F123="TIDAK"),1,0))</f>
        <v>1</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t="s">
        <v>8</v>
      </c>
      <c r="G125" s="15">
        <f>IF(AND(F125="YA"),2,IF(AND(F125="TIDAK"),1,0))</f>
        <v>2</v>
      </c>
    </row>
    <row r="126" spans="1:7" ht="32" customHeight="1" x14ac:dyDescent="0.2">
      <c r="A126" s="2"/>
      <c r="B126" s="5"/>
      <c r="C126" s="4" t="s">
        <v>235</v>
      </c>
      <c r="D126" s="176" t="s">
        <v>236</v>
      </c>
      <c r="E126" s="176"/>
      <c r="F126" s="58" t="s">
        <v>22</v>
      </c>
      <c r="G126" s="15">
        <f>IF(AND(F126="YA"),3,IF(AND(F126="TIDAK"),1,0))</f>
        <v>0</v>
      </c>
    </row>
    <row r="127" spans="1:7" ht="32" customHeight="1" x14ac:dyDescent="0.2">
      <c r="A127" s="2"/>
      <c r="B127" s="5"/>
      <c r="C127" s="4" t="s">
        <v>237</v>
      </c>
      <c r="D127" s="176" t="s">
        <v>238</v>
      </c>
      <c r="E127" s="176"/>
      <c r="F127" s="58" t="s">
        <v>22</v>
      </c>
      <c r="G127" s="15">
        <f>IF(AND(F127="YA"),5,IF(AND(F127="TIDAK"),1,0))</f>
        <v>0</v>
      </c>
    </row>
    <row r="128" spans="1:7" ht="32" customHeight="1" x14ac:dyDescent="0.2">
      <c r="A128" s="2"/>
      <c r="B128" s="4" t="s">
        <v>239</v>
      </c>
      <c r="C128" s="176" t="s">
        <v>240</v>
      </c>
      <c r="D128" s="176"/>
      <c r="E128" s="176"/>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8</v>
      </c>
      <c r="G130" s="15">
        <f>IF(AND(F130="YA"),3,IF(AND(F130="TIDAK"),1,0))</f>
        <v>3</v>
      </c>
    </row>
    <row r="131" spans="1:7" ht="32" customHeight="1" x14ac:dyDescent="0.2">
      <c r="A131" s="2"/>
      <c r="B131" s="5"/>
      <c r="C131" s="4" t="s">
        <v>245</v>
      </c>
      <c r="D131" s="214" t="s">
        <v>246</v>
      </c>
      <c r="E131" s="214"/>
      <c r="F131" s="58" t="s">
        <v>22</v>
      </c>
      <c r="G131" s="15">
        <f>IF(AND(F131="YA"),5,IF(AND(F131="TIDAK"),1,0))</f>
        <v>0</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8</v>
      </c>
      <c r="G133" s="15">
        <f>IF(AND(F133="YA"),3,IF(AND(F133="TIDAK"),1,0))</f>
        <v>3</v>
      </c>
    </row>
    <row r="134" spans="1:7" ht="32" customHeight="1" x14ac:dyDescent="0.2">
      <c r="A134" s="2"/>
      <c r="B134" s="5"/>
      <c r="C134" s="4" t="s">
        <v>251</v>
      </c>
      <c r="D134" s="176" t="s">
        <v>252</v>
      </c>
      <c r="E134" s="176"/>
      <c r="F134" s="58" t="s">
        <v>22</v>
      </c>
      <c r="G134" s="15">
        <f>IF(AND(F134="YA"),3,IF(AND(F134="TIDAK"),1,0))</f>
        <v>0</v>
      </c>
    </row>
    <row r="135" spans="1:7" ht="32" customHeight="1" x14ac:dyDescent="0.2">
      <c r="A135" s="2"/>
      <c r="B135" s="5"/>
      <c r="C135" s="4" t="s">
        <v>253</v>
      </c>
      <c r="D135" s="176" t="s">
        <v>254</v>
      </c>
      <c r="E135" s="176"/>
      <c r="F135" s="58" t="s">
        <v>22</v>
      </c>
      <c r="G135" s="15">
        <f>IF(AND(F135="YA"),5,IF(AND(F135="TIDAK"),1,0))</f>
        <v>0</v>
      </c>
    </row>
    <row r="136" spans="1:7" ht="32" customHeight="1" x14ac:dyDescent="0.2">
      <c r="A136" s="2"/>
      <c r="B136" s="4" t="s">
        <v>255</v>
      </c>
      <c r="C136" s="176" t="s">
        <v>256</v>
      </c>
      <c r="D136" s="176"/>
      <c r="E136" s="176"/>
      <c r="F136" s="58" t="s">
        <v>55</v>
      </c>
      <c r="G136" s="15">
        <f t="shared" ref="G136" si="18">IF(AND(F136="YA"),5,IF(AND(F136="TIDAK"),1,0))</f>
        <v>1</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8</v>
      </c>
      <c r="G138" s="15">
        <f t="shared" ref="G138:G142" si="19">IF(AND(F138="YA"),5,IF(AND(F138="TIDAK"),1,0))</f>
        <v>5</v>
      </c>
    </row>
    <row r="139" spans="1:7" ht="32" customHeight="1" x14ac:dyDescent="0.2">
      <c r="A139" s="2"/>
      <c r="B139" s="5"/>
      <c r="C139" s="4" t="s">
        <v>261</v>
      </c>
      <c r="D139" s="176" t="s">
        <v>262</v>
      </c>
      <c r="E139" s="176"/>
      <c r="F139" s="58" t="s">
        <v>22</v>
      </c>
      <c r="G139" s="15">
        <f t="shared" si="19"/>
        <v>0</v>
      </c>
    </row>
    <row r="140" spans="1:7" ht="32" customHeight="1" x14ac:dyDescent="0.2">
      <c r="A140" s="2"/>
      <c r="B140" s="5"/>
      <c r="C140" s="4" t="s">
        <v>263</v>
      </c>
      <c r="D140" s="176" t="s">
        <v>264</v>
      </c>
      <c r="E140" s="176"/>
      <c r="F140" s="58" t="s">
        <v>22</v>
      </c>
      <c r="G140" s="15">
        <f t="shared" si="19"/>
        <v>0</v>
      </c>
    </row>
    <row r="141" spans="1:7" ht="32" customHeight="1" x14ac:dyDescent="0.2">
      <c r="A141" s="2"/>
      <c r="B141" s="4" t="s">
        <v>265</v>
      </c>
      <c r="C141" s="176" t="s">
        <v>266</v>
      </c>
      <c r="D141" s="176"/>
      <c r="E141" s="176"/>
      <c r="F141" s="58" t="s">
        <v>55</v>
      </c>
      <c r="G141" s="15">
        <f t="shared" si="19"/>
        <v>1</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32</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t="s">
        <v>8</v>
      </c>
      <c r="G145" s="15">
        <f t="shared" si="20"/>
        <v>5</v>
      </c>
    </row>
    <row r="146" spans="1:7" ht="32" customHeight="1" x14ac:dyDescent="0.2">
      <c r="A146" s="2"/>
      <c r="B146" s="4" t="s">
        <v>273</v>
      </c>
      <c r="C146" s="176" t="s">
        <v>274</v>
      </c>
      <c r="D146" s="176"/>
      <c r="E146" s="176"/>
      <c r="F146" s="58" t="s">
        <v>55</v>
      </c>
      <c r="G146" s="15">
        <f t="shared" si="20"/>
        <v>1</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8</v>
      </c>
      <c r="G148" s="15">
        <f>IF(AND(F148="YA"),3,IF(AND(F148="TIDAK"),1,0))</f>
        <v>3</v>
      </c>
    </row>
    <row r="149" spans="1:7" ht="32" customHeight="1" x14ac:dyDescent="0.2">
      <c r="A149" s="2"/>
      <c r="B149" s="5"/>
      <c r="C149" s="4" t="s">
        <v>278</v>
      </c>
      <c r="D149" s="176" t="s">
        <v>279</v>
      </c>
      <c r="E149" s="176"/>
      <c r="F149" s="58" t="s">
        <v>22</v>
      </c>
      <c r="G149" s="15">
        <f>IF(AND(F149="YA"),3,IF(AND(F149="TIDAK"),1,0))</f>
        <v>0</v>
      </c>
    </row>
    <row r="150" spans="1:7" ht="32" customHeight="1" x14ac:dyDescent="0.2">
      <c r="A150" s="2"/>
      <c r="B150" s="5"/>
      <c r="C150" s="4" t="s">
        <v>280</v>
      </c>
      <c r="D150" s="176" t="s">
        <v>281</v>
      </c>
      <c r="E150" s="176"/>
      <c r="F150" s="58" t="s">
        <v>22</v>
      </c>
      <c r="G150" s="15">
        <f>IF(AND(F150="YA"),4,IF(AND(F150="TIDAK"),1,0))</f>
        <v>0</v>
      </c>
    </row>
    <row r="151" spans="1:7" ht="32" customHeight="1" x14ac:dyDescent="0.2">
      <c r="A151" s="2"/>
      <c r="B151" s="5"/>
      <c r="C151" s="4" t="s">
        <v>282</v>
      </c>
      <c r="D151" s="176" t="s">
        <v>283</v>
      </c>
      <c r="E151" s="176"/>
      <c r="F151" s="58" t="s">
        <v>22</v>
      </c>
      <c r="G151" s="15">
        <f>IF(AND(F151="YA"),5,IF(AND(F151="TIDAK"),1,0))</f>
        <v>0</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8</v>
      </c>
      <c r="G154" s="15">
        <f>IF(AND(F154="YA"),2,IF(AND(F154="TIDAK"),1,0))</f>
        <v>2</v>
      </c>
    </row>
    <row r="155" spans="1:7" ht="32" customHeight="1" x14ac:dyDescent="0.2">
      <c r="A155" s="2"/>
      <c r="B155" s="5"/>
      <c r="C155" s="4" t="s">
        <v>290</v>
      </c>
      <c r="D155" s="176" t="s">
        <v>291</v>
      </c>
      <c r="E155" s="176"/>
      <c r="F155" s="58" t="s">
        <v>22</v>
      </c>
      <c r="G155" s="15">
        <f>IF(AND(F155="YA"),3,IF(AND(F155="TIDAK"),1,0))</f>
        <v>0</v>
      </c>
    </row>
    <row r="156" spans="1:7" ht="32" customHeight="1" x14ac:dyDescent="0.2">
      <c r="A156" s="2"/>
      <c r="B156" s="5"/>
      <c r="C156" s="4" t="s">
        <v>292</v>
      </c>
      <c r="D156" s="176" t="s">
        <v>293</v>
      </c>
      <c r="E156" s="176"/>
      <c r="F156" s="58" t="s">
        <v>22</v>
      </c>
      <c r="G156" s="15">
        <f>IF(AND(F156="YA"),5,IF(AND(F156="TIDAK"),1,0))</f>
        <v>0</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22</v>
      </c>
      <c r="G159" s="15">
        <f>IF(AND(F159="YA"),2,IF(AND(F159="TIDAK"),1,0))</f>
        <v>0</v>
      </c>
    </row>
    <row r="160" spans="1:7" ht="32" customHeight="1" x14ac:dyDescent="0.2">
      <c r="A160" s="2"/>
      <c r="B160" s="5"/>
      <c r="C160" s="4" t="s">
        <v>300</v>
      </c>
      <c r="D160" s="176" t="s">
        <v>301</v>
      </c>
      <c r="E160" s="176"/>
      <c r="F160" s="58" t="s">
        <v>22</v>
      </c>
      <c r="G160" s="15">
        <f>IF(AND(F160="YA"),3,IF(AND(F160="TIDAK"),1,0))</f>
        <v>0</v>
      </c>
    </row>
    <row r="161" spans="1:7" ht="32" customHeight="1" x14ac:dyDescent="0.2">
      <c r="A161" s="2"/>
      <c r="B161" s="5"/>
      <c r="C161" s="4" t="s">
        <v>302</v>
      </c>
      <c r="D161" s="176" t="s">
        <v>303</v>
      </c>
      <c r="E161" s="176"/>
      <c r="F161" s="58" t="s">
        <v>8</v>
      </c>
      <c r="G161" s="15">
        <f>IF(AND(F161="YA"),5,IF(AND(F161="TIDAK"),1,0))</f>
        <v>5</v>
      </c>
    </row>
    <row r="162" spans="1:7" ht="32" customHeight="1" x14ac:dyDescent="0.2">
      <c r="A162" s="2"/>
      <c r="B162" s="4" t="s">
        <v>304</v>
      </c>
      <c r="C162" s="176" t="s">
        <v>305</v>
      </c>
      <c r="D162" s="176"/>
      <c r="E162" s="176"/>
      <c r="F162" s="58" t="s">
        <v>55</v>
      </c>
      <c r="G162" s="15">
        <f t="shared" ref="G162" si="23">IF(AND(F162="YA"),5,IF(AND(F162="TIDAK"),1,0))</f>
        <v>1</v>
      </c>
    </row>
    <row r="163" spans="1:7" ht="32" customHeight="1" x14ac:dyDescent="0.2">
      <c r="A163" s="204" t="s">
        <v>306</v>
      </c>
      <c r="B163" s="205"/>
      <c r="C163" s="205"/>
      <c r="D163" s="205"/>
      <c r="E163" s="205"/>
      <c r="F163" s="205"/>
      <c r="G163" s="48">
        <f>G164</f>
        <v>75</v>
      </c>
    </row>
    <row r="164" spans="1:7" ht="32" customHeight="1" x14ac:dyDescent="0.2">
      <c r="A164" s="2">
        <v>10</v>
      </c>
      <c r="B164" s="180" t="s">
        <v>307</v>
      </c>
      <c r="C164" s="180"/>
      <c r="D164" s="180"/>
      <c r="E164" s="180"/>
      <c r="F164" s="58"/>
      <c r="G164" s="50">
        <f>SUM(G165:G243)</f>
        <v>75</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4" t="s">
        <v>310</v>
      </c>
      <c r="C166" s="176" t="s">
        <v>311</v>
      </c>
      <c r="D166" s="176"/>
      <c r="E166" s="176"/>
      <c r="F166" s="58"/>
      <c r="G166" s="15"/>
    </row>
    <row r="167" spans="1:7" ht="32" customHeight="1" x14ac:dyDescent="0.2">
      <c r="A167" s="2"/>
      <c r="B167" s="5"/>
      <c r="C167" s="4" t="s">
        <v>312</v>
      </c>
      <c r="D167" s="176" t="s">
        <v>313</v>
      </c>
      <c r="E167" s="176"/>
      <c r="F167" s="58" t="s">
        <v>8</v>
      </c>
      <c r="G167" s="15">
        <f>IF(AND(F167="YA"),2,IF(AND(F167="TIDAK"),1,0))</f>
        <v>2</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t="s">
        <v>22</v>
      </c>
      <c r="G169" s="15">
        <f>IF(AND(F169="YA"),3,IF(AND(F169="TIDAK"),0.01,0))</f>
        <v>0</v>
      </c>
    </row>
    <row r="170" spans="1:7" ht="32" customHeight="1" x14ac:dyDescent="0.2">
      <c r="A170" s="2"/>
      <c r="B170" s="5"/>
      <c r="C170" s="5"/>
      <c r="D170" s="4" t="s">
        <v>318</v>
      </c>
      <c r="E170" s="5" t="s">
        <v>319</v>
      </c>
      <c r="F170" s="58" t="s">
        <v>22</v>
      </c>
      <c r="G170" s="15">
        <f>IF(AND(F170="YA"),3,IF(AND(F170="TIDAK"),0.01,0))</f>
        <v>0</v>
      </c>
    </row>
    <row r="171" spans="1:7" ht="32" customHeight="1" x14ac:dyDescent="0.2">
      <c r="A171" s="2"/>
      <c r="B171" s="5"/>
      <c r="C171" s="5"/>
      <c r="D171" s="4" t="s">
        <v>320</v>
      </c>
      <c r="E171" s="5" t="s">
        <v>321</v>
      </c>
      <c r="F171" s="58" t="s">
        <v>22</v>
      </c>
      <c r="G171" s="15">
        <f>IF(AND(F171="YA"),3,IF(AND(F171="TIDAK"),0.01,0))</f>
        <v>0</v>
      </c>
    </row>
    <row r="172" spans="1:7" ht="32" customHeight="1" x14ac:dyDescent="0.2">
      <c r="A172" s="2"/>
      <c r="B172" s="5"/>
      <c r="C172" s="5"/>
      <c r="D172" s="4" t="s">
        <v>322</v>
      </c>
      <c r="E172" s="5" t="s">
        <v>323</v>
      </c>
      <c r="F172" s="58" t="s">
        <v>22</v>
      </c>
      <c r="G172" s="15">
        <f>IF(AND(F172="YA"),3,IF(AND(F172="TIDAK"),0.01,0))</f>
        <v>0</v>
      </c>
    </row>
    <row r="173" spans="1:7" ht="32" customHeight="1" x14ac:dyDescent="0.2">
      <c r="A173" s="2"/>
      <c r="B173" s="5"/>
      <c r="C173" s="5"/>
      <c r="D173" s="4" t="s">
        <v>324</v>
      </c>
      <c r="E173" s="5" t="s">
        <v>325</v>
      </c>
      <c r="F173" s="58" t="s">
        <v>22</v>
      </c>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t="s">
        <v>22</v>
      </c>
      <c r="G175" s="15">
        <f>IF(AND(F175="YA"),5,IF(AND(F175="TIDAK"),1,0))</f>
        <v>0</v>
      </c>
    </row>
    <row r="176" spans="1:7" ht="32" customHeight="1" x14ac:dyDescent="0.2">
      <c r="A176" s="2"/>
      <c r="B176" s="5"/>
      <c r="C176" s="5"/>
      <c r="D176" s="4" t="s">
        <v>330</v>
      </c>
      <c r="E176" s="5" t="s">
        <v>331</v>
      </c>
      <c r="F176" s="58" t="s">
        <v>22</v>
      </c>
      <c r="G176" s="15">
        <f t="shared" ref="G176:G182" si="25">IF(AND(F176="YA"),5,IF(AND(F176="TIDAK"),1,0))</f>
        <v>0</v>
      </c>
    </row>
    <row r="177" spans="1:7" ht="32" customHeight="1" x14ac:dyDescent="0.2">
      <c r="A177" s="2"/>
      <c r="B177" s="5"/>
      <c r="C177" s="5"/>
      <c r="D177" s="4" t="s">
        <v>332</v>
      </c>
      <c r="E177" s="5" t="s">
        <v>333</v>
      </c>
      <c r="F177" s="58" t="s">
        <v>22</v>
      </c>
      <c r="G177" s="15">
        <f t="shared" si="25"/>
        <v>0</v>
      </c>
    </row>
    <row r="178" spans="1:7" ht="32" customHeight="1" x14ac:dyDescent="0.2">
      <c r="A178" s="2"/>
      <c r="B178" s="5"/>
      <c r="C178" s="5"/>
      <c r="D178" s="4" t="s">
        <v>334</v>
      </c>
      <c r="E178" s="5" t="s">
        <v>335</v>
      </c>
      <c r="F178" s="58" t="s">
        <v>22</v>
      </c>
      <c r="G178" s="15">
        <f t="shared" si="25"/>
        <v>0</v>
      </c>
    </row>
    <row r="179" spans="1:7" ht="32" customHeight="1" x14ac:dyDescent="0.2">
      <c r="A179" s="2"/>
      <c r="B179" s="5"/>
      <c r="C179" s="5"/>
      <c r="D179" s="4" t="s">
        <v>336</v>
      </c>
      <c r="E179" s="5" t="s">
        <v>321</v>
      </c>
      <c r="F179" s="58" t="s">
        <v>22</v>
      </c>
      <c r="G179" s="15">
        <f t="shared" si="25"/>
        <v>0</v>
      </c>
    </row>
    <row r="180" spans="1:7" ht="32" customHeight="1" x14ac:dyDescent="0.2">
      <c r="A180" s="2"/>
      <c r="B180" s="5"/>
      <c r="C180" s="5"/>
      <c r="D180" s="4" t="s">
        <v>337</v>
      </c>
      <c r="E180" s="5" t="s">
        <v>323</v>
      </c>
      <c r="F180" s="58" t="s">
        <v>22</v>
      </c>
      <c r="G180" s="15">
        <f t="shared" si="25"/>
        <v>0</v>
      </c>
    </row>
    <row r="181" spans="1:7" ht="32" customHeight="1" x14ac:dyDescent="0.2">
      <c r="A181" s="2"/>
      <c r="B181" s="5"/>
      <c r="C181" s="5"/>
      <c r="D181" s="4" t="s">
        <v>338</v>
      </c>
      <c r="E181" s="5" t="s">
        <v>325</v>
      </c>
      <c r="F181" s="58" t="s">
        <v>22</v>
      </c>
      <c r="G181" s="15">
        <f t="shared" si="25"/>
        <v>0</v>
      </c>
    </row>
    <row r="182" spans="1:7" ht="32" customHeight="1" x14ac:dyDescent="0.2">
      <c r="A182" s="2"/>
      <c r="B182" s="5"/>
      <c r="C182" s="5"/>
      <c r="D182" s="4" t="s">
        <v>339</v>
      </c>
      <c r="E182" s="5" t="s">
        <v>340</v>
      </c>
      <c r="F182" s="58" t="s">
        <v>22</v>
      </c>
      <c r="G182" s="15">
        <f t="shared" si="25"/>
        <v>0</v>
      </c>
    </row>
    <row r="183" spans="1:7" ht="32" customHeight="1" x14ac:dyDescent="0.2">
      <c r="A183" s="2"/>
      <c r="B183" s="4" t="s">
        <v>341</v>
      </c>
      <c r="C183" s="176" t="s">
        <v>342</v>
      </c>
      <c r="D183" s="176"/>
      <c r="E183" s="176"/>
      <c r="F183" s="58" t="s">
        <v>55</v>
      </c>
      <c r="G183" s="15">
        <f>IF(AND(F183="YA"),5,IF(AND(F183="TIDAK"),1,0))</f>
        <v>1</v>
      </c>
    </row>
    <row r="184" spans="1:7" ht="32" customHeight="1" x14ac:dyDescent="0.2">
      <c r="A184" s="2"/>
      <c r="B184" s="4" t="s">
        <v>343</v>
      </c>
      <c r="C184" s="176" t="s">
        <v>344</v>
      </c>
      <c r="D184" s="176"/>
      <c r="E184" s="176"/>
      <c r="F184" s="58"/>
      <c r="G184" s="15"/>
    </row>
    <row r="185" spans="1:7" ht="32" customHeight="1" x14ac:dyDescent="0.2">
      <c r="A185" s="2"/>
      <c r="B185" s="5"/>
      <c r="C185" s="4" t="s">
        <v>345</v>
      </c>
      <c r="D185" s="176" t="s">
        <v>346</v>
      </c>
      <c r="E185" s="176"/>
      <c r="F185" s="58" t="s">
        <v>8</v>
      </c>
      <c r="G185" s="15">
        <f>IF(AND(F185="YA"),2,IF(AND(F185="TIDAK"),1,0))</f>
        <v>2</v>
      </c>
    </row>
    <row r="186" spans="1:7" ht="32" customHeight="1" x14ac:dyDescent="0.2">
      <c r="A186" s="2"/>
      <c r="B186" s="5"/>
      <c r="C186" s="4" t="s">
        <v>347</v>
      </c>
      <c r="D186" s="176" t="s">
        <v>348</v>
      </c>
      <c r="E186" s="176"/>
      <c r="F186" s="58" t="s">
        <v>22</v>
      </c>
      <c r="G186" s="15">
        <f>IF(AND(F186="YA"),3,IF(AND(F186="TIDAK"),1,0))</f>
        <v>0</v>
      </c>
    </row>
    <row r="187" spans="1:7" ht="32" customHeight="1" x14ac:dyDescent="0.2">
      <c r="A187" s="2"/>
      <c r="B187" s="5"/>
      <c r="C187" s="4" t="s">
        <v>349</v>
      </c>
      <c r="D187" s="176" t="s">
        <v>350</v>
      </c>
      <c r="E187" s="176"/>
      <c r="F187" s="58" t="s">
        <v>22</v>
      </c>
      <c r="G187" s="15">
        <f>IF(AND(F187="YA"),5,IF(AND(F187="TIDAK"),1,0))</f>
        <v>0</v>
      </c>
    </row>
    <row r="188" spans="1:7" ht="32" customHeight="1" x14ac:dyDescent="0.2">
      <c r="A188" s="2"/>
      <c r="B188" s="4" t="s">
        <v>351</v>
      </c>
      <c r="C188" s="176" t="s">
        <v>352</v>
      </c>
      <c r="D188" s="176"/>
      <c r="E188" s="176"/>
      <c r="F188" s="58"/>
      <c r="G188" s="15"/>
    </row>
    <row r="189" spans="1:7" ht="32" customHeight="1" x14ac:dyDescent="0.2">
      <c r="A189" s="2"/>
      <c r="B189" s="5"/>
      <c r="C189" s="4" t="s">
        <v>353</v>
      </c>
      <c r="D189" s="176" t="s">
        <v>346</v>
      </c>
      <c r="E189" s="176"/>
      <c r="F189" s="58" t="s">
        <v>8</v>
      </c>
      <c r="G189" s="15">
        <f>IF(AND(F189="YA"),2,IF(AND(F189="TIDAK"),1,0))</f>
        <v>2</v>
      </c>
    </row>
    <row r="190" spans="1:7" ht="32" customHeight="1" x14ac:dyDescent="0.2">
      <c r="A190" s="2"/>
      <c r="B190" s="5"/>
      <c r="C190" s="4" t="s">
        <v>354</v>
      </c>
      <c r="D190" s="176" t="s">
        <v>348</v>
      </c>
      <c r="E190" s="176"/>
      <c r="F190" s="58" t="s">
        <v>22</v>
      </c>
      <c r="G190" s="15">
        <f>IF(AND(F190="YA"),3,IF(AND(F190="TIDAK"),1,0))</f>
        <v>0</v>
      </c>
    </row>
    <row r="191" spans="1:7" ht="32" customHeight="1" x14ac:dyDescent="0.2">
      <c r="A191" s="2"/>
      <c r="B191" s="5"/>
      <c r="C191" s="4" t="s">
        <v>355</v>
      </c>
      <c r="D191" s="176" t="s">
        <v>350</v>
      </c>
      <c r="E191" s="176"/>
      <c r="F191" s="58" t="s">
        <v>22</v>
      </c>
      <c r="G191" s="15">
        <f>IF(AND(F191="YA"),5,IF(AND(F191="TIDAK"),1,0))</f>
        <v>0</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t="s">
        <v>22</v>
      </c>
      <c r="G194" s="15">
        <f>IF(AND(F194="YA"),2,IF(AND(F194="TIDAK"),1,0))</f>
        <v>0</v>
      </c>
    </row>
    <row r="195" spans="1:7" ht="32" customHeight="1" x14ac:dyDescent="0.2">
      <c r="A195" s="2"/>
      <c r="B195" s="5"/>
      <c r="C195" s="4" t="s">
        <v>362</v>
      </c>
      <c r="D195" s="176" t="s">
        <v>301</v>
      </c>
      <c r="E195" s="176"/>
      <c r="F195" s="58" t="s">
        <v>22</v>
      </c>
      <c r="G195" s="15">
        <f>IF(AND(F195="YA"),3,IF(AND(F195="TIDAK"),1,0))</f>
        <v>0</v>
      </c>
    </row>
    <row r="196" spans="1:7" ht="32" customHeight="1" x14ac:dyDescent="0.2">
      <c r="A196" s="2"/>
      <c r="B196" s="5"/>
      <c r="C196" s="4" t="s">
        <v>363</v>
      </c>
      <c r="D196" s="176" t="s">
        <v>303</v>
      </c>
      <c r="E196" s="176"/>
      <c r="F196" s="58" t="s">
        <v>22</v>
      </c>
      <c r="G196" s="15">
        <f>IF(AND(F196="YA"),4,IF(AND(F196="TIDAK"),1,0))</f>
        <v>0</v>
      </c>
    </row>
    <row r="197" spans="1:7" ht="32" customHeight="1" x14ac:dyDescent="0.2">
      <c r="A197" s="2"/>
      <c r="B197" s="5"/>
      <c r="C197" s="4" t="s">
        <v>364</v>
      </c>
      <c r="D197" s="176" t="s">
        <v>365</v>
      </c>
      <c r="E197" s="176"/>
      <c r="F197" s="58" t="s">
        <v>8</v>
      </c>
      <c r="G197" s="15">
        <f>IF(AND(F197="YA"),5,IF(AND(F197="TIDAK"),1,0))</f>
        <v>5</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55</v>
      </c>
      <c r="G199" s="15">
        <f>IF(AND(F199="YA"),5,IF(AND(F199="TIDAK"),1,0))</f>
        <v>1</v>
      </c>
    </row>
    <row r="200" spans="1:7" ht="32" customHeight="1" x14ac:dyDescent="0.2">
      <c r="A200" s="2"/>
      <c r="B200" s="5"/>
      <c r="C200" s="4" t="s">
        <v>370</v>
      </c>
      <c r="D200" s="176" t="s">
        <v>371</v>
      </c>
      <c r="E200" s="176"/>
      <c r="F200" s="58" t="s">
        <v>55</v>
      </c>
      <c r="G200" s="15">
        <f>IF(AND(F200="YA"),5,IF(AND(F200="TIDAK"),1,0))</f>
        <v>1</v>
      </c>
    </row>
    <row r="201" spans="1:7" ht="32" customHeight="1" x14ac:dyDescent="0.2">
      <c r="A201" s="2"/>
      <c r="B201" s="5"/>
      <c r="C201" s="4" t="s">
        <v>372</v>
      </c>
      <c r="D201" s="176" t="s">
        <v>373</v>
      </c>
      <c r="E201" s="176"/>
      <c r="F201" s="58" t="s">
        <v>55</v>
      </c>
      <c r="G201" s="15">
        <f>IF(AND(F201="YA"),5,IF(AND(F201="TIDAK"),1,0))</f>
        <v>1</v>
      </c>
    </row>
    <row r="202" spans="1:7" ht="32" customHeight="1" x14ac:dyDescent="0.2">
      <c r="A202" s="2"/>
      <c r="B202" s="5"/>
      <c r="C202" s="4" t="s">
        <v>374</v>
      </c>
      <c r="D202" s="176" t="s">
        <v>375</v>
      </c>
      <c r="E202" s="176"/>
      <c r="F202" s="58" t="s">
        <v>55</v>
      </c>
      <c r="G202" s="15">
        <f>IF(AND(F202="YA"),5,IF(AND(F202="TIDAK"),1,0))</f>
        <v>1</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55</v>
      </c>
      <c r="G204" s="15">
        <f>IF(AND(F204="YA"),2,IF(AND(F204="TIDAK"),1,0))</f>
        <v>1</v>
      </c>
    </row>
    <row r="205" spans="1:7" ht="32" customHeight="1" x14ac:dyDescent="0.2">
      <c r="A205" s="2"/>
      <c r="B205" s="5"/>
      <c r="C205" s="4" t="s">
        <v>380</v>
      </c>
      <c r="D205" s="176" t="s">
        <v>381</v>
      </c>
      <c r="E205" s="176"/>
      <c r="F205" s="58" t="s">
        <v>55</v>
      </c>
      <c r="G205" s="15">
        <f>IF(AND(F205="YA"),2,IF(AND(F205="TIDAK"),1,0))</f>
        <v>1</v>
      </c>
    </row>
    <row r="206" spans="1:7" ht="32" customHeight="1" x14ac:dyDescent="0.2">
      <c r="A206" s="2"/>
      <c r="B206" s="5"/>
      <c r="C206" s="4" t="s">
        <v>382</v>
      </c>
      <c r="D206" s="176" t="s">
        <v>383</v>
      </c>
      <c r="E206" s="176"/>
      <c r="F206" s="58" t="s">
        <v>55</v>
      </c>
      <c r="G206" s="15">
        <f>IF(AND(F206="YA"),5,IF(AND(F206="TIDAK"),1,0))</f>
        <v>1</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55</v>
      </c>
      <c r="G208" s="15">
        <f>IF(AND(F208="YA"),2,IF(AND(F208="TIDAK"),1,0))</f>
        <v>1</v>
      </c>
    </row>
    <row r="209" spans="1:7" ht="32" customHeight="1" x14ac:dyDescent="0.2">
      <c r="A209" s="2"/>
      <c r="B209" s="5"/>
      <c r="C209" s="4" t="s">
        <v>388</v>
      </c>
      <c r="D209" s="176" t="s">
        <v>389</v>
      </c>
      <c r="E209" s="176"/>
      <c r="F209" s="58" t="s">
        <v>55</v>
      </c>
      <c r="G209" s="15">
        <f>IF(AND(F209="YA"),2,IF(AND(F209="TIDAK"),1,0))</f>
        <v>1</v>
      </c>
    </row>
    <row r="210" spans="1:7" ht="32" customHeight="1" x14ac:dyDescent="0.2">
      <c r="A210" s="2"/>
      <c r="B210" s="5"/>
      <c r="C210" s="4" t="s">
        <v>390</v>
      </c>
      <c r="D210" s="176" t="s">
        <v>391</v>
      </c>
      <c r="E210" s="176"/>
      <c r="F210" s="58" t="s">
        <v>55</v>
      </c>
      <c r="G210" s="15">
        <f>IF(AND(F210="YA"),2,IF(AND(F210="TIDAK"),1,0))</f>
        <v>1</v>
      </c>
    </row>
    <row r="211" spans="1:7" ht="32" customHeight="1" x14ac:dyDescent="0.2">
      <c r="A211" s="2"/>
      <c r="B211" s="5"/>
      <c r="C211" s="4" t="s">
        <v>392</v>
      </c>
      <c r="D211" s="176" t="s">
        <v>383</v>
      </c>
      <c r="E211" s="176"/>
      <c r="F211" s="58" t="s">
        <v>22</v>
      </c>
      <c r="G211" s="15">
        <f>IF(AND(F211="YA"),5,IF(AND(F211="TIDAK"),1,0))</f>
        <v>0</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55</v>
      </c>
      <c r="G213" s="15">
        <f>IF(AND(F213="YA"),2,IF(AND(F213="TIDAK"),1,0))</f>
        <v>1</v>
      </c>
    </row>
    <row r="214" spans="1:7" ht="32" customHeight="1" x14ac:dyDescent="0.2">
      <c r="A214" s="2"/>
      <c r="B214" s="5"/>
      <c r="C214" s="4" t="s">
        <v>396</v>
      </c>
      <c r="D214" s="176" t="s">
        <v>389</v>
      </c>
      <c r="E214" s="176"/>
      <c r="F214" s="58" t="s">
        <v>55</v>
      </c>
      <c r="G214" s="15">
        <f>IF(AND(F214="YA"),2,IF(AND(F214="TIDAK"),1,0))</f>
        <v>1</v>
      </c>
    </row>
    <row r="215" spans="1:7" ht="32" customHeight="1" x14ac:dyDescent="0.2">
      <c r="A215" s="2"/>
      <c r="B215" s="5"/>
      <c r="C215" s="4" t="s">
        <v>397</v>
      </c>
      <c r="D215" s="176" t="s">
        <v>387</v>
      </c>
      <c r="E215" s="176"/>
      <c r="F215" s="58" t="s">
        <v>55</v>
      </c>
      <c r="G215" s="15">
        <f>IF(AND(F215="YA"),2,IF(AND(F215="TIDAK"),1,0))</f>
        <v>1</v>
      </c>
    </row>
    <row r="216" spans="1:7" ht="32" customHeight="1" x14ac:dyDescent="0.2">
      <c r="A216" s="2"/>
      <c r="B216" s="5"/>
      <c r="C216" s="4" t="s">
        <v>398</v>
      </c>
      <c r="D216" s="176" t="s">
        <v>399</v>
      </c>
      <c r="E216" s="176"/>
      <c r="F216" s="58" t="s">
        <v>22</v>
      </c>
      <c r="G216" s="15">
        <f>IF(AND(F216="YA"),5,IF(AND(F216="TIDAK"),1,0))</f>
        <v>0</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55</v>
      </c>
      <c r="G218" s="15">
        <f>IF(AND(F218="YA"),2,IF(AND(F218="TIDAK"),1,0))</f>
        <v>1</v>
      </c>
    </row>
    <row r="219" spans="1:7" ht="32" customHeight="1" x14ac:dyDescent="0.2">
      <c r="A219" s="2"/>
      <c r="B219" s="5"/>
      <c r="C219" s="4" t="s">
        <v>403</v>
      </c>
      <c r="D219" s="176" t="s">
        <v>381</v>
      </c>
      <c r="E219" s="176"/>
      <c r="F219" s="58" t="s">
        <v>55</v>
      </c>
      <c r="G219" s="15">
        <f>IF(AND(F219="YA"),2,IF(AND(F219="TIDAK"),1,0))</f>
        <v>1</v>
      </c>
    </row>
    <row r="220" spans="1:7" ht="32" customHeight="1" x14ac:dyDescent="0.2">
      <c r="A220" s="2"/>
      <c r="B220" s="5"/>
      <c r="C220" s="4" t="s">
        <v>404</v>
      </c>
      <c r="D220" s="176" t="s">
        <v>383</v>
      </c>
      <c r="E220" s="176"/>
      <c r="F220" s="58" t="s">
        <v>22</v>
      </c>
      <c r="G220" s="15">
        <f>IF(AND(F220="YA"),5,IF(AND(F220="TIDAK"),1,0))</f>
        <v>0</v>
      </c>
    </row>
    <row r="221" spans="1:7" ht="32" customHeight="1" x14ac:dyDescent="0.2">
      <c r="A221" s="2"/>
      <c r="B221" s="12" t="s">
        <v>405</v>
      </c>
      <c r="C221" s="176" t="s">
        <v>406</v>
      </c>
      <c r="D221" s="176"/>
      <c r="E221" s="176"/>
      <c r="F221" s="58" t="s">
        <v>55</v>
      </c>
      <c r="G221" s="15">
        <f>IF(AND(F221="YA"),5,IF(AND(F221="TIDAK"),1,0))</f>
        <v>1</v>
      </c>
    </row>
    <row r="222" spans="1:7" ht="32" customHeight="1" x14ac:dyDescent="0.2">
      <c r="A222" s="2"/>
      <c r="B222" s="4" t="s">
        <v>407</v>
      </c>
      <c r="C222" s="176" t="s">
        <v>408</v>
      </c>
      <c r="D222" s="176"/>
      <c r="E222" s="176"/>
      <c r="F222" s="58" t="s">
        <v>22</v>
      </c>
      <c r="G222" s="15">
        <f>IF(AND(F222="YA"),5,IF(AND(F222="TIDAK"),1,0))</f>
        <v>0</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55</v>
      </c>
      <c r="G225" s="15">
        <f t="shared" si="26"/>
        <v>1</v>
      </c>
    </row>
    <row r="226" spans="1:7" ht="32" customHeight="1" x14ac:dyDescent="0.2">
      <c r="A226" s="2"/>
      <c r="B226" s="5"/>
      <c r="C226" s="4" t="s">
        <v>415</v>
      </c>
      <c r="D226" s="176" t="s">
        <v>416</v>
      </c>
      <c r="E226" s="176"/>
      <c r="F226" s="58" t="s">
        <v>8</v>
      </c>
      <c r="G226" s="15">
        <f t="shared" si="26"/>
        <v>5</v>
      </c>
    </row>
    <row r="227" spans="1:7" ht="32" customHeight="1" x14ac:dyDescent="0.2">
      <c r="A227" s="2"/>
      <c r="B227" s="5"/>
      <c r="C227" s="4" t="s">
        <v>417</v>
      </c>
      <c r="D227" s="176" t="s">
        <v>418</v>
      </c>
      <c r="E227" s="176"/>
      <c r="F227" s="58" t="s">
        <v>55</v>
      </c>
      <c r="G227" s="15">
        <f t="shared" si="26"/>
        <v>1</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55</v>
      </c>
      <c r="G229" s="15">
        <f t="shared" si="26"/>
        <v>1</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55</v>
      </c>
      <c r="G231" s="15">
        <f t="shared" si="26"/>
        <v>1</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55</v>
      </c>
      <c r="G233" s="15">
        <f>IF(AND(F233="YA"),5,IF(AND(F233="TIDAK"),1,0))</f>
        <v>1</v>
      </c>
    </row>
    <row r="234" spans="1:7" ht="32" customHeight="1" x14ac:dyDescent="0.2">
      <c r="A234" s="2"/>
      <c r="B234" s="5"/>
      <c r="C234" s="4" t="s">
        <v>431</v>
      </c>
      <c r="D234" s="176" t="s">
        <v>432</v>
      </c>
      <c r="E234" s="176"/>
      <c r="F234" s="58" t="s">
        <v>55</v>
      </c>
      <c r="G234" s="15">
        <f>IF(AND(F234="YA"),5,IF(AND(F234="TIDAK"),1,0))</f>
        <v>1</v>
      </c>
    </row>
    <row r="235" spans="1:7" ht="32" customHeight="1" x14ac:dyDescent="0.2">
      <c r="A235" s="2"/>
      <c r="B235" s="4" t="s">
        <v>433</v>
      </c>
      <c r="C235" s="176" t="s">
        <v>434</v>
      </c>
      <c r="D235" s="176"/>
      <c r="E235" s="176"/>
      <c r="F235" s="58" t="s">
        <v>55</v>
      </c>
      <c r="G235" s="15">
        <f>IF(AND(F235="YA"),5,IF(AND(F235="TIDAK"),1,0))</f>
        <v>1</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22</v>
      </c>
      <c r="G237" s="15">
        <f>IF(AND(F237="YA"),5,IF(AND(F237="TIDAK"),1,0))</f>
        <v>0</v>
      </c>
    </row>
    <row r="238" spans="1:7" ht="32" customHeight="1" x14ac:dyDescent="0.2">
      <c r="A238" s="2"/>
      <c r="B238" s="5"/>
      <c r="C238" s="4" t="s">
        <v>439</v>
      </c>
      <c r="D238" s="176" t="s">
        <v>440</v>
      </c>
      <c r="E238" s="176"/>
      <c r="F238" s="58" t="s">
        <v>22</v>
      </c>
      <c r="G238" s="15">
        <f t="shared" ref="G238:G240" si="27">IF(AND(F238="YA"),5,IF(AND(F238="TIDAK"),1,0))</f>
        <v>0</v>
      </c>
    </row>
    <row r="239" spans="1:7" ht="32" customHeight="1" x14ac:dyDescent="0.2">
      <c r="A239" s="2"/>
      <c r="B239" s="5"/>
      <c r="C239" s="4" t="s">
        <v>441</v>
      </c>
      <c r="D239" s="176" t="s">
        <v>442</v>
      </c>
      <c r="E239" s="176"/>
      <c r="F239" s="58" t="s">
        <v>22</v>
      </c>
      <c r="G239" s="15">
        <f t="shared" si="27"/>
        <v>0</v>
      </c>
    </row>
    <row r="240" spans="1:7" ht="32" customHeight="1" x14ac:dyDescent="0.2">
      <c r="A240" s="2"/>
      <c r="B240" s="5"/>
      <c r="C240" s="4" t="s">
        <v>443</v>
      </c>
      <c r="D240" s="176" t="s">
        <v>444</v>
      </c>
      <c r="E240" s="176"/>
      <c r="F240" s="58" t="s">
        <v>22</v>
      </c>
      <c r="G240" s="15">
        <f t="shared" si="27"/>
        <v>0</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t="s">
        <v>22</v>
      </c>
      <c r="G242" s="15">
        <f>IF(AND(F242="YA"),5,IF(AND(F242="TIDAK"),1,0))</f>
        <v>0</v>
      </c>
    </row>
    <row r="243" spans="1:7" ht="32" customHeight="1" x14ac:dyDescent="0.2">
      <c r="A243" s="2"/>
      <c r="B243" s="5"/>
      <c r="C243" s="4" t="s">
        <v>448</v>
      </c>
      <c r="D243" s="181" t="s">
        <v>449</v>
      </c>
      <c r="E243" s="182"/>
      <c r="F243" s="58" t="s">
        <v>22</v>
      </c>
      <c r="G243" s="15">
        <f>IF(AND(F243="YA"),5,IF(AND(F243="TIDAK"),1,0))</f>
        <v>0</v>
      </c>
    </row>
    <row r="244" spans="1:7" ht="32" customHeight="1" x14ac:dyDescent="0.2">
      <c r="A244" s="204" t="s">
        <v>450</v>
      </c>
      <c r="B244" s="205"/>
      <c r="C244" s="205"/>
      <c r="D244" s="205"/>
      <c r="E244" s="205"/>
      <c r="F244" s="205"/>
      <c r="G244" s="48">
        <f>G245</f>
        <v>105</v>
      </c>
    </row>
    <row r="245" spans="1:7" ht="32" customHeight="1" x14ac:dyDescent="0.2">
      <c r="A245" s="2">
        <v>11</v>
      </c>
      <c r="B245" s="180" t="s">
        <v>451</v>
      </c>
      <c r="C245" s="180"/>
      <c r="D245" s="180"/>
      <c r="E245" s="180"/>
      <c r="F245" s="58"/>
      <c r="G245" s="50">
        <f>SUM(G246:G280)</f>
        <v>105</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55</v>
      </c>
      <c r="G248" s="15">
        <f t="shared" si="28"/>
        <v>1</v>
      </c>
    </row>
    <row r="249" spans="1:7" ht="32" customHeight="1" x14ac:dyDescent="0.2">
      <c r="A249" s="2"/>
      <c r="B249" s="4"/>
      <c r="C249" s="4" t="s">
        <v>458</v>
      </c>
      <c r="D249" s="181" t="s">
        <v>459</v>
      </c>
      <c r="E249" s="182"/>
      <c r="F249" s="58" t="s">
        <v>55</v>
      </c>
      <c r="G249" s="15">
        <f t="shared" si="28"/>
        <v>1</v>
      </c>
    </row>
    <row r="250" spans="1:7" ht="32" customHeight="1" x14ac:dyDescent="0.2">
      <c r="A250" s="2"/>
      <c r="B250" s="4"/>
      <c r="C250" s="4" t="s">
        <v>460</v>
      </c>
      <c r="D250" s="181" t="s">
        <v>461</v>
      </c>
      <c r="E250" s="182"/>
      <c r="F250" s="58" t="s">
        <v>55</v>
      </c>
      <c r="G250" s="15">
        <f t="shared" si="28"/>
        <v>1</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8</v>
      </c>
      <c r="G256" s="15">
        <f>IF(AND(F256="YA"),0,IF(AND(F256="TIDAK"),0,0))</f>
        <v>0</v>
      </c>
    </row>
    <row r="257" spans="1:7" ht="32" customHeight="1" x14ac:dyDescent="0.2">
      <c r="A257" s="2"/>
      <c r="B257" s="5"/>
      <c r="C257" s="4" t="s">
        <v>474</v>
      </c>
      <c r="D257" s="181" t="s">
        <v>475</v>
      </c>
      <c r="E257" s="182"/>
      <c r="F257" s="58" t="s">
        <v>55</v>
      </c>
      <c r="G257" s="15">
        <f t="shared" ref="G257:G258" si="29">IF(AND(F257="YA"),0,IF(AND(F257="TIDAK"),0,0))</f>
        <v>0</v>
      </c>
    </row>
    <row r="258" spans="1:7" ht="32" customHeight="1" x14ac:dyDescent="0.2">
      <c r="A258" s="2"/>
      <c r="B258" s="5"/>
      <c r="C258" s="4" t="s">
        <v>476</v>
      </c>
      <c r="D258" s="181" t="s">
        <v>477</v>
      </c>
      <c r="E258" s="182"/>
      <c r="F258" s="58" t="s">
        <v>55</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22</v>
      </c>
      <c r="G263" s="15">
        <f>IF(AND(F263="YA"),2,IF(AND(F263="TIDAK"),1,0))</f>
        <v>0</v>
      </c>
    </row>
    <row r="264" spans="1:7" ht="32" customHeight="1" x14ac:dyDescent="0.2">
      <c r="A264" s="2"/>
      <c r="B264" s="5"/>
      <c r="C264" s="4" t="s">
        <v>488</v>
      </c>
      <c r="D264" s="176" t="s">
        <v>489</v>
      </c>
      <c r="E264" s="176"/>
      <c r="F264" s="58" t="s">
        <v>22</v>
      </c>
      <c r="G264" s="15">
        <f>IF(AND(F264="YA"),2,IF(AND(F264="TIDAK"),1,0))</f>
        <v>0</v>
      </c>
    </row>
    <row r="265" spans="1:7" ht="32" customHeight="1" x14ac:dyDescent="0.2">
      <c r="A265" s="2"/>
      <c r="B265" s="5"/>
      <c r="C265" s="4" t="s">
        <v>490</v>
      </c>
      <c r="D265" s="176" t="s">
        <v>491</v>
      </c>
      <c r="E265" s="176"/>
      <c r="F265" s="58" t="s">
        <v>8</v>
      </c>
      <c r="G265" s="15">
        <f t="shared" ref="G265:G270" si="30">IF(AND(F265="YA"),5,IF(AND(F265="TIDAK"),1,0))</f>
        <v>5</v>
      </c>
    </row>
    <row r="266" spans="1:7" ht="32"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8</v>
      </c>
      <c r="G268" s="15">
        <f t="shared" si="30"/>
        <v>5</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8</v>
      </c>
      <c r="G270" s="15">
        <f t="shared" si="30"/>
        <v>5</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55</v>
      </c>
      <c r="G272" s="15">
        <f>IF(AND(F272="YA"),5,IF(AND(F272="TIDAK"),1,0))</f>
        <v>1</v>
      </c>
    </row>
    <row r="273" spans="1:7" ht="32" customHeight="1" x14ac:dyDescent="0.2">
      <c r="A273" s="2"/>
      <c r="B273" s="5"/>
      <c r="C273" s="4" t="s">
        <v>506</v>
      </c>
      <c r="D273" s="176" t="s">
        <v>507</v>
      </c>
      <c r="E273" s="176"/>
      <c r="F273" s="58" t="s">
        <v>55</v>
      </c>
      <c r="G273" s="15">
        <f>IF(AND(F273="YA"),5,IF(AND(F273="TIDAK"),1,0))</f>
        <v>1</v>
      </c>
    </row>
    <row r="274" spans="1:7" ht="32" customHeight="1" x14ac:dyDescent="0.2">
      <c r="A274" s="2"/>
      <c r="B274" s="5"/>
      <c r="C274" s="4" t="s">
        <v>508</v>
      </c>
      <c r="D274" s="176" t="s">
        <v>509</v>
      </c>
      <c r="E274" s="176"/>
      <c r="F274" s="58" t="s">
        <v>8</v>
      </c>
      <c r="G274" s="15">
        <f>IF(AND(F274="YA"),5,IF(AND(F274="TIDAK"),1,0))</f>
        <v>5</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8</v>
      </c>
      <c r="G279" s="15">
        <f>IF(AND(F279="YA"),5,IF(AND(F279="TIDAK"),1,0))</f>
        <v>5</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59</v>
      </c>
    </row>
    <row r="282" spans="1:7" ht="32" customHeight="1" x14ac:dyDescent="0.2">
      <c r="A282" s="2">
        <v>12</v>
      </c>
      <c r="B282" s="180" t="s">
        <v>522</v>
      </c>
      <c r="C282" s="180"/>
      <c r="D282" s="180"/>
      <c r="E282" s="180"/>
      <c r="F282" s="58"/>
      <c r="G282" s="50">
        <f>SUM(G283:G325)</f>
        <v>59</v>
      </c>
    </row>
    <row r="283" spans="1:7" ht="32" customHeight="1" x14ac:dyDescent="0.2">
      <c r="A283" s="2"/>
      <c r="B283" s="4" t="s">
        <v>523</v>
      </c>
      <c r="C283" s="176" t="s">
        <v>524</v>
      </c>
      <c r="D283" s="176"/>
      <c r="E283" s="176"/>
      <c r="F283" s="58" t="s">
        <v>55</v>
      </c>
      <c r="G283" s="15">
        <f>IF(AND(F283="YA"),5,IF(AND(F283="TIDAK"),1,0))</f>
        <v>1</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t="s">
        <v>22</v>
      </c>
      <c r="G285" s="15">
        <f>IF(AND(F285="YA"),2,IF(AND(F285="TIDAK"),1,0))</f>
        <v>0</v>
      </c>
    </row>
    <row r="286" spans="1:7" ht="32" customHeight="1" x14ac:dyDescent="0.2">
      <c r="A286" s="2"/>
      <c r="B286" s="5"/>
      <c r="C286" s="4" t="s">
        <v>527</v>
      </c>
      <c r="D286" s="176" t="s">
        <v>489</v>
      </c>
      <c r="E286" s="176"/>
      <c r="F286" s="58" t="s">
        <v>22</v>
      </c>
      <c r="G286" s="15">
        <f>IF(AND(F286="YA"),2,IF(AND(F286="TIDAK"),1,0))</f>
        <v>0</v>
      </c>
    </row>
    <row r="287" spans="1:7" ht="32" customHeight="1" x14ac:dyDescent="0.2">
      <c r="A287" s="2"/>
      <c r="B287" s="5"/>
      <c r="C287" s="4" t="s">
        <v>528</v>
      </c>
      <c r="D287" s="176" t="s">
        <v>491</v>
      </c>
      <c r="E287" s="176"/>
      <c r="F287" s="58" t="s">
        <v>22</v>
      </c>
      <c r="G287" s="15">
        <f>IF(AND(F287="YA"),5,IF(AND(F287="TIDAK"),1,0))</f>
        <v>0</v>
      </c>
    </row>
    <row r="288" spans="1:7" ht="32" customHeight="1" x14ac:dyDescent="0.2">
      <c r="A288" s="2"/>
      <c r="B288" s="4" t="s">
        <v>529</v>
      </c>
      <c r="C288" s="176" t="s">
        <v>530</v>
      </c>
      <c r="D288" s="176"/>
      <c r="E288" s="176"/>
      <c r="F288" s="58" t="s">
        <v>55</v>
      </c>
      <c r="G288" s="15">
        <f>IF(AND(F288="YA"),5,IF(AND(F288="TIDAK"),1,0))</f>
        <v>1</v>
      </c>
    </row>
    <row r="289" spans="1:7" ht="32" customHeight="1" x14ac:dyDescent="0.2">
      <c r="A289" s="2"/>
      <c r="B289" s="4" t="s">
        <v>531</v>
      </c>
      <c r="C289" s="176" t="s">
        <v>497</v>
      </c>
      <c r="D289" s="176"/>
      <c r="E289" s="176"/>
      <c r="F289" s="58" t="s">
        <v>55</v>
      </c>
      <c r="G289" s="15">
        <f>IF(AND(F289="YA"),5,IF(AND(F289="TIDAK"),1,0))</f>
        <v>1</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t="s">
        <v>55</v>
      </c>
      <c r="G291" s="15">
        <f>IF(AND(F291="YA"),3,IF(AND(F291="TIDAK"),1,0))</f>
        <v>1</v>
      </c>
    </row>
    <row r="292" spans="1:7" ht="32" customHeight="1" x14ac:dyDescent="0.2">
      <c r="A292" s="2"/>
      <c r="B292" s="5"/>
      <c r="C292" s="4" t="s">
        <v>536</v>
      </c>
      <c r="D292" s="176" t="s">
        <v>537</v>
      </c>
      <c r="E292" s="176"/>
      <c r="F292" s="58" t="s">
        <v>55</v>
      </c>
      <c r="G292" s="15">
        <f>IF(AND(F292="YA"),5,IF(AND(F292="TIDAK"),1,0))</f>
        <v>1</v>
      </c>
    </row>
    <row r="293" spans="1:7" ht="32" customHeight="1" x14ac:dyDescent="0.2">
      <c r="A293" s="2"/>
      <c r="B293" s="4" t="s">
        <v>538</v>
      </c>
      <c r="C293" s="176" t="s">
        <v>501</v>
      </c>
      <c r="D293" s="176"/>
      <c r="E293" s="176"/>
      <c r="F293" s="58" t="s">
        <v>55</v>
      </c>
      <c r="G293" s="15">
        <f>IF(AND(F293="YA"),5,IF(AND(F293="TIDAK"),1,0))</f>
        <v>1</v>
      </c>
    </row>
    <row r="294" spans="1:7" ht="32" customHeight="1" x14ac:dyDescent="0.2">
      <c r="A294" s="2"/>
      <c r="B294" s="4" t="s">
        <v>539</v>
      </c>
      <c r="C294" s="176" t="s">
        <v>540</v>
      </c>
      <c r="D294" s="176"/>
      <c r="E294" s="176"/>
      <c r="F294" s="58" t="s">
        <v>55</v>
      </c>
      <c r="G294" s="15">
        <f>IF(AND(F294="YA"),5,IF(AND(F294="TIDAK"),1,0))</f>
        <v>1</v>
      </c>
    </row>
    <row r="295" spans="1:7" ht="32" customHeight="1" x14ac:dyDescent="0.2">
      <c r="A295" s="2"/>
      <c r="B295" s="4" t="s">
        <v>541</v>
      </c>
      <c r="C295" s="176" t="s">
        <v>542</v>
      </c>
      <c r="D295" s="176"/>
      <c r="E295" s="176"/>
      <c r="F295" s="58" t="s">
        <v>55</v>
      </c>
      <c r="G295" s="15">
        <f>IF(AND(F295="YA"),5,IF(AND(F295="TIDAK"),1,0))</f>
        <v>1</v>
      </c>
    </row>
    <row r="296" spans="1:7" ht="32" customHeight="1" x14ac:dyDescent="0.2">
      <c r="A296" s="2"/>
      <c r="B296" s="4" t="s">
        <v>543</v>
      </c>
      <c r="C296" s="214" t="s">
        <v>544</v>
      </c>
      <c r="D296" s="214"/>
      <c r="E296" s="214"/>
      <c r="F296" s="58"/>
      <c r="G296" s="15"/>
    </row>
    <row r="297" spans="1:7" ht="32" customHeight="1" x14ac:dyDescent="0.2">
      <c r="A297" s="2"/>
      <c r="B297" s="5"/>
      <c r="C297" s="4" t="s">
        <v>545</v>
      </c>
      <c r="D297" s="176" t="s">
        <v>546</v>
      </c>
      <c r="E297" s="176"/>
      <c r="F297" s="58" t="s">
        <v>55</v>
      </c>
      <c r="G297" s="15">
        <f>IF(AND(F297="YA"),5,IF(AND(F297="TIDAK"),1,0))</f>
        <v>1</v>
      </c>
    </row>
    <row r="298" spans="1:7" ht="32" customHeight="1" x14ac:dyDescent="0.2">
      <c r="A298" s="2"/>
      <c r="B298" s="5"/>
      <c r="C298" s="4" t="s">
        <v>547</v>
      </c>
      <c r="D298" s="176" t="s">
        <v>548</v>
      </c>
      <c r="E298" s="176"/>
      <c r="F298" s="58" t="s">
        <v>55</v>
      </c>
      <c r="G298" s="15">
        <f>IF(AND(F298="YA"),5,IF(AND(F298="TIDAK"),1,0))</f>
        <v>1</v>
      </c>
    </row>
    <row r="299" spans="1:7" ht="32" customHeight="1" x14ac:dyDescent="0.2">
      <c r="A299" s="2"/>
      <c r="B299" s="5"/>
      <c r="C299" s="4" t="s">
        <v>549</v>
      </c>
      <c r="D299" s="176" t="s">
        <v>550</v>
      </c>
      <c r="E299" s="176"/>
      <c r="F299" s="58" t="s">
        <v>55</v>
      </c>
      <c r="G299" s="15">
        <f>IF(AND(F299="YA"),5,IF(AND(F299="TIDAK"),1,0))</f>
        <v>1</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4" t="s">
        <v>563</v>
      </c>
      <c r="E306" s="5" t="s">
        <v>564</v>
      </c>
      <c r="F306" s="58" t="s">
        <v>55</v>
      </c>
      <c r="G306" s="15">
        <f t="shared" si="31"/>
        <v>1</v>
      </c>
    </row>
    <row r="307" spans="1:7" ht="32" customHeight="1" x14ac:dyDescent="0.2">
      <c r="A307" s="2"/>
      <c r="B307" s="5"/>
      <c r="C307" s="5"/>
      <c r="D307" s="4" t="s">
        <v>565</v>
      </c>
      <c r="E307" s="5" t="s">
        <v>566</v>
      </c>
      <c r="F307" s="58" t="s">
        <v>55</v>
      </c>
      <c r="G307" s="15">
        <f t="shared" si="31"/>
        <v>1</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55</v>
      </c>
      <c r="G310" s="15">
        <f t="shared" si="31"/>
        <v>1</v>
      </c>
    </row>
    <row r="311" spans="1:7" ht="32" customHeight="1" x14ac:dyDescent="0.2">
      <c r="A311" s="2"/>
      <c r="B311" s="5"/>
      <c r="C311" s="4" t="s">
        <v>573</v>
      </c>
      <c r="D311" s="176" t="s">
        <v>574</v>
      </c>
      <c r="E311" s="176"/>
      <c r="F311" s="58" t="s">
        <v>55</v>
      </c>
      <c r="G311" s="15">
        <f t="shared" si="31"/>
        <v>1</v>
      </c>
    </row>
    <row r="312" spans="1:7" ht="32" customHeight="1" x14ac:dyDescent="0.2">
      <c r="A312" s="2"/>
      <c r="B312" s="5"/>
      <c r="C312" s="4" t="s">
        <v>575</v>
      </c>
      <c r="D312" s="176" t="s">
        <v>576</v>
      </c>
      <c r="E312" s="176"/>
      <c r="F312" s="58" t="s">
        <v>55</v>
      </c>
      <c r="G312" s="15">
        <f t="shared" si="31"/>
        <v>1</v>
      </c>
    </row>
    <row r="313" spans="1:7" ht="32" customHeight="1" x14ac:dyDescent="0.2">
      <c r="A313" s="2"/>
      <c r="B313" s="4" t="s">
        <v>577</v>
      </c>
      <c r="C313" s="181" t="s">
        <v>578</v>
      </c>
      <c r="D313" s="183"/>
      <c r="E313" s="182"/>
      <c r="F313" s="58"/>
      <c r="G313" s="15"/>
    </row>
    <row r="314" spans="1:7" ht="32" customHeight="1" x14ac:dyDescent="0.2">
      <c r="A314" s="2"/>
      <c r="B314" s="5"/>
      <c r="C314" s="4" t="s">
        <v>579</v>
      </c>
      <c r="D314" s="181" t="s">
        <v>580</v>
      </c>
      <c r="E314" s="182"/>
      <c r="F314" s="58" t="s">
        <v>55</v>
      </c>
      <c r="G314" s="15">
        <f>IF(AND(F314="YA"),5,IF(AND(F314="TIDAK"),1,0))</f>
        <v>1</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8</v>
      </c>
      <c r="G316" s="15">
        <f>IF(AND(F316="YA"),1,IF(AND(F316="TIDAK"),0,0))</f>
        <v>1</v>
      </c>
    </row>
    <row r="317" spans="1:7" ht="32" customHeight="1" x14ac:dyDescent="0.2">
      <c r="A317" s="2"/>
      <c r="B317" s="5"/>
      <c r="C317" s="5"/>
      <c r="D317" s="4" t="s">
        <v>585</v>
      </c>
      <c r="E317" s="5" t="s">
        <v>586</v>
      </c>
      <c r="F317" s="58" t="s">
        <v>55</v>
      </c>
      <c r="G317" s="15">
        <f>IF(AND(F317="YA"),3,IF(AND(F317="TIDAK"),0,0))</f>
        <v>0</v>
      </c>
    </row>
    <row r="318" spans="1:7" ht="32" customHeight="1" x14ac:dyDescent="0.2">
      <c r="A318" s="2"/>
      <c r="B318" s="5"/>
      <c r="C318" s="5"/>
      <c r="D318" s="4" t="s">
        <v>587</v>
      </c>
      <c r="E318" s="5" t="s">
        <v>588</v>
      </c>
      <c r="F318" s="58" t="s">
        <v>55</v>
      </c>
      <c r="G318" s="15">
        <f>IF(AND(F318="YA"),5,IF(AND(F318="TIDAK"),1,0))</f>
        <v>1</v>
      </c>
    </row>
    <row r="319" spans="1:7" ht="32" customHeight="1" x14ac:dyDescent="0.2">
      <c r="A319" s="2"/>
      <c r="B319" s="5"/>
      <c r="C319" s="4" t="s">
        <v>589</v>
      </c>
      <c r="D319" s="181" t="s">
        <v>590</v>
      </c>
      <c r="E319" s="182"/>
      <c r="F319" s="58" t="s">
        <v>55</v>
      </c>
      <c r="G319" s="15">
        <f>IF(AND(F319="YA"),5,IF(AND(F319="TIDAK"),1,0))</f>
        <v>1</v>
      </c>
    </row>
    <row r="320" spans="1:7" ht="60" customHeight="1" x14ac:dyDescent="0.2">
      <c r="A320" s="2"/>
      <c r="B320" s="5"/>
      <c r="C320" s="4" t="s">
        <v>591</v>
      </c>
      <c r="D320" s="181" t="s">
        <v>592</v>
      </c>
      <c r="E320" s="182"/>
      <c r="F320" s="58" t="s">
        <v>55</v>
      </c>
      <c r="G320" s="15">
        <f>IF(AND(F320="YA"),5,IF(AND(F320="TIDAK"),1,0))</f>
        <v>1</v>
      </c>
    </row>
    <row r="321" spans="1:7" ht="32" customHeight="1" x14ac:dyDescent="0.2">
      <c r="A321" s="2"/>
      <c r="B321" s="5"/>
      <c r="C321" s="4" t="s">
        <v>593</v>
      </c>
      <c r="D321" s="181" t="s">
        <v>594</v>
      </c>
      <c r="E321" s="182"/>
      <c r="F321" s="58" t="s">
        <v>55</v>
      </c>
      <c r="G321" s="15">
        <f>IF(AND(F321="YA"),5,IF(AND(F321="TIDAK"),1,0))</f>
        <v>1</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55</v>
      </c>
      <c r="G323" s="15">
        <f>IF(AND(F323="YA"),5,IF(AND(F323="TIDAK"),1,0))</f>
        <v>1</v>
      </c>
    </row>
    <row r="324" spans="1:7" ht="32" customHeight="1" x14ac:dyDescent="0.2">
      <c r="A324" s="2"/>
      <c r="B324" s="5"/>
      <c r="C324" s="4" t="s">
        <v>597</v>
      </c>
      <c r="D324" s="176" t="s">
        <v>507</v>
      </c>
      <c r="E324" s="176"/>
      <c r="F324" s="58" t="s">
        <v>55</v>
      </c>
      <c r="G324" s="15">
        <f>IF(AND(F324="YA"),5,IF(AND(F324="TIDAK"),1,0))</f>
        <v>1</v>
      </c>
    </row>
    <row r="325" spans="1:7" ht="32" customHeight="1" x14ac:dyDescent="0.2">
      <c r="A325" s="2"/>
      <c r="B325" s="5"/>
      <c r="C325" s="4" t="s">
        <v>598</v>
      </c>
      <c r="D325" s="176" t="s">
        <v>509</v>
      </c>
      <c r="E325" s="176"/>
      <c r="F325" s="58" t="s">
        <v>8</v>
      </c>
      <c r="G325" s="15">
        <f>IF(AND(F325="YA"),5,IF(AND(F325="TIDAK"),1,0))</f>
        <v>5</v>
      </c>
    </row>
    <row r="326" spans="1:7" ht="32" customHeight="1" x14ac:dyDescent="0.2">
      <c r="A326" s="204" t="s">
        <v>599</v>
      </c>
      <c r="B326" s="205"/>
      <c r="C326" s="205"/>
      <c r="D326" s="205"/>
      <c r="E326" s="205"/>
      <c r="F326" s="205"/>
      <c r="G326" s="48">
        <f>G327</f>
        <v>46</v>
      </c>
    </row>
    <row r="327" spans="1:7" ht="32" customHeight="1" x14ac:dyDescent="0.2">
      <c r="A327" s="2">
        <v>13</v>
      </c>
      <c r="B327" s="180" t="s">
        <v>600</v>
      </c>
      <c r="C327" s="180"/>
      <c r="D327" s="180"/>
      <c r="E327" s="180"/>
      <c r="F327" s="58"/>
      <c r="G327" s="50">
        <f>SUM(G328:G364)</f>
        <v>46</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8</v>
      </c>
      <c r="G338" s="15">
        <f>IF(AND(F338="YA"),2,IF(AND(F338="TIDAK"),1,0))</f>
        <v>2</v>
      </c>
    </row>
    <row r="339" spans="1:7" ht="32" customHeight="1" x14ac:dyDescent="0.2">
      <c r="A339" s="2"/>
      <c r="B339" s="5"/>
      <c r="C339" s="5"/>
      <c r="D339" s="4" t="s">
        <v>623</v>
      </c>
      <c r="E339" s="5" t="s">
        <v>624</v>
      </c>
      <c r="F339" s="58" t="s">
        <v>22</v>
      </c>
      <c r="G339" s="15">
        <f>IF(AND(F339="YA"),3,IF(AND(F339="TIDAK"),1,0))</f>
        <v>0</v>
      </c>
    </row>
    <row r="340" spans="1:7" ht="32" customHeight="1" x14ac:dyDescent="0.2">
      <c r="A340" s="2"/>
      <c r="B340" s="5"/>
      <c r="C340" s="5"/>
      <c r="D340" s="4" t="s">
        <v>625</v>
      </c>
      <c r="E340" s="5" t="s">
        <v>626</v>
      </c>
      <c r="F340" s="58" t="s">
        <v>22</v>
      </c>
      <c r="G340" s="15">
        <f>IF(AND(F340="YA"),5,IF(AND(F340="TIDAK"),1,0))</f>
        <v>0</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t="s">
        <v>8</v>
      </c>
      <c r="G343" s="15">
        <f>IF(AND(F343="YA"),2,IF(AND(F343="TIDAK"),1,0))</f>
        <v>2</v>
      </c>
    </row>
    <row r="344" spans="1:7" ht="32" customHeight="1" x14ac:dyDescent="0.2">
      <c r="A344" s="2"/>
      <c r="B344" s="5"/>
      <c r="C344" s="5"/>
      <c r="D344" s="4" t="s">
        <v>631</v>
      </c>
      <c r="E344" s="5" t="s">
        <v>632</v>
      </c>
      <c r="F344" s="58" t="s">
        <v>22</v>
      </c>
      <c r="G344" s="15">
        <f>IF(AND(F344="YA"),3,IF(AND(F344="TIDAK"),1,0))</f>
        <v>0</v>
      </c>
    </row>
    <row r="345" spans="1:7" ht="32" customHeight="1" x14ac:dyDescent="0.2">
      <c r="A345" s="2"/>
      <c r="B345" s="5"/>
      <c r="C345" s="5"/>
      <c r="D345" s="4" t="s">
        <v>633</v>
      </c>
      <c r="E345" s="5" t="s">
        <v>634</v>
      </c>
      <c r="F345" s="58" t="s">
        <v>22</v>
      </c>
      <c r="G345" s="15">
        <f>IF(AND(F345="YA"),5,IF(AND(F345="TIDAK"),1,0))</f>
        <v>0</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t="s">
        <v>22</v>
      </c>
      <c r="G348" s="15">
        <f>IF(AND(F348="YA"),5,IF(AND(F348="TIDAK"),1,0))</f>
        <v>0</v>
      </c>
    </row>
    <row r="349" spans="1:7" ht="32" customHeight="1" x14ac:dyDescent="0.2">
      <c r="A349" s="2"/>
      <c r="B349" s="5"/>
      <c r="C349" s="5"/>
      <c r="D349" s="5" t="s">
        <v>641</v>
      </c>
      <c r="E349" s="5" t="s">
        <v>642</v>
      </c>
      <c r="F349" s="58" t="s">
        <v>22</v>
      </c>
      <c r="G349" s="15">
        <f>IF(AND(F349="YA"),3,IF(AND(F349="TIDAK"),1,0))</f>
        <v>0</v>
      </c>
    </row>
    <row r="350" spans="1:7" ht="32" customHeight="1" x14ac:dyDescent="0.2">
      <c r="A350" s="2"/>
      <c r="B350" s="5"/>
      <c r="C350" s="5"/>
      <c r="D350" s="5" t="s">
        <v>643</v>
      </c>
      <c r="E350" s="5" t="s">
        <v>644</v>
      </c>
      <c r="F350" s="58" t="s">
        <v>8</v>
      </c>
      <c r="G350" s="15">
        <f>IF(AND(F350="YA"),2,IF(AND(F350="TIDAK"),1,0))</f>
        <v>2</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t="s">
        <v>8</v>
      </c>
      <c r="G352" s="15">
        <f>IF(AND(F352="YA"),2,IF(AND(F352="TIDAK"),1,0))</f>
        <v>2</v>
      </c>
    </row>
    <row r="353" spans="1:7" ht="32" customHeight="1" x14ac:dyDescent="0.2">
      <c r="A353" s="2"/>
      <c r="B353" s="5"/>
      <c r="C353" s="5"/>
      <c r="D353" s="4" t="s">
        <v>649</v>
      </c>
      <c r="E353" s="5" t="s">
        <v>650</v>
      </c>
      <c r="F353" s="58" t="s">
        <v>22</v>
      </c>
      <c r="G353" s="15">
        <f>IF(AND(F353="YA"),3,IF(AND(F353="TIDAK"),1,0))</f>
        <v>0</v>
      </c>
    </row>
    <row r="354" spans="1:7" ht="32" customHeight="1" x14ac:dyDescent="0.2">
      <c r="A354" s="2"/>
      <c r="B354" s="5"/>
      <c r="C354" s="5"/>
      <c r="D354" s="4" t="s">
        <v>651</v>
      </c>
      <c r="E354" s="5" t="s">
        <v>652</v>
      </c>
      <c r="F354" s="58" t="s">
        <v>22</v>
      </c>
      <c r="G354" s="15">
        <f>IF(AND(F354="YA"),5,IF(AND(F354="TIDAK"),1,0))</f>
        <v>0</v>
      </c>
    </row>
    <row r="355" spans="1:7" ht="32" customHeight="1" x14ac:dyDescent="0.2">
      <c r="A355" s="2"/>
      <c r="B355" s="5"/>
      <c r="C355" s="4" t="s">
        <v>653</v>
      </c>
      <c r="D355" s="176" t="s">
        <v>654</v>
      </c>
      <c r="E355" s="176"/>
      <c r="F355" s="58" t="s">
        <v>55</v>
      </c>
      <c r="G355" s="15">
        <f>IF(AND(F355="YA"),5,IF(AND(F355="TIDAK"),1,0))</f>
        <v>1</v>
      </c>
    </row>
    <row r="356" spans="1:7" ht="32" customHeight="1" x14ac:dyDescent="0.2">
      <c r="A356" s="2"/>
      <c r="B356" s="5"/>
      <c r="C356" s="4" t="s">
        <v>655</v>
      </c>
      <c r="D356" s="176" t="s">
        <v>656</v>
      </c>
      <c r="E356" s="176"/>
      <c r="F356" s="58"/>
      <c r="G356" s="15"/>
    </row>
    <row r="357" spans="1:7" ht="32" customHeight="1" x14ac:dyDescent="0.2">
      <c r="A357" s="2"/>
      <c r="B357" s="5"/>
      <c r="C357" s="5"/>
      <c r="D357" s="4" t="s">
        <v>657</v>
      </c>
      <c r="E357" s="5" t="s">
        <v>658</v>
      </c>
      <c r="F357" s="58" t="s">
        <v>22</v>
      </c>
      <c r="G357" s="15">
        <f>IF(AND(F357="YA"),3,IF(AND(F357="TIDAK"),1,0))</f>
        <v>0</v>
      </c>
    </row>
    <row r="358" spans="1:7" ht="32" customHeight="1" x14ac:dyDescent="0.2">
      <c r="A358" s="2"/>
      <c r="B358" s="5"/>
      <c r="C358" s="5"/>
      <c r="D358" s="4" t="s">
        <v>659</v>
      </c>
      <c r="E358" s="5" t="s">
        <v>660</v>
      </c>
      <c r="F358" s="58" t="s">
        <v>22</v>
      </c>
      <c r="G358" s="15">
        <f>IF(AND(F358="YA"),5,IF(AND(F358="TIDAK"),1,0))</f>
        <v>0</v>
      </c>
    </row>
    <row r="359" spans="1:7" ht="32" customHeight="1" x14ac:dyDescent="0.2">
      <c r="A359" s="2"/>
      <c r="B359" s="5"/>
      <c r="C359" s="4" t="s">
        <v>661</v>
      </c>
      <c r="D359" s="176" t="s">
        <v>662</v>
      </c>
      <c r="E359" s="176"/>
      <c r="F359" s="58" t="s">
        <v>55</v>
      </c>
      <c r="G359" s="15">
        <f>IF(AND(F359="YA"),5,IF(AND(F359="TIDAK"),1,0))</f>
        <v>1</v>
      </c>
    </row>
    <row r="360" spans="1:7" ht="32" customHeight="1" x14ac:dyDescent="0.2">
      <c r="A360" s="2"/>
      <c r="B360" s="5"/>
      <c r="C360" s="4" t="s">
        <v>663</v>
      </c>
      <c r="D360" s="176" t="s">
        <v>664</v>
      </c>
      <c r="E360" s="176"/>
      <c r="F360" s="58" t="s">
        <v>55</v>
      </c>
      <c r="G360" s="15">
        <f>IF(AND(F360="YA"),5,IF(AND(F360="TIDAK"),1,0))</f>
        <v>1</v>
      </c>
    </row>
    <row r="361" spans="1:7" ht="32" customHeight="1" x14ac:dyDescent="0.2">
      <c r="A361" s="2"/>
      <c r="B361" s="5"/>
      <c r="C361" s="4" t="s">
        <v>665</v>
      </c>
      <c r="D361" s="176" t="s">
        <v>666</v>
      </c>
      <c r="E361" s="176"/>
      <c r="F361" s="58"/>
      <c r="G361" s="15"/>
    </row>
    <row r="362" spans="1:7" ht="32" customHeight="1" x14ac:dyDescent="0.2">
      <c r="A362" s="2"/>
      <c r="B362" s="5"/>
      <c r="C362" s="5"/>
      <c r="D362" s="4" t="s">
        <v>667</v>
      </c>
      <c r="E362" s="5" t="s">
        <v>668</v>
      </c>
      <c r="F362" s="58" t="s">
        <v>22</v>
      </c>
      <c r="G362" s="15">
        <f>IF(AND(F362="YA"),2,IF(AND(F362="TIDAK"),1,0))</f>
        <v>0</v>
      </c>
    </row>
    <row r="363" spans="1:7" ht="32" customHeight="1" x14ac:dyDescent="0.2">
      <c r="A363" s="2"/>
      <c r="B363" s="5"/>
      <c r="C363" s="5"/>
      <c r="D363" s="4" t="s">
        <v>669</v>
      </c>
      <c r="E363" s="5" t="s">
        <v>670</v>
      </c>
      <c r="F363" s="58" t="s">
        <v>22</v>
      </c>
      <c r="G363" s="15">
        <f>IF(AND(F363="YA"),3,IF(AND(F363="TIDAK"),1,0))</f>
        <v>0</v>
      </c>
    </row>
    <row r="364" spans="1:7" ht="32" customHeight="1" x14ac:dyDescent="0.2">
      <c r="A364" s="2"/>
      <c r="B364" s="5"/>
      <c r="C364" s="5"/>
      <c r="D364" s="4" t="s">
        <v>671</v>
      </c>
      <c r="E364" s="5" t="s">
        <v>672</v>
      </c>
      <c r="F364" s="58" t="s">
        <v>22</v>
      </c>
      <c r="G364" s="15">
        <f>IF(AND(F364="YA"),5,IF(AND(F364="TIDAK"),1,0))</f>
        <v>0</v>
      </c>
    </row>
    <row r="365" spans="1:7" ht="32" customHeight="1" x14ac:dyDescent="0.2">
      <c r="A365" s="204" t="s">
        <v>673</v>
      </c>
      <c r="B365" s="205"/>
      <c r="C365" s="205"/>
      <c r="D365" s="205"/>
      <c r="E365" s="205"/>
      <c r="F365" s="205"/>
      <c r="G365" s="48">
        <f>G366</f>
        <v>76</v>
      </c>
    </row>
    <row r="366" spans="1:7" ht="32" customHeight="1" x14ac:dyDescent="0.2">
      <c r="A366" s="15">
        <v>14</v>
      </c>
      <c r="B366" s="207" t="s">
        <v>674</v>
      </c>
      <c r="C366" s="208"/>
      <c r="D366" s="208"/>
      <c r="E366" s="209"/>
      <c r="F366" s="58"/>
      <c r="G366" s="50">
        <f>SUM(G367:G399)</f>
        <v>76</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8</v>
      </c>
      <c r="G371" s="15">
        <f>IF(AND(F371="YA"),5,IF(AND(F371="TIDAK"),1,0))</f>
        <v>5</v>
      </c>
    </row>
    <row r="372" spans="1:7" ht="44" customHeight="1" x14ac:dyDescent="0.2">
      <c r="A372" s="15"/>
      <c r="B372" s="16" t="s">
        <v>685</v>
      </c>
      <c r="C372" s="176" t="s">
        <v>686</v>
      </c>
      <c r="D372" s="176"/>
      <c r="E372" s="176"/>
      <c r="F372" s="58"/>
      <c r="G372" s="15"/>
    </row>
    <row r="373" spans="1:7" ht="35" customHeight="1" x14ac:dyDescent="0.2">
      <c r="A373" s="15"/>
      <c r="B373" s="5"/>
      <c r="C373" s="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8</v>
      </c>
      <c r="G375" s="15">
        <f>IF(AND(F375="YA"),5,IF(AND(F375="TIDAK"),1,0))</f>
        <v>5</v>
      </c>
    </row>
    <row r="376" spans="1:7" ht="37" customHeight="1" x14ac:dyDescent="0.2">
      <c r="A376" s="15"/>
      <c r="B376" s="5"/>
      <c r="C376" s="4" t="s">
        <v>693</v>
      </c>
      <c r="D376" s="176" t="s">
        <v>694</v>
      </c>
      <c r="E376" s="176"/>
      <c r="F376" s="58"/>
      <c r="G376" s="15"/>
    </row>
    <row r="377" spans="1:7" ht="37" customHeight="1" x14ac:dyDescent="0.2">
      <c r="A377" s="15"/>
      <c r="B377" s="5"/>
      <c r="C377" s="4"/>
      <c r="D377" s="4" t="s">
        <v>689</v>
      </c>
      <c r="E377" s="5" t="s">
        <v>695</v>
      </c>
      <c r="F377" s="58" t="s">
        <v>55</v>
      </c>
      <c r="G377" s="15">
        <f>IF(AND(F377="YA"),5,IF(AND(F377="TIDAK"),1,0))</f>
        <v>1</v>
      </c>
    </row>
    <row r="378" spans="1:7" ht="37" customHeight="1" x14ac:dyDescent="0.2">
      <c r="A378" s="15"/>
      <c r="B378" s="5"/>
      <c r="C378" s="4"/>
      <c r="D378" s="4" t="s">
        <v>691</v>
      </c>
      <c r="E378" s="5" t="s">
        <v>696</v>
      </c>
      <c r="F378" s="58" t="s">
        <v>55</v>
      </c>
      <c r="G378" s="15">
        <f>IF(AND(F378="YA"),5,IF(AND(F378="TIDAK"),1,0))</f>
        <v>1</v>
      </c>
    </row>
    <row r="379" spans="1:7" ht="37" customHeight="1" x14ac:dyDescent="0.2">
      <c r="A379" s="15"/>
      <c r="B379" s="5"/>
      <c r="C379" s="4"/>
      <c r="D379" s="4" t="s">
        <v>697</v>
      </c>
      <c r="E379" s="5" t="s">
        <v>698</v>
      </c>
      <c r="F379" s="58" t="s">
        <v>55</v>
      </c>
      <c r="G379" s="15">
        <f>IF(AND(F379="YA"),5,IF(AND(F379="TIDAK"),1,0))</f>
        <v>1</v>
      </c>
    </row>
    <row r="380" spans="1:7" ht="37" customHeight="1" x14ac:dyDescent="0.2">
      <c r="A380" s="15"/>
      <c r="B380" s="5"/>
      <c r="C380" s="4"/>
      <c r="D380" s="4" t="s">
        <v>699</v>
      </c>
      <c r="E380" s="5" t="s">
        <v>700</v>
      </c>
      <c r="F380" s="58" t="s">
        <v>55</v>
      </c>
      <c r="G380" s="15">
        <f>IF(AND(F380="YA"),5,IF(AND(F380="TIDAK"),1,0))</f>
        <v>1</v>
      </c>
    </row>
    <row r="381" spans="1:7" ht="37" customHeight="1" x14ac:dyDescent="0.2">
      <c r="A381" s="15"/>
      <c r="B381" s="5"/>
      <c r="C381" s="4" t="s">
        <v>701</v>
      </c>
      <c r="D381" s="176" t="s">
        <v>702</v>
      </c>
      <c r="E381" s="176"/>
      <c r="F381" s="58" t="s">
        <v>55</v>
      </c>
      <c r="G381" s="15">
        <f>IF(AND(F381="YA"),5,IF(AND(F381="TIDAK"),1,0))</f>
        <v>1</v>
      </c>
    </row>
    <row r="382" spans="1:7" ht="44" customHeight="1" x14ac:dyDescent="0.2">
      <c r="A382" s="15"/>
      <c r="B382" s="16" t="s">
        <v>703</v>
      </c>
      <c r="C382" s="176" t="s">
        <v>704</v>
      </c>
      <c r="D382" s="176"/>
      <c r="E382" s="176"/>
      <c r="F382" s="58"/>
      <c r="G382" s="15"/>
    </row>
    <row r="383" spans="1:7" ht="36" customHeight="1" x14ac:dyDescent="0.2">
      <c r="A383" s="15"/>
      <c r="B383" s="5"/>
      <c r="C383" s="4" t="s">
        <v>705</v>
      </c>
      <c r="D383" s="176" t="s">
        <v>706</v>
      </c>
      <c r="E383" s="176"/>
      <c r="F383" s="58" t="s">
        <v>8</v>
      </c>
      <c r="G383" s="15">
        <f>IF(AND(F383="YA"),5,IF(AND(F383="TIDAK"),1,0))</f>
        <v>5</v>
      </c>
    </row>
    <row r="384" spans="1:7" ht="44" customHeight="1" x14ac:dyDescent="0.2">
      <c r="A384" s="15"/>
      <c r="B384" s="5"/>
      <c r="C384" s="4" t="s">
        <v>707</v>
      </c>
      <c r="D384" s="203" t="s">
        <v>708</v>
      </c>
      <c r="E384" s="203"/>
      <c r="F384" s="58" t="s">
        <v>8</v>
      </c>
      <c r="G384" s="15">
        <f>IF(AND(F384="YA"),5,IF(AND(F384="TIDAK"),1,0))</f>
        <v>5</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8</v>
      </c>
      <c r="G386" s="15">
        <f>IF(AND(F386="YA"),5,IF(AND(F386="TIDAK"),1,0))</f>
        <v>5</v>
      </c>
    </row>
    <row r="387" spans="1:7" ht="39" customHeight="1" x14ac:dyDescent="0.2">
      <c r="A387" s="15"/>
      <c r="B387" s="5"/>
      <c r="C387" s="5"/>
      <c r="D387" s="4" t="s">
        <v>713</v>
      </c>
      <c r="E387" s="5" t="s">
        <v>714</v>
      </c>
      <c r="F387" s="58" t="s">
        <v>22</v>
      </c>
      <c r="G387" s="15">
        <f>IF(AND(F387="YA"),5,IF(AND(F387="TIDAK"),1,0))</f>
        <v>0</v>
      </c>
    </row>
    <row r="388" spans="1:7" ht="39" customHeight="1" x14ac:dyDescent="0.2">
      <c r="A388" s="15"/>
      <c r="B388" s="5"/>
      <c r="C388" s="4" t="s">
        <v>715</v>
      </c>
      <c r="D388" s="176" t="s">
        <v>716</v>
      </c>
      <c r="E388" s="176"/>
      <c r="F388" s="58" t="s">
        <v>55</v>
      </c>
      <c r="G388" s="15">
        <f>IF(AND(F388="YA"),5,IF(AND(F388="TIDAK"),1,0))</f>
        <v>1</v>
      </c>
    </row>
    <row r="389" spans="1:7" ht="39" customHeight="1" x14ac:dyDescent="0.2">
      <c r="A389" s="15"/>
      <c r="B389" s="5"/>
      <c r="C389" s="4" t="s">
        <v>717</v>
      </c>
      <c r="D389" s="176" t="s">
        <v>718</v>
      </c>
      <c r="E389" s="176"/>
      <c r="F389" s="58" t="s">
        <v>55</v>
      </c>
      <c r="G389" s="15">
        <f>IF(AND(F389="YA"),5,IF(AND(F389="TIDAK"),1,0))</f>
        <v>1</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c r="G391" s="15"/>
    </row>
    <row r="392" spans="1:7" ht="39" customHeight="1" x14ac:dyDescent="0.2">
      <c r="A392" s="15"/>
      <c r="B392" s="5"/>
      <c r="C392" s="5"/>
      <c r="D392" s="4" t="s">
        <v>723</v>
      </c>
      <c r="E392" s="5" t="s">
        <v>724</v>
      </c>
      <c r="F392" s="58" t="s">
        <v>8</v>
      </c>
      <c r="G392" s="15">
        <f>IF(AND(F392="YA"),5,IF(AND(F392="TIDAK"),1,0))</f>
        <v>5</v>
      </c>
    </row>
    <row r="393" spans="1:7" ht="39" customHeight="1" x14ac:dyDescent="0.2">
      <c r="A393" s="15"/>
      <c r="B393" s="5"/>
      <c r="C393" s="5"/>
      <c r="D393" s="4" t="s">
        <v>725</v>
      </c>
      <c r="E393" s="5" t="s">
        <v>722</v>
      </c>
      <c r="F393" s="58" t="s">
        <v>55</v>
      </c>
      <c r="G393" s="15">
        <f>IF(AND(F393="YA"),5,IF(AND(F393="TIDAK"),1,0))</f>
        <v>1</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55</v>
      </c>
      <c r="G397" s="15">
        <f>IF(AND(F397="YA"),5,IF(AND(F397="TIDAK"),1,0))</f>
        <v>1</v>
      </c>
    </row>
    <row r="398" spans="1:7" ht="39" customHeight="1" x14ac:dyDescent="0.2">
      <c r="A398" s="15"/>
      <c r="B398" s="5"/>
      <c r="C398" s="16" t="s">
        <v>734</v>
      </c>
      <c r="D398" s="176" t="s">
        <v>735</v>
      </c>
      <c r="E398" s="176"/>
      <c r="F398" s="58" t="s">
        <v>55</v>
      </c>
      <c r="G398" s="15">
        <f>IF(AND(F398="YA"),5,IF(AND(F398="TIDAK"),1,0))</f>
        <v>1</v>
      </c>
    </row>
    <row r="399" spans="1:7" ht="39" customHeight="1" x14ac:dyDescent="0.2">
      <c r="A399" s="15"/>
      <c r="B399" s="5"/>
      <c r="C399" s="16" t="s">
        <v>736</v>
      </c>
      <c r="D399" s="176" t="s">
        <v>737</v>
      </c>
      <c r="E399" s="176"/>
      <c r="F399" s="58" t="s">
        <v>55</v>
      </c>
      <c r="G399" s="15">
        <f>IF(AND(F399="YA"),5,IF(AND(F399="TIDAK"),1,0))</f>
        <v>1</v>
      </c>
    </row>
    <row r="400" spans="1:7" ht="32" customHeight="1" x14ac:dyDescent="0.2">
      <c r="A400" s="204" t="s">
        <v>738</v>
      </c>
      <c r="B400" s="205"/>
      <c r="C400" s="205"/>
      <c r="D400" s="205"/>
      <c r="E400" s="205"/>
      <c r="F400" s="205"/>
      <c r="G400" s="48">
        <f>G401</f>
        <v>51</v>
      </c>
    </row>
    <row r="401" spans="1:7" ht="32" customHeight="1" x14ac:dyDescent="0.2">
      <c r="A401" s="2">
        <v>15</v>
      </c>
      <c r="B401" s="180" t="s">
        <v>438</v>
      </c>
      <c r="C401" s="180"/>
      <c r="D401" s="180"/>
      <c r="E401" s="180"/>
      <c r="F401" s="58"/>
      <c r="G401" s="50">
        <f>SUM(G402:G429)</f>
        <v>51</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55</v>
      </c>
      <c r="G403" s="15">
        <f>IF(AND(F403="YA"),5,IF(AND(F403="TIDAK"),1,0))</f>
        <v>1</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t="s">
        <v>8</v>
      </c>
      <c r="G406" s="15">
        <f t="shared" ref="G406:G421" si="32">IF(AND(F406="YA"),5,IF(AND(F406="TIDAK"),1,0))</f>
        <v>5</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55</v>
      </c>
      <c r="G408" s="15">
        <f t="shared" si="32"/>
        <v>1</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8</v>
      </c>
      <c r="G411" s="15">
        <f t="shared" ref="G411" si="33">IF(AND(F411="YA"),0,IF(AND(F411="TIDAK"),0,0))</f>
        <v>0</v>
      </c>
    </row>
    <row r="412" spans="1:7" ht="32" customHeight="1" x14ac:dyDescent="0.2">
      <c r="A412" s="2"/>
      <c r="B412" s="5"/>
      <c r="C412" s="4" t="s">
        <v>758</v>
      </c>
      <c r="D412" s="176" t="s">
        <v>759</v>
      </c>
      <c r="E412" s="176"/>
      <c r="F412" s="58" t="s">
        <v>8</v>
      </c>
      <c r="G412" s="15">
        <f t="shared" si="32"/>
        <v>5</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55</v>
      </c>
      <c r="G415" s="15">
        <f t="shared" si="32"/>
        <v>1</v>
      </c>
    </row>
    <row r="416" spans="1:7" ht="32" customHeight="1" x14ac:dyDescent="0.2">
      <c r="A416" s="2"/>
      <c r="B416" s="5"/>
      <c r="C416" s="5"/>
      <c r="D416" s="4" t="s">
        <v>766</v>
      </c>
      <c r="E416" s="5" t="s">
        <v>767</v>
      </c>
      <c r="F416" s="58" t="s">
        <v>55</v>
      </c>
      <c r="G416" s="15">
        <f t="shared" si="32"/>
        <v>1</v>
      </c>
    </row>
    <row r="417" spans="1:7" ht="32" customHeight="1" x14ac:dyDescent="0.2">
      <c r="A417" s="2"/>
      <c r="B417" s="5"/>
      <c r="C417" s="5"/>
      <c r="D417" s="4" t="s">
        <v>768</v>
      </c>
      <c r="E417" s="10" t="s">
        <v>769</v>
      </c>
      <c r="F417" s="58" t="s">
        <v>55</v>
      </c>
      <c r="G417" s="15">
        <f t="shared" si="32"/>
        <v>1</v>
      </c>
    </row>
    <row r="418" spans="1:7" ht="32" customHeight="1" x14ac:dyDescent="0.2">
      <c r="A418" s="2"/>
      <c r="B418" s="4" t="s">
        <v>770</v>
      </c>
      <c r="C418" s="176" t="s">
        <v>771</v>
      </c>
      <c r="D418" s="176"/>
      <c r="E418" s="176"/>
      <c r="F418" s="58" t="s">
        <v>55</v>
      </c>
      <c r="G418" s="15">
        <f t="shared" si="32"/>
        <v>1</v>
      </c>
    </row>
    <row r="419" spans="1:7" ht="32" customHeight="1" x14ac:dyDescent="0.2">
      <c r="A419" s="2"/>
      <c r="B419" s="5"/>
      <c r="C419" s="4" t="s">
        <v>772</v>
      </c>
      <c r="D419" s="176" t="s">
        <v>773</v>
      </c>
      <c r="E419" s="176"/>
      <c r="F419" s="58" t="s">
        <v>22</v>
      </c>
      <c r="G419" s="15">
        <f t="shared" si="32"/>
        <v>0</v>
      </c>
    </row>
    <row r="420" spans="1:7" ht="32" customHeight="1" x14ac:dyDescent="0.2">
      <c r="A420" s="2"/>
      <c r="B420" s="5"/>
      <c r="C420" s="4" t="s">
        <v>774</v>
      </c>
      <c r="D420" s="176" t="s">
        <v>775</v>
      </c>
      <c r="E420" s="176"/>
      <c r="F420" s="58" t="s">
        <v>22</v>
      </c>
      <c r="G420" s="15">
        <f t="shared" si="32"/>
        <v>0</v>
      </c>
    </row>
    <row r="421" spans="1:7" ht="32" customHeight="1" x14ac:dyDescent="0.2">
      <c r="A421" s="2"/>
      <c r="B421" s="5"/>
      <c r="C421" s="4" t="s">
        <v>776</v>
      </c>
      <c r="D421" s="176" t="s">
        <v>777</v>
      </c>
      <c r="E421" s="176"/>
      <c r="F421" s="58"/>
      <c r="G421" s="15">
        <f t="shared" si="32"/>
        <v>0</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22</v>
      </c>
      <c r="G423" s="15">
        <f>IF(AND(F423="YA"),5,IF(AND(F423="TIDAK"),1,0))</f>
        <v>0</v>
      </c>
    </row>
    <row r="424" spans="1:7" ht="32" customHeight="1" x14ac:dyDescent="0.2">
      <c r="A424" s="2"/>
      <c r="B424" s="5"/>
      <c r="C424" s="5"/>
      <c r="D424" s="5" t="s">
        <v>781</v>
      </c>
      <c r="E424" s="5" t="s">
        <v>782</v>
      </c>
      <c r="F424" s="58" t="s">
        <v>22</v>
      </c>
      <c r="G424" s="15">
        <f>IF(AND(F424="YA"),5,IF(AND(F424="TIDAK"),1,0))</f>
        <v>0</v>
      </c>
    </row>
    <row r="425" spans="1:7" ht="32" customHeight="1" x14ac:dyDescent="0.2">
      <c r="A425" s="2"/>
      <c r="B425" s="5"/>
      <c r="C425" s="5"/>
      <c r="D425" s="5" t="s">
        <v>783</v>
      </c>
      <c r="E425" s="5" t="s">
        <v>784</v>
      </c>
      <c r="F425" s="58" t="s">
        <v>22</v>
      </c>
      <c r="G425" s="15">
        <f>IF(AND(F425="YA"),5,IF(AND(F425="TIDAK"),1,0))</f>
        <v>0</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t="s">
        <v>22</v>
      </c>
      <c r="G427" s="15">
        <f>IF(AND(F427="YA"),3,IF(AND(F427="TIDAK"),1,0))</f>
        <v>0</v>
      </c>
    </row>
    <row r="428" spans="1:7" ht="32" customHeight="1" x14ac:dyDescent="0.2">
      <c r="A428" s="2"/>
      <c r="B428" s="5"/>
      <c r="C428" s="5"/>
      <c r="D428" s="4" t="s">
        <v>789</v>
      </c>
      <c r="E428" s="5" t="s">
        <v>381</v>
      </c>
      <c r="F428" s="58" t="s">
        <v>22</v>
      </c>
      <c r="G428" s="15">
        <f>IF(AND(F428="YA"),5,IF(AND(F428="TIDAK"),1,0))</f>
        <v>0</v>
      </c>
    </row>
    <row r="429" spans="1:7" ht="32" customHeight="1" x14ac:dyDescent="0.2">
      <c r="A429" s="2"/>
      <c r="B429" s="5"/>
      <c r="C429" s="4" t="s">
        <v>790</v>
      </c>
      <c r="D429" s="176" t="s">
        <v>791</v>
      </c>
      <c r="E429" s="176"/>
      <c r="F429" s="58" t="s">
        <v>22</v>
      </c>
      <c r="G429" s="15">
        <f>IF(AND(F429="YA"),5,IF(AND(F429="TIDAK"),1,0))</f>
        <v>0</v>
      </c>
    </row>
    <row r="430" spans="1:7" ht="32" customHeight="1" x14ac:dyDescent="0.2">
      <c r="A430" s="204" t="s">
        <v>792</v>
      </c>
      <c r="B430" s="205"/>
      <c r="C430" s="205"/>
      <c r="D430" s="205"/>
      <c r="E430" s="205"/>
      <c r="F430" s="205"/>
      <c r="G430" s="48">
        <f>G431</f>
        <v>9</v>
      </c>
    </row>
    <row r="431" spans="1:7" ht="32" customHeight="1" x14ac:dyDescent="0.2">
      <c r="A431" s="15">
        <v>16</v>
      </c>
      <c r="B431" s="207" t="s">
        <v>793</v>
      </c>
      <c r="C431" s="208"/>
      <c r="D431" s="208"/>
      <c r="E431" s="209"/>
      <c r="F431" s="58"/>
      <c r="G431" s="50">
        <f>SUM(G432:G442)</f>
        <v>9</v>
      </c>
    </row>
    <row r="432" spans="1:7" ht="64" customHeight="1" x14ac:dyDescent="0.2">
      <c r="A432" s="15"/>
      <c r="B432" s="18" t="s">
        <v>794</v>
      </c>
      <c r="C432" s="200" t="s">
        <v>795</v>
      </c>
      <c r="D432" s="210"/>
      <c r="E432" s="201"/>
      <c r="F432" s="58" t="s">
        <v>55</v>
      </c>
      <c r="G432" s="15">
        <f>IF(AND(F432="YA"),5,IF(AND(F432="TIDAK"),1,0))</f>
        <v>1</v>
      </c>
    </row>
    <row r="433" spans="1:7" ht="32" customHeight="1" x14ac:dyDescent="0.2">
      <c r="A433" s="15"/>
      <c r="B433" s="18" t="s">
        <v>796</v>
      </c>
      <c r="C433" s="200" t="s">
        <v>797</v>
      </c>
      <c r="D433" s="210"/>
      <c r="E433" s="201"/>
      <c r="F433" s="58" t="s">
        <v>55</v>
      </c>
      <c r="G433" s="15">
        <f>IF(AND(F433="YA"),5,IF(AND(F433="TIDAK"),1,0))</f>
        <v>1</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55</v>
      </c>
      <c r="G435" s="15">
        <f>IF(AND(F435="YA"),5,IF(AND(F435="TIDAK"),1,0))</f>
        <v>1</v>
      </c>
    </row>
    <row r="436" spans="1:7" ht="58" customHeight="1" x14ac:dyDescent="0.2">
      <c r="A436" s="15"/>
      <c r="B436" s="19"/>
      <c r="C436" s="18" t="s">
        <v>802</v>
      </c>
      <c r="D436" s="200" t="s">
        <v>803</v>
      </c>
      <c r="E436" s="201"/>
      <c r="F436" s="58" t="s">
        <v>55</v>
      </c>
      <c r="G436" s="15">
        <f>IF(AND(F436="YA"),5,IF(AND(F436="TIDAK"),1,0))</f>
        <v>1</v>
      </c>
    </row>
    <row r="437" spans="1:7" ht="32" customHeight="1" x14ac:dyDescent="0.2">
      <c r="A437" s="15"/>
      <c r="B437" s="19"/>
      <c r="C437" s="18" t="s">
        <v>804</v>
      </c>
      <c r="D437" s="200" t="s">
        <v>805</v>
      </c>
      <c r="E437" s="201"/>
      <c r="F437" s="58" t="s">
        <v>55</v>
      </c>
      <c r="G437" s="15">
        <f>IF(AND(F437="YA"),5,IF(AND(F437="TIDAK"),1,0))</f>
        <v>1</v>
      </c>
    </row>
    <row r="438" spans="1:7" ht="32" customHeight="1" x14ac:dyDescent="0.2">
      <c r="A438" s="15"/>
      <c r="B438" s="18" t="s">
        <v>806</v>
      </c>
      <c r="C438" s="200" t="s">
        <v>807</v>
      </c>
      <c r="D438" s="210"/>
      <c r="E438" s="201"/>
      <c r="F438" s="58" t="s">
        <v>55</v>
      </c>
      <c r="G438" s="15">
        <f>IF(AND(F438="YA"),5,IF(AND(F438="TIDAK"),1,0))</f>
        <v>1</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55</v>
      </c>
      <c r="G440" s="15">
        <f>IF(AND(F440="YA"),5,IF(AND(F440="TIDAK"),1,0))</f>
        <v>1</v>
      </c>
    </row>
    <row r="441" spans="1:7" ht="79" customHeight="1" x14ac:dyDescent="0.2">
      <c r="A441" s="15"/>
      <c r="B441" s="15"/>
      <c r="C441" s="18" t="s">
        <v>812</v>
      </c>
      <c r="D441" s="200" t="s">
        <v>813</v>
      </c>
      <c r="E441" s="201"/>
      <c r="F441" s="58" t="s">
        <v>55</v>
      </c>
      <c r="G441" s="15">
        <f>IF(AND(F441="YA"),5,IF(AND(F441="TIDAK"),1,0))</f>
        <v>1</v>
      </c>
    </row>
    <row r="442" spans="1:7" ht="56" customHeight="1" x14ac:dyDescent="0.2">
      <c r="A442" s="15"/>
      <c r="B442" s="15"/>
      <c r="C442" s="18" t="s">
        <v>814</v>
      </c>
      <c r="D442" s="200" t="s">
        <v>815</v>
      </c>
      <c r="E442" s="201"/>
      <c r="F442" s="58" t="s">
        <v>55</v>
      </c>
      <c r="G442" s="15">
        <f>IF(AND(F442="YA"),5,IF(AND(F442="TIDAK"),1,0))</f>
        <v>1</v>
      </c>
    </row>
    <row r="443" spans="1:7" ht="32" customHeight="1" x14ac:dyDescent="0.2">
      <c r="A443" s="204" t="s">
        <v>816</v>
      </c>
      <c r="B443" s="205"/>
      <c r="C443" s="205"/>
      <c r="D443" s="205"/>
      <c r="E443" s="205"/>
      <c r="F443" s="205"/>
      <c r="G443" s="48">
        <f>G444</f>
        <v>31</v>
      </c>
    </row>
    <row r="444" spans="1:7" ht="32" customHeight="1" x14ac:dyDescent="0.2">
      <c r="A444" s="15">
        <v>17</v>
      </c>
      <c r="B444" s="207" t="s">
        <v>817</v>
      </c>
      <c r="C444" s="208"/>
      <c r="D444" s="208"/>
      <c r="E444" s="209"/>
      <c r="F444" s="58"/>
      <c r="G444" s="50">
        <f>SUM(G445:G476)</f>
        <v>31</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55</v>
      </c>
      <c r="G446" s="15">
        <f>IF(AND(F446="YA"),5,IF(AND(F446="TIDAK"),1,0))</f>
        <v>1</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55</v>
      </c>
      <c r="G448" s="15">
        <f>IF(AND(F448="YA"),5,IF(AND(F448="TIDAK"),1,0))</f>
        <v>1</v>
      </c>
    </row>
    <row r="449" spans="1:7" ht="32" customHeight="1" x14ac:dyDescent="0.2">
      <c r="A449" s="15"/>
      <c r="B449" s="21"/>
      <c r="C449" s="20" t="s">
        <v>826</v>
      </c>
      <c r="D449" s="200" t="s">
        <v>827</v>
      </c>
      <c r="E449" s="201"/>
      <c r="F449" s="58" t="s">
        <v>55</v>
      </c>
      <c r="G449" s="15">
        <f>IF(AND(F449="YA"),5,IF(AND(F449="TIDAK"),1,0))</f>
        <v>1</v>
      </c>
    </row>
    <row r="450" spans="1:7" ht="32" customHeight="1" x14ac:dyDescent="0.2">
      <c r="A450" s="15"/>
      <c r="B450" s="15"/>
      <c r="C450" s="20" t="s">
        <v>828</v>
      </c>
      <c r="D450" s="200" t="s">
        <v>829</v>
      </c>
      <c r="E450" s="201"/>
      <c r="F450" s="58" t="s">
        <v>55</v>
      </c>
      <c r="G450" s="15">
        <f>IF(AND(F450="YA"),5,IF(AND(F450="TIDAK"),1,0))</f>
        <v>1</v>
      </c>
    </row>
    <row r="451" spans="1:7" ht="32" customHeight="1" x14ac:dyDescent="0.2">
      <c r="A451" s="15"/>
      <c r="B451" s="15"/>
      <c r="C451" s="20" t="s">
        <v>830</v>
      </c>
      <c r="D451" s="200" t="s">
        <v>831</v>
      </c>
      <c r="E451" s="201"/>
      <c r="F451" s="58" t="s">
        <v>55</v>
      </c>
      <c r="G451" s="15">
        <f>IF(AND(F451="YA"),5,IF(AND(F451="TIDAK"),1,0))</f>
        <v>1</v>
      </c>
    </row>
    <row r="452" spans="1:7" ht="32" customHeight="1" x14ac:dyDescent="0.2">
      <c r="A452" s="15"/>
      <c r="B452" s="22"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55</v>
      </c>
      <c r="G454" s="15">
        <f>IF(AND(F454="YA"),5,IF(AND(F454="TIDAK"),1,0))</f>
        <v>1</v>
      </c>
    </row>
    <row r="455" spans="1:7" ht="32" customHeight="1" x14ac:dyDescent="0.2">
      <c r="A455" s="15"/>
      <c r="B455" s="5"/>
      <c r="C455" s="22" t="s">
        <v>837</v>
      </c>
      <c r="D455" s="176" t="s">
        <v>722</v>
      </c>
      <c r="E455" s="176"/>
      <c r="F455" s="58" t="s">
        <v>55</v>
      </c>
      <c r="G455" s="15">
        <f>IF(AND(F455="YA"),5,IF(AND(F455="TIDAK"),1,0))</f>
        <v>1</v>
      </c>
    </row>
    <row r="456" spans="1:7" ht="32" customHeight="1" x14ac:dyDescent="0.2">
      <c r="A456" s="15"/>
      <c r="B456" s="22" t="s">
        <v>838</v>
      </c>
      <c r="C456" s="176" t="s">
        <v>839</v>
      </c>
      <c r="D456" s="176"/>
      <c r="E456" s="176"/>
      <c r="F456" s="58" t="s">
        <v>55</v>
      </c>
      <c r="G456" s="15">
        <f>IF(AND(F456="YA"),5,IF(AND(F456="TIDAK"),1,0))</f>
        <v>1</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55</v>
      </c>
      <c r="G458" s="15">
        <f>IF(AND(F458="YA"),5,IF(AND(F458="TIDAK"),1,0))</f>
        <v>1</v>
      </c>
    </row>
    <row r="459" spans="1:7" ht="32" customHeight="1" x14ac:dyDescent="0.2">
      <c r="A459" s="15"/>
      <c r="B459" s="5"/>
      <c r="C459" s="22" t="s">
        <v>844</v>
      </c>
      <c r="D459" s="176" t="s">
        <v>845</v>
      </c>
      <c r="E459" s="176"/>
      <c r="F459" s="58" t="s">
        <v>55</v>
      </c>
      <c r="G459" s="15">
        <f>IF(AND(F459="YA"),5,IF(AND(F459="TIDAK"),1,0))</f>
        <v>1</v>
      </c>
    </row>
    <row r="460" spans="1:7" ht="32" customHeight="1" x14ac:dyDescent="0.2">
      <c r="A460" s="15"/>
      <c r="B460" s="5"/>
      <c r="C460" s="22" t="s">
        <v>846</v>
      </c>
      <c r="D460" s="176" t="s">
        <v>847</v>
      </c>
      <c r="E460" s="176"/>
      <c r="F460" s="58" t="s">
        <v>55</v>
      </c>
      <c r="G460" s="15">
        <f>IF(AND(F460="YA"),5,IF(AND(F460="TIDAK"),1,0))</f>
        <v>1</v>
      </c>
    </row>
    <row r="461" spans="1:7" ht="32" customHeight="1" x14ac:dyDescent="0.2">
      <c r="A461" s="15"/>
      <c r="B461" s="22" t="s">
        <v>848</v>
      </c>
      <c r="C461" s="176" t="s">
        <v>849</v>
      </c>
      <c r="D461" s="176"/>
      <c r="E461" s="176"/>
      <c r="F461" s="58"/>
      <c r="G461" s="15"/>
    </row>
    <row r="462" spans="1:7" ht="32" customHeight="1" x14ac:dyDescent="0.2">
      <c r="A462" s="15"/>
      <c r="B462" s="5"/>
      <c r="C462" s="22" t="s">
        <v>850</v>
      </c>
      <c r="D462" s="176" t="s">
        <v>835</v>
      </c>
      <c r="E462" s="176"/>
      <c r="F462" s="58" t="s">
        <v>55</v>
      </c>
      <c r="G462" s="15">
        <f>IF(AND(F462="YA"),5,IF(AND(F462="TIDAK"),1,0))</f>
        <v>1</v>
      </c>
    </row>
    <row r="463" spans="1:7" ht="32" customHeight="1" x14ac:dyDescent="0.2">
      <c r="A463" s="15"/>
      <c r="B463" s="5"/>
      <c r="C463" s="22" t="s">
        <v>851</v>
      </c>
      <c r="D463" s="176" t="s">
        <v>716</v>
      </c>
      <c r="E463" s="176"/>
      <c r="F463" s="58" t="s">
        <v>55</v>
      </c>
      <c r="G463" s="15">
        <f>IF(AND(F463="YA"),5,IF(AND(F463="TIDAK"),1,0))</f>
        <v>1</v>
      </c>
    </row>
    <row r="464" spans="1:7" ht="32" customHeight="1" x14ac:dyDescent="0.2">
      <c r="A464" s="15"/>
      <c r="B464" s="5"/>
      <c r="C464" s="22" t="s">
        <v>852</v>
      </c>
      <c r="D464" s="176" t="s">
        <v>853</v>
      </c>
      <c r="E464" s="176"/>
      <c r="F464" s="58" t="s">
        <v>55</v>
      </c>
      <c r="G464" s="15">
        <f>IF(AND(F464="YA"),5,IF(AND(F464="TIDAK"),1,0))</f>
        <v>1</v>
      </c>
    </row>
    <row r="465" spans="1:7" ht="32" customHeight="1" x14ac:dyDescent="0.2">
      <c r="A465" s="15"/>
      <c r="B465" s="5"/>
      <c r="C465" s="22" t="s">
        <v>854</v>
      </c>
      <c r="D465" s="176" t="s">
        <v>855</v>
      </c>
      <c r="E465" s="176"/>
      <c r="F465" s="58" t="s">
        <v>55</v>
      </c>
      <c r="G465" s="15">
        <f>IF(AND(F465="YA"),5,IF(AND(F465="TIDAK"),1,0))</f>
        <v>1</v>
      </c>
    </row>
    <row r="466" spans="1:7" ht="32" customHeight="1" x14ac:dyDescent="0.2">
      <c r="A466" s="15"/>
      <c r="B466" s="22" t="s">
        <v>856</v>
      </c>
      <c r="C466" s="176" t="s">
        <v>857</v>
      </c>
      <c r="D466" s="176"/>
      <c r="E466" s="176"/>
      <c r="F466" s="58" t="s">
        <v>55</v>
      </c>
      <c r="G466" s="15">
        <f>IF(AND(F466="YA"),5,IF(AND(F466="TIDAK"),1,0))</f>
        <v>1</v>
      </c>
    </row>
    <row r="467" spans="1:7" ht="32" customHeight="1" x14ac:dyDescent="0.2">
      <c r="A467" s="15"/>
      <c r="B467" s="22" t="s">
        <v>858</v>
      </c>
      <c r="C467" s="176" t="s">
        <v>859</v>
      </c>
      <c r="D467" s="176"/>
      <c r="E467" s="176"/>
      <c r="F467" s="58"/>
      <c r="G467" s="15"/>
    </row>
    <row r="468" spans="1:7" ht="32" customHeight="1" x14ac:dyDescent="0.2">
      <c r="A468" s="15"/>
      <c r="B468" s="5"/>
      <c r="C468" s="22" t="s">
        <v>860</v>
      </c>
      <c r="D468" s="176" t="s">
        <v>861</v>
      </c>
      <c r="E468" s="176"/>
      <c r="F468" s="58" t="s">
        <v>22</v>
      </c>
      <c r="G468" s="15">
        <f>IF(AND(F468="YA"),5,IF(AND(F468="TIDAK"),1,0))</f>
        <v>0</v>
      </c>
    </row>
    <row r="469" spans="1:7" ht="32" customHeight="1" x14ac:dyDescent="0.2">
      <c r="A469" s="15"/>
      <c r="B469" s="5"/>
      <c r="C469" s="22" t="s">
        <v>862</v>
      </c>
      <c r="D469" s="176" t="s">
        <v>863</v>
      </c>
      <c r="E469" s="176"/>
      <c r="F469" s="58" t="s">
        <v>22</v>
      </c>
      <c r="G469" s="15">
        <f>IF(AND(F469="YA"),5,IF(AND(F469="TIDAK"),1,0))</f>
        <v>0</v>
      </c>
    </row>
    <row r="470" spans="1:7" ht="32" customHeight="1" x14ac:dyDescent="0.2">
      <c r="A470" s="15"/>
      <c r="B470" s="5"/>
      <c r="C470" s="22" t="s">
        <v>864</v>
      </c>
      <c r="D470" s="176" t="s">
        <v>865</v>
      </c>
      <c r="E470" s="176"/>
      <c r="F470" s="58" t="s">
        <v>22</v>
      </c>
      <c r="G470" s="15">
        <f>IF(AND(F470="YA"),5,IF(AND(F470="TIDAK"),1,0))</f>
        <v>0</v>
      </c>
    </row>
    <row r="471" spans="1:7" ht="32" customHeight="1" x14ac:dyDescent="0.2">
      <c r="A471" s="15"/>
      <c r="B471" s="23" t="s">
        <v>866</v>
      </c>
      <c r="C471" s="176" t="s">
        <v>867</v>
      </c>
      <c r="D471" s="176"/>
      <c r="E471" s="176"/>
      <c r="F471" s="58" t="s">
        <v>55</v>
      </c>
      <c r="G471" s="15">
        <f>IF(AND(F471="YA"),5,IF(AND(F471="TIDAK"),1,0))</f>
        <v>1</v>
      </c>
    </row>
    <row r="472" spans="1:7" ht="32" customHeight="1" x14ac:dyDescent="0.2">
      <c r="A472" s="15"/>
      <c r="B472" s="23" t="s">
        <v>868</v>
      </c>
      <c r="C472" s="176" t="s">
        <v>841</v>
      </c>
      <c r="D472" s="176"/>
      <c r="E472" s="176"/>
      <c r="F472" s="58"/>
      <c r="G472" s="15"/>
    </row>
    <row r="473" spans="1:7" ht="32" customHeight="1" x14ac:dyDescent="0.2">
      <c r="A473" s="15"/>
      <c r="B473" s="5"/>
      <c r="C473" s="23" t="s">
        <v>869</v>
      </c>
      <c r="D473" s="176" t="s">
        <v>870</v>
      </c>
      <c r="E473" s="176"/>
      <c r="F473" s="58" t="s">
        <v>55</v>
      </c>
      <c r="G473" s="15">
        <f>IF(AND(F473="YA"),5,IF(AND(F473="TIDAK"),1,0))</f>
        <v>1</v>
      </c>
    </row>
    <row r="474" spans="1:7" ht="32" customHeight="1" x14ac:dyDescent="0.2">
      <c r="A474" s="15"/>
      <c r="B474" s="5"/>
      <c r="C474" s="23" t="s">
        <v>871</v>
      </c>
      <c r="D474" s="176" t="s">
        <v>872</v>
      </c>
      <c r="E474" s="176"/>
      <c r="F474" s="58" t="s">
        <v>55</v>
      </c>
      <c r="G474" s="15">
        <f>IF(AND(F474="YA"),5,IF(AND(F474="TIDAK"),1,0))</f>
        <v>1</v>
      </c>
    </row>
    <row r="475" spans="1:7" ht="32" customHeight="1" x14ac:dyDescent="0.2">
      <c r="A475" s="15"/>
      <c r="B475" s="5"/>
      <c r="C475" s="23" t="s">
        <v>873</v>
      </c>
      <c r="D475" s="176" t="s">
        <v>874</v>
      </c>
      <c r="E475" s="176"/>
      <c r="F475" s="58" t="s">
        <v>55</v>
      </c>
      <c r="G475" s="15">
        <f>IF(AND(F475="YA"),5,IF(AND(F475="TIDAK"),1,0))</f>
        <v>1</v>
      </c>
    </row>
    <row r="476" spans="1:7" ht="32" customHeight="1" x14ac:dyDescent="0.2">
      <c r="A476" s="15"/>
      <c r="B476" s="5"/>
      <c r="C476" s="23" t="s">
        <v>875</v>
      </c>
      <c r="D476" s="176" t="s">
        <v>876</v>
      </c>
      <c r="E476" s="176"/>
      <c r="F476" s="58" t="s">
        <v>55</v>
      </c>
      <c r="G476" s="15">
        <f>IF(AND(F476="YA"),5,IF(AND(F476="TIDAK"),1,0))</f>
        <v>1</v>
      </c>
    </row>
    <row r="477" spans="1:7" ht="32" customHeight="1" x14ac:dyDescent="0.2">
      <c r="A477" s="204" t="s">
        <v>877</v>
      </c>
      <c r="B477" s="205"/>
      <c r="C477" s="205"/>
      <c r="D477" s="205"/>
      <c r="E477" s="205"/>
      <c r="F477" s="205"/>
      <c r="G477" s="48">
        <f>G478+G537+G567+G574+G591</f>
        <v>247</v>
      </c>
    </row>
    <row r="478" spans="1:7" ht="32" customHeight="1" x14ac:dyDescent="0.2">
      <c r="A478" s="2">
        <v>18</v>
      </c>
      <c r="B478" s="180" t="s">
        <v>878</v>
      </c>
      <c r="C478" s="180"/>
      <c r="D478" s="180"/>
      <c r="E478" s="180"/>
      <c r="F478" s="58"/>
      <c r="G478" s="50">
        <f>SUM(G479:G536)</f>
        <v>76</v>
      </c>
    </row>
    <row r="479" spans="1:7" ht="32" customHeight="1" x14ac:dyDescent="0.2">
      <c r="A479" s="2"/>
      <c r="B479" s="7" t="s">
        <v>879</v>
      </c>
      <c r="C479" s="203" t="s">
        <v>880</v>
      </c>
      <c r="D479" s="203"/>
      <c r="E479" s="203"/>
      <c r="F479" s="58"/>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55</v>
      </c>
      <c r="G481" s="15">
        <f>IF(AND(F481="YA"),5,IF(AND(F481="TIDAK"),1,0))</f>
        <v>1</v>
      </c>
    </row>
    <row r="482" spans="1:7" ht="32" customHeight="1" x14ac:dyDescent="0.2">
      <c r="A482" s="2"/>
      <c r="B482" s="5"/>
      <c r="C482" s="17"/>
      <c r="D482" s="24" t="s">
        <v>885</v>
      </c>
      <c r="E482" s="25" t="s">
        <v>886</v>
      </c>
      <c r="F482" s="58" t="s">
        <v>55</v>
      </c>
      <c r="G482" s="15">
        <f>IF(AND(F482="YA"),3,IF(AND(F482="TIDAK"),1,0))</f>
        <v>1</v>
      </c>
    </row>
    <row r="483" spans="1:7" ht="32" customHeight="1" x14ac:dyDescent="0.2">
      <c r="A483" s="2"/>
      <c r="B483" s="5"/>
      <c r="C483" s="17"/>
      <c r="D483" s="24" t="s">
        <v>887</v>
      </c>
      <c r="E483" s="17" t="s">
        <v>888</v>
      </c>
      <c r="F483" s="58" t="s">
        <v>55</v>
      </c>
      <c r="G483" s="15">
        <f>IF(AND(F483="YA"),2,IF(AND(F483="TIDAK"),1,0))</f>
        <v>1</v>
      </c>
    </row>
    <row r="484" spans="1:7" ht="32" customHeight="1" x14ac:dyDescent="0.2">
      <c r="A484" s="2"/>
      <c r="B484" s="5"/>
      <c r="C484" s="24" t="s">
        <v>889</v>
      </c>
      <c r="D484" s="203" t="s">
        <v>890</v>
      </c>
      <c r="E484" s="203"/>
      <c r="F484" s="58" t="s">
        <v>55</v>
      </c>
      <c r="G484" s="15"/>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22</v>
      </c>
      <c r="G486" s="15">
        <f>IF(AND(F486="YA"),5,IF(AND(F486="TIDAK"),1,0))</f>
        <v>0</v>
      </c>
    </row>
    <row r="487" spans="1:7" ht="32" customHeight="1" x14ac:dyDescent="0.2">
      <c r="A487" s="2"/>
      <c r="B487" s="5"/>
      <c r="C487" s="17"/>
      <c r="D487" s="24" t="s">
        <v>894</v>
      </c>
      <c r="E487" s="25" t="s">
        <v>895</v>
      </c>
      <c r="F487" s="58" t="s">
        <v>22</v>
      </c>
      <c r="G487" s="15">
        <f>IF(AND(F487="YA"),5,IF(AND(F487="TIDAK"),1,0))</f>
        <v>0</v>
      </c>
    </row>
    <row r="488" spans="1:7" ht="32" customHeight="1" x14ac:dyDescent="0.2">
      <c r="A488" s="2"/>
      <c r="B488" s="5"/>
      <c r="C488" s="17"/>
      <c r="D488" s="24" t="s">
        <v>896</v>
      </c>
      <c r="E488" s="17" t="s">
        <v>897</v>
      </c>
      <c r="F488" s="58" t="s">
        <v>22</v>
      </c>
      <c r="G488" s="15">
        <f>IF(AND(F488="YA"),5,IF(AND(F488="TIDAK"),1,0))</f>
        <v>0</v>
      </c>
    </row>
    <row r="489" spans="1:7" ht="32" customHeight="1" x14ac:dyDescent="0.2">
      <c r="A489" s="2"/>
      <c r="B489" s="5"/>
      <c r="C489" s="17"/>
      <c r="D489" s="24" t="s">
        <v>898</v>
      </c>
      <c r="E489" s="17" t="s">
        <v>899</v>
      </c>
      <c r="F489" s="58" t="s">
        <v>22</v>
      </c>
      <c r="G489" s="15">
        <f>IF(AND(F489="YA"),5,IF(AND(F489="TIDAK"),1,0))</f>
        <v>0</v>
      </c>
    </row>
    <row r="490" spans="1:7" ht="32" customHeight="1" x14ac:dyDescent="0.2">
      <c r="A490" s="2"/>
      <c r="B490" s="5"/>
      <c r="C490" s="24" t="s">
        <v>900</v>
      </c>
      <c r="D490" s="203" t="s">
        <v>901</v>
      </c>
      <c r="E490" s="203"/>
      <c r="F490" s="58" t="s">
        <v>55</v>
      </c>
      <c r="G490" s="15">
        <f>IF(AND(F490="YA"),5,IF(AND(F490="TIDAK"),1,0))</f>
        <v>1</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22</v>
      </c>
      <c r="G492" s="15">
        <f t="shared" ref="G492:G498" si="34">IF(AND(F492="YA"),5,IF(AND(F492="TIDAK"),1,0))</f>
        <v>0</v>
      </c>
    </row>
    <row r="493" spans="1:7" ht="32" customHeight="1" x14ac:dyDescent="0.2">
      <c r="A493" s="2"/>
      <c r="B493" s="5"/>
      <c r="C493" s="17"/>
      <c r="D493" s="24" t="s">
        <v>904</v>
      </c>
      <c r="E493" s="25" t="s">
        <v>905</v>
      </c>
      <c r="F493" s="58" t="s">
        <v>22</v>
      </c>
      <c r="G493" s="15">
        <f t="shared" si="34"/>
        <v>0</v>
      </c>
    </row>
    <row r="494" spans="1:7" ht="32" customHeight="1" x14ac:dyDescent="0.2">
      <c r="A494" s="2"/>
      <c r="B494" s="5"/>
      <c r="C494" s="17"/>
      <c r="D494" s="24" t="s">
        <v>906</v>
      </c>
      <c r="E494" s="17" t="s">
        <v>907</v>
      </c>
      <c r="F494" s="58" t="s">
        <v>22</v>
      </c>
      <c r="G494" s="15">
        <f t="shared" si="34"/>
        <v>0</v>
      </c>
    </row>
    <row r="495" spans="1:7" ht="32" customHeight="1" x14ac:dyDescent="0.2">
      <c r="A495" s="2"/>
      <c r="B495" s="5"/>
      <c r="C495" s="17"/>
      <c r="D495" s="24" t="s">
        <v>908</v>
      </c>
      <c r="E495" s="17" t="s">
        <v>909</v>
      </c>
      <c r="F495" s="58" t="s">
        <v>22</v>
      </c>
      <c r="G495" s="15">
        <f t="shared" si="34"/>
        <v>0</v>
      </c>
    </row>
    <row r="496" spans="1:7" ht="32" customHeight="1" x14ac:dyDescent="0.2">
      <c r="A496" s="2"/>
      <c r="B496" s="5"/>
      <c r="C496" s="17"/>
      <c r="D496" s="24" t="s">
        <v>910</v>
      </c>
      <c r="E496" s="25" t="s">
        <v>897</v>
      </c>
      <c r="F496" s="58" t="s">
        <v>22</v>
      </c>
      <c r="G496" s="15">
        <f t="shared" si="34"/>
        <v>0</v>
      </c>
    </row>
    <row r="497" spans="1:7" ht="32" customHeight="1" x14ac:dyDescent="0.2">
      <c r="A497" s="2"/>
      <c r="B497" s="5"/>
      <c r="C497" s="17"/>
      <c r="D497" s="24" t="s">
        <v>911</v>
      </c>
      <c r="E497" s="17" t="s">
        <v>899</v>
      </c>
      <c r="F497" s="58" t="s">
        <v>22</v>
      </c>
      <c r="G497" s="15">
        <f t="shared" si="34"/>
        <v>0</v>
      </c>
    </row>
    <row r="498" spans="1:7" ht="32" customHeight="1" x14ac:dyDescent="0.2">
      <c r="A498" s="2"/>
      <c r="B498" s="5"/>
      <c r="C498" s="17"/>
      <c r="D498" s="24" t="s">
        <v>912</v>
      </c>
      <c r="E498" s="17" t="s">
        <v>895</v>
      </c>
      <c r="F498" s="58" t="s">
        <v>22</v>
      </c>
      <c r="G498" s="15">
        <f t="shared" si="34"/>
        <v>0</v>
      </c>
    </row>
    <row r="499" spans="1:7" ht="32" customHeight="1" x14ac:dyDescent="0.2">
      <c r="A499" s="2"/>
      <c r="B499" s="4" t="s">
        <v>913</v>
      </c>
      <c r="C499" s="176" t="s">
        <v>914</v>
      </c>
      <c r="D499" s="176"/>
      <c r="E499" s="176"/>
      <c r="F499" s="58"/>
      <c r="G499" s="15"/>
    </row>
    <row r="500" spans="1:7" ht="32" customHeight="1" x14ac:dyDescent="0.2">
      <c r="A500" s="2"/>
      <c r="B500" s="5"/>
      <c r="C500" s="4" t="s">
        <v>915</v>
      </c>
      <c r="D500" s="176" t="s">
        <v>916</v>
      </c>
      <c r="E500" s="176"/>
      <c r="F500" s="58" t="s">
        <v>55</v>
      </c>
      <c r="G500" s="15">
        <f>IF(AND(F500="YA"),5,IF(AND(F500="TIDAK"),1,0))</f>
        <v>1</v>
      </c>
    </row>
    <row r="501" spans="1:7" ht="32" customHeight="1" x14ac:dyDescent="0.2">
      <c r="A501" s="2"/>
      <c r="B501" s="5"/>
      <c r="C501" s="4" t="s">
        <v>917</v>
      </c>
      <c r="D501" s="176" t="s">
        <v>918</v>
      </c>
      <c r="E501" s="176"/>
      <c r="F501" s="58"/>
      <c r="G501" s="15"/>
    </row>
    <row r="502" spans="1:7" ht="32" customHeight="1" x14ac:dyDescent="0.2">
      <c r="A502" s="2"/>
      <c r="B502" s="5"/>
      <c r="C502" s="5"/>
      <c r="D502" s="4" t="s">
        <v>919</v>
      </c>
      <c r="E502" s="5" t="s">
        <v>920</v>
      </c>
      <c r="F502" s="58" t="s">
        <v>22</v>
      </c>
      <c r="G502" s="15">
        <f>IF(AND(F502="YA"),5,IF(AND(F502="TIDAK"),1,0))</f>
        <v>0</v>
      </c>
    </row>
    <row r="503" spans="1:7" ht="32" customHeight="1" x14ac:dyDescent="0.2">
      <c r="A503" s="2"/>
      <c r="B503" s="5"/>
      <c r="C503" s="5"/>
      <c r="D503" s="4" t="s">
        <v>921</v>
      </c>
      <c r="E503" s="26" t="s">
        <v>922</v>
      </c>
      <c r="F503" s="58" t="s">
        <v>22</v>
      </c>
      <c r="G503" s="15">
        <f>IF(AND(F503="YA"),3,IF(AND(F503="TIDAK"),1,0))</f>
        <v>0</v>
      </c>
    </row>
    <row r="504" spans="1:7" ht="32" customHeight="1" x14ac:dyDescent="0.2">
      <c r="A504" s="2"/>
      <c r="B504" s="5"/>
      <c r="C504" s="5"/>
      <c r="D504" s="4" t="s">
        <v>923</v>
      </c>
      <c r="E504" s="5" t="s">
        <v>924</v>
      </c>
      <c r="F504" s="58" t="s">
        <v>22</v>
      </c>
      <c r="G504" s="15">
        <f>IF(AND(F504="YA"),2,IF(AND(F504="TIDAK"),1,0))</f>
        <v>0</v>
      </c>
    </row>
    <row r="505" spans="1:7" ht="32" customHeight="1" x14ac:dyDescent="0.2">
      <c r="A505" s="2"/>
      <c r="B505" s="4" t="s">
        <v>925</v>
      </c>
      <c r="C505" s="176" t="s">
        <v>926</v>
      </c>
      <c r="D505" s="176"/>
      <c r="E505" s="176"/>
      <c r="F505" s="58"/>
      <c r="G505" s="15"/>
    </row>
    <row r="506" spans="1:7" ht="32" customHeight="1" x14ac:dyDescent="0.2">
      <c r="A506" s="2"/>
      <c r="B506" s="5"/>
      <c r="C506" s="4" t="s">
        <v>927</v>
      </c>
      <c r="D506" s="176" t="s">
        <v>928</v>
      </c>
      <c r="E506" s="176"/>
      <c r="F506" s="58"/>
      <c r="G506" s="15"/>
    </row>
    <row r="507" spans="1:7" ht="32" customHeight="1" x14ac:dyDescent="0.2">
      <c r="A507" s="2"/>
      <c r="B507" s="5"/>
      <c r="C507" s="5"/>
      <c r="D507" s="4" t="s">
        <v>929</v>
      </c>
      <c r="E507" s="5" t="s">
        <v>930</v>
      </c>
      <c r="F507" s="58" t="s">
        <v>55</v>
      </c>
      <c r="G507" s="15">
        <f>IF(AND(F507="YA"),5,IF(AND(F507="TIDAK"),1,0))</f>
        <v>1</v>
      </c>
    </row>
    <row r="508" spans="1:7" ht="32" customHeight="1" x14ac:dyDescent="0.2">
      <c r="A508" s="2"/>
      <c r="B508" s="5"/>
      <c r="C508" s="5"/>
      <c r="D508" s="4" t="s">
        <v>931</v>
      </c>
      <c r="E508" s="10" t="s">
        <v>932</v>
      </c>
      <c r="F508" s="58" t="s">
        <v>55</v>
      </c>
      <c r="G508" s="15">
        <f>IF(AND(F508="YA"),5,IF(AND(F508="TIDAK"),1,0))</f>
        <v>1</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55</v>
      </c>
      <c r="G511" s="15">
        <f>IF(AND(F511="YA"),5,IF(AND(F511="TIDAK"),1,0))</f>
        <v>1</v>
      </c>
    </row>
    <row r="512" spans="1:7" ht="32" customHeight="1" x14ac:dyDescent="0.2">
      <c r="A512" s="2"/>
      <c r="B512" s="5"/>
      <c r="C512" s="4"/>
      <c r="D512" s="4" t="s">
        <v>938</v>
      </c>
      <c r="E512" s="10" t="s">
        <v>932</v>
      </c>
      <c r="F512" s="58" t="s">
        <v>55</v>
      </c>
      <c r="G512" s="15">
        <f>IF(AND(F512="YA"),5,IF(AND(F512="TIDAK"),1,0))</f>
        <v>1</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t="s">
        <v>55</v>
      </c>
      <c r="G517" s="15"/>
    </row>
    <row r="518" spans="1:7" ht="32" customHeight="1" x14ac:dyDescent="0.2">
      <c r="A518" s="2"/>
      <c r="B518" s="5"/>
      <c r="C518" s="5"/>
      <c r="D518" s="4" t="s">
        <v>948</v>
      </c>
      <c r="E518" s="5" t="s">
        <v>949</v>
      </c>
      <c r="F518" s="58" t="s">
        <v>55</v>
      </c>
      <c r="G518" s="15">
        <f t="shared" ref="G518:G527" si="35">IF(AND(F518="YA"),5,IF(AND(F518="TIDAK"),1,0))</f>
        <v>1</v>
      </c>
    </row>
    <row r="519" spans="1:7" ht="32" customHeight="1" x14ac:dyDescent="0.2">
      <c r="A519" s="2"/>
      <c r="B519" s="5"/>
      <c r="C519" s="5"/>
      <c r="D519" s="4" t="s">
        <v>950</v>
      </c>
      <c r="E519" s="5" t="s">
        <v>943</v>
      </c>
      <c r="F519" s="58" t="s">
        <v>55</v>
      </c>
      <c r="G519" s="15">
        <f t="shared" si="35"/>
        <v>1</v>
      </c>
    </row>
    <row r="520" spans="1:7" ht="32" customHeight="1" x14ac:dyDescent="0.2">
      <c r="A520" s="2"/>
      <c r="B520" s="5"/>
      <c r="C520" s="5"/>
      <c r="D520" s="4" t="s">
        <v>951</v>
      </c>
      <c r="E520" s="5" t="s">
        <v>945</v>
      </c>
      <c r="F520" s="58" t="s">
        <v>55</v>
      </c>
      <c r="G520" s="15">
        <f t="shared" si="35"/>
        <v>1</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t="s">
        <v>55</v>
      </c>
      <c r="G522" s="15">
        <f t="shared" si="35"/>
        <v>1</v>
      </c>
    </row>
    <row r="523" spans="1:7" ht="32" customHeight="1" x14ac:dyDescent="0.2">
      <c r="A523" s="2"/>
      <c r="B523" s="5"/>
      <c r="C523" s="4" t="s">
        <v>956</v>
      </c>
      <c r="D523" s="176" t="s">
        <v>957</v>
      </c>
      <c r="E523" s="176"/>
      <c r="F523" s="58" t="s">
        <v>55</v>
      </c>
      <c r="G523" s="15">
        <f t="shared" si="35"/>
        <v>1</v>
      </c>
    </row>
    <row r="524" spans="1:7" ht="32" customHeight="1" x14ac:dyDescent="0.2">
      <c r="A524" s="2"/>
      <c r="B524" s="5"/>
      <c r="C524" s="4" t="s">
        <v>958</v>
      </c>
      <c r="D524" s="176" t="s">
        <v>959</v>
      </c>
      <c r="E524" s="176"/>
      <c r="F524" s="58" t="s">
        <v>55</v>
      </c>
      <c r="G524" s="15">
        <f t="shared" si="35"/>
        <v>1</v>
      </c>
    </row>
    <row r="525" spans="1:7" ht="32" customHeight="1" x14ac:dyDescent="0.2">
      <c r="A525" s="2"/>
      <c r="B525" s="4" t="s">
        <v>960</v>
      </c>
      <c r="C525" s="176" t="s">
        <v>961</v>
      </c>
      <c r="D525" s="176"/>
      <c r="E525" s="176"/>
      <c r="F525" s="58" t="s">
        <v>8</v>
      </c>
      <c r="G525" s="15">
        <f t="shared" si="35"/>
        <v>5</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55</v>
      </c>
      <c r="G527" s="15">
        <f t="shared" si="35"/>
        <v>1</v>
      </c>
    </row>
    <row r="528" spans="1:7" ht="32" customHeight="1" x14ac:dyDescent="0.2">
      <c r="A528" s="2"/>
      <c r="B528" s="5"/>
      <c r="C528" s="4" t="s">
        <v>966</v>
      </c>
      <c r="D528" s="181" t="s">
        <v>967</v>
      </c>
      <c r="E528" s="182"/>
      <c r="F528" s="58" t="s">
        <v>55</v>
      </c>
      <c r="G528" s="15">
        <f>IF(AND(F528="YA"),5,IF(AND(F528="TIDAK"),20,0))</f>
        <v>20</v>
      </c>
    </row>
    <row r="529" spans="1:7" ht="32" customHeight="1" x14ac:dyDescent="0.2">
      <c r="A529" s="2"/>
      <c r="B529" s="5"/>
      <c r="C529" s="5"/>
      <c r="D529" s="4" t="s">
        <v>968</v>
      </c>
      <c r="E529" s="5" t="s">
        <v>969</v>
      </c>
      <c r="F529" s="58" t="s">
        <v>22</v>
      </c>
      <c r="G529" s="15">
        <f>IF(AND(F529="YA"),5,IF(AND(F529="TIDAK"),1,0))</f>
        <v>0</v>
      </c>
    </row>
    <row r="530" spans="1:7" ht="32" customHeight="1" x14ac:dyDescent="0.2">
      <c r="A530" s="2"/>
      <c r="B530" s="5"/>
      <c r="C530" s="5"/>
      <c r="D530" s="4" t="s">
        <v>970</v>
      </c>
      <c r="E530" s="5" t="s">
        <v>971</v>
      </c>
      <c r="F530" s="58" t="s">
        <v>22</v>
      </c>
      <c r="G530" s="15">
        <f t="shared" ref="G530:G531" si="36">IF(AND(F530="YA"),5,IF(AND(F530="TIDAK"),1,0))</f>
        <v>0</v>
      </c>
    </row>
    <row r="531" spans="1:7" ht="32" customHeight="1" x14ac:dyDescent="0.2">
      <c r="A531" s="2"/>
      <c r="B531" s="5"/>
      <c r="C531" s="5"/>
      <c r="D531" s="4" t="s">
        <v>972</v>
      </c>
      <c r="E531" s="5" t="s">
        <v>973</v>
      </c>
      <c r="F531" s="58" t="s">
        <v>22</v>
      </c>
      <c r="G531" s="15">
        <f t="shared" si="36"/>
        <v>0</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22</v>
      </c>
      <c r="G533" s="15">
        <f>IF(AND(F533="YA"),0,IF(AND(F533="TIDAK"),0,0))</f>
        <v>0</v>
      </c>
    </row>
    <row r="534" spans="1:7" ht="32" customHeight="1" x14ac:dyDescent="0.2">
      <c r="A534" s="2"/>
      <c r="B534" s="5"/>
      <c r="C534" s="5"/>
      <c r="D534" s="4" t="s">
        <v>978</v>
      </c>
      <c r="E534" s="5" t="s">
        <v>979</v>
      </c>
      <c r="F534" s="58" t="s">
        <v>22</v>
      </c>
      <c r="G534" s="15">
        <f t="shared" ref="G534:G535" si="37">IF(AND(F534="YA"),0,IF(AND(F534="TIDAK"),0,0))</f>
        <v>0</v>
      </c>
    </row>
    <row r="535" spans="1:7" ht="32" customHeight="1" x14ac:dyDescent="0.2">
      <c r="A535" s="2"/>
      <c r="B535" s="5"/>
      <c r="C535" s="5"/>
      <c r="D535" s="4" t="s">
        <v>980</v>
      </c>
      <c r="E535" s="5" t="s">
        <v>981</v>
      </c>
      <c r="F535" s="58" t="s">
        <v>22</v>
      </c>
      <c r="G535" s="15">
        <f t="shared" si="37"/>
        <v>0</v>
      </c>
    </row>
    <row r="536" spans="1:7" ht="32" customHeight="1" x14ac:dyDescent="0.2">
      <c r="A536" s="2"/>
      <c r="B536" s="4" t="s">
        <v>982</v>
      </c>
      <c r="C536" s="4" t="s">
        <v>983</v>
      </c>
      <c r="D536" s="181" t="s">
        <v>984</v>
      </c>
      <c r="E536" s="182"/>
      <c r="F536" s="58" t="s">
        <v>8</v>
      </c>
      <c r="G536" s="15">
        <f>IF(AND(F536="YA"),5,IF(AND(F536="TIDAK"),1,0))</f>
        <v>5</v>
      </c>
    </row>
    <row r="537" spans="1:7" ht="32" customHeight="1" x14ac:dyDescent="0.2">
      <c r="A537" s="2">
        <v>19</v>
      </c>
      <c r="B537" s="180" t="s">
        <v>985</v>
      </c>
      <c r="C537" s="180"/>
      <c r="D537" s="180"/>
      <c r="E537" s="180"/>
      <c r="F537" s="58"/>
      <c r="G537" s="50">
        <f>SUM(G538:G566)</f>
        <v>64</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8</v>
      </c>
      <c r="G539" s="15">
        <f>IF(AND(F539="YA"),5,IF(AND(F539="TIDAK"),1,0))</f>
        <v>5</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t="s">
        <v>55</v>
      </c>
      <c r="G541" s="15">
        <f>IF(AND(F541="YA"),3,IF(AND(F541="TIDAK"),1,0))</f>
        <v>1</v>
      </c>
    </row>
    <row r="542" spans="1:7" ht="32" customHeight="1" x14ac:dyDescent="0.2">
      <c r="A542" s="2"/>
      <c r="B542" s="5"/>
      <c r="C542" s="5"/>
      <c r="D542" s="4" t="s">
        <v>994</v>
      </c>
      <c r="E542" s="5" t="s">
        <v>995</v>
      </c>
      <c r="F542" s="58" t="s">
        <v>8</v>
      </c>
      <c r="G542" s="15">
        <f>IF(AND(F542="YA"),5,IF(AND(F542="TIDAK"),1,0))</f>
        <v>5</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55</v>
      </c>
      <c r="G544" s="15">
        <f>IF(AND(F544="YA"),5,IF(AND(F544="TIDAK"),1,0))</f>
        <v>1</v>
      </c>
    </row>
    <row r="545" spans="1:7" ht="32" customHeight="1" x14ac:dyDescent="0.2">
      <c r="A545" s="2"/>
      <c r="B545" s="5"/>
      <c r="C545" s="5"/>
      <c r="D545" s="4" t="s">
        <v>1000</v>
      </c>
      <c r="E545" s="5" t="s">
        <v>1001</v>
      </c>
      <c r="F545" s="58" t="s">
        <v>8</v>
      </c>
      <c r="G545" s="15">
        <f>IF(AND(F545="YA"),5,IF(AND(F545="TIDAK"),1,0))</f>
        <v>5</v>
      </c>
    </row>
    <row r="546" spans="1:7" ht="32" customHeight="1" x14ac:dyDescent="0.2">
      <c r="A546" s="2"/>
      <c r="B546" s="5"/>
      <c r="C546" s="4" t="s">
        <v>1002</v>
      </c>
      <c r="D546" s="176" t="s">
        <v>1003</v>
      </c>
      <c r="E546" s="176"/>
      <c r="F546" s="58" t="s">
        <v>55</v>
      </c>
      <c r="G546" s="15">
        <f>IF(AND(F546="YA"),5,IF(AND(F546="TIDAK"),1,0))</f>
        <v>1</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8</v>
      </c>
      <c r="G550" s="15">
        <f>IF(AND(F550="YA"),5,IF(AND(F550="TIDAK"),1,0))</f>
        <v>5</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8</v>
      </c>
      <c r="G552" s="15">
        <f>IF(AND(F552="YA"),5,IF(AND(F552="TIDAK"),1,0))</f>
        <v>5</v>
      </c>
    </row>
    <row r="553" spans="1:7" ht="32" customHeight="1" x14ac:dyDescent="0.2">
      <c r="A553" s="2"/>
      <c r="B553" s="5"/>
      <c r="C553" s="5"/>
      <c r="D553" s="4" t="s">
        <v>1016</v>
      </c>
      <c r="E553" s="5" t="s">
        <v>1017</v>
      </c>
      <c r="F553" s="58" t="s">
        <v>55</v>
      </c>
      <c r="G553" s="15">
        <f>IF(AND(F553="YA"),5,IF(AND(F553="TIDAK"),1,0))</f>
        <v>1</v>
      </c>
    </row>
    <row r="554" spans="1:7" ht="32" customHeight="1" x14ac:dyDescent="0.2">
      <c r="A554" s="2"/>
      <c r="B554" s="5"/>
      <c r="C554" s="4" t="s">
        <v>1018</v>
      </c>
      <c r="D554" s="176" t="s">
        <v>1019</v>
      </c>
      <c r="E554" s="176"/>
      <c r="F554" s="58" t="s">
        <v>55</v>
      </c>
      <c r="G554" s="15">
        <f>IF(AND(F554="YA"),5,IF(AND(F554="TIDAK"),1,0))</f>
        <v>1</v>
      </c>
    </row>
    <row r="555" spans="1:7" ht="32" customHeight="1" x14ac:dyDescent="0.2">
      <c r="A555" s="2"/>
      <c r="B555" s="5"/>
      <c r="C555" s="4" t="s">
        <v>1020</v>
      </c>
      <c r="D555" s="176" t="s">
        <v>1021</v>
      </c>
      <c r="E555" s="176"/>
      <c r="F555" s="58" t="s">
        <v>55</v>
      </c>
      <c r="G555" s="15">
        <f>IF(AND(F555="YA"),5,IF(AND(F555="TIDAK"),1,0))</f>
        <v>1</v>
      </c>
    </row>
    <row r="556" spans="1:7" ht="32" customHeight="1" x14ac:dyDescent="0.2">
      <c r="A556" s="2"/>
      <c r="B556" s="5"/>
      <c r="C556" s="4" t="s">
        <v>1022</v>
      </c>
      <c r="D556" s="176" t="s">
        <v>1023</v>
      </c>
      <c r="E556" s="176"/>
      <c r="F556" s="58" t="s">
        <v>8</v>
      </c>
      <c r="G556" s="15">
        <f>IF(AND(F556="YA"),5,IF(AND(F556="TIDAK"),1,0))</f>
        <v>5</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t="s">
        <v>55</v>
      </c>
      <c r="G558" s="15">
        <f>IF(AND(F558="YA"),3,IF(AND(F558="TIDAK"),1,0))</f>
        <v>1</v>
      </c>
    </row>
    <row r="559" spans="1:7" ht="32" customHeight="1" x14ac:dyDescent="0.2">
      <c r="A559" s="2"/>
      <c r="B559" s="5"/>
      <c r="C559" s="5"/>
      <c r="D559" s="4" t="s">
        <v>1028</v>
      </c>
      <c r="E559" s="5" t="s">
        <v>1029</v>
      </c>
      <c r="F559" s="58" t="s">
        <v>8</v>
      </c>
      <c r="G559" s="15">
        <f>IF(AND(F559="YA"),5,IF(AND(F559="TIDAK"),1,0))</f>
        <v>5</v>
      </c>
    </row>
    <row r="560" spans="1:7" ht="32" customHeight="1" x14ac:dyDescent="0.2">
      <c r="A560" s="2"/>
      <c r="B560" s="5"/>
      <c r="C560" s="4" t="s">
        <v>1030</v>
      </c>
      <c r="D560" s="176" t="s">
        <v>1031</v>
      </c>
      <c r="E560" s="176"/>
      <c r="F560" s="58" t="s">
        <v>55</v>
      </c>
      <c r="G560" s="15">
        <f>IF(AND(F560="YA"),5,IF(AND(F560="TIDAK"),1,0))</f>
        <v>1</v>
      </c>
    </row>
    <row r="561" spans="1:7" ht="32" customHeight="1" x14ac:dyDescent="0.2">
      <c r="A561" s="2"/>
      <c r="B561" s="5"/>
      <c r="C561" s="4" t="s">
        <v>1032</v>
      </c>
      <c r="D561" s="176" t="s">
        <v>1033</v>
      </c>
      <c r="E561" s="176"/>
      <c r="F561" s="58" t="s">
        <v>55</v>
      </c>
      <c r="G561" s="15">
        <f>IF(AND(F561="YA"),5,IF(AND(F561="TIDAK"),1,0))</f>
        <v>1</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22</v>
      </c>
      <c r="G563" s="15">
        <f>IF(AND(F563="YA"),5,IF(AND(F563="TIDAK"),1,0))</f>
        <v>0</v>
      </c>
    </row>
    <row r="564" spans="1:7" ht="32" customHeight="1" x14ac:dyDescent="0.2">
      <c r="A564" s="2"/>
      <c r="B564" s="5"/>
      <c r="C564" s="5"/>
      <c r="D564" s="5" t="s">
        <v>1037</v>
      </c>
      <c r="E564" s="5" t="s">
        <v>1038</v>
      </c>
      <c r="F564" s="58" t="s">
        <v>22</v>
      </c>
      <c r="G564" s="15">
        <f>IF(AND(F564="YA"),5,IF(AND(F564="TIDAK"),1,0))</f>
        <v>0</v>
      </c>
    </row>
    <row r="565" spans="1:7" ht="32" customHeight="1" x14ac:dyDescent="0.2">
      <c r="A565" s="2"/>
      <c r="B565" s="5"/>
      <c r="C565" s="4" t="s">
        <v>1039</v>
      </c>
      <c r="D565" s="181" t="s">
        <v>1040</v>
      </c>
      <c r="E565" s="182"/>
      <c r="F565" s="58" t="s">
        <v>8</v>
      </c>
      <c r="G565" s="15">
        <f>IF(AND(F565="YA"),5,IF(AND(F565="TIDAK"),1,0))</f>
        <v>5</v>
      </c>
    </row>
    <row r="566" spans="1:7" ht="32" customHeight="1" x14ac:dyDescent="0.2">
      <c r="A566" s="2"/>
      <c r="B566" s="5"/>
      <c r="C566" s="4" t="s">
        <v>1041</v>
      </c>
      <c r="D566" s="176" t="s">
        <v>1042</v>
      </c>
      <c r="E566" s="176"/>
      <c r="F566" s="58" t="s">
        <v>8</v>
      </c>
      <c r="G566" s="15">
        <f>IF(AND(F566="YA"),5,IF(AND(F566="TIDAK"),1,0))</f>
        <v>5</v>
      </c>
    </row>
    <row r="567" spans="1:7" ht="32" customHeight="1" x14ac:dyDescent="0.2">
      <c r="A567" s="2">
        <v>20</v>
      </c>
      <c r="B567" s="197" t="s">
        <v>1043</v>
      </c>
      <c r="C567" s="197"/>
      <c r="D567" s="197"/>
      <c r="E567" s="197"/>
      <c r="F567" s="58"/>
      <c r="G567" s="50">
        <f>SUM(G568:G573)</f>
        <v>21</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t="s">
        <v>8</v>
      </c>
      <c r="G569" s="15">
        <f>IF(AND(F569="YA"),5,IF(AND(F569="TIDAK"),1,0))</f>
        <v>5</v>
      </c>
    </row>
    <row r="570" spans="1:7" ht="32" customHeight="1" x14ac:dyDescent="0.2">
      <c r="A570" s="2"/>
      <c r="B570" s="24"/>
      <c r="C570" s="29" t="s">
        <v>1048</v>
      </c>
      <c r="D570" s="198" t="s">
        <v>1049</v>
      </c>
      <c r="E570" s="199"/>
      <c r="F570" s="58"/>
      <c r="G570" s="15"/>
    </row>
    <row r="571" spans="1:7" ht="32" customHeight="1" x14ac:dyDescent="0.2">
      <c r="A571" s="2"/>
      <c r="B571" s="27"/>
      <c r="C571" s="27"/>
      <c r="D571" s="30" t="s">
        <v>1050</v>
      </c>
      <c r="E571" s="17" t="s">
        <v>1051</v>
      </c>
      <c r="F571" s="58" t="s">
        <v>8</v>
      </c>
      <c r="G571" s="15">
        <f>IF(AND(F571="YA"),5,IF(AND(F571="TIDAK"),1,0))</f>
        <v>5</v>
      </c>
    </row>
    <row r="572" spans="1:7" ht="32" customHeight="1" x14ac:dyDescent="0.2">
      <c r="A572" s="2"/>
      <c r="B572" s="27"/>
      <c r="C572" s="27"/>
      <c r="D572" s="30" t="s">
        <v>1050</v>
      </c>
      <c r="E572" s="17" t="s">
        <v>1052</v>
      </c>
      <c r="F572" s="58" t="s">
        <v>55</v>
      </c>
      <c r="G572" s="15">
        <f>IF(AND(F572="YA"),5,IF(AND(F572="TIDAK"),1,0))</f>
        <v>1</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43</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22</v>
      </c>
      <c r="G578" s="15">
        <f>IF(AND(F578="YA"),3,IF(AND(F578="TIDAK"),1,0))</f>
        <v>0</v>
      </c>
    </row>
    <row r="579" spans="1:7" ht="32" customHeight="1" x14ac:dyDescent="0.2">
      <c r="A579" s="2"/>
      <c r="B579" s="5"/>
      <c r="C579" s="5" t="s">
        <v>1063</v>
      </c>
      <c r="D579" s="176" t="s">
        <v>1064</v>
      </c>
      <c r="E579" s="176"/>
      <c r="F579" s="58" t="s">
        <v>8</v>
      </c>
      <c r="G579" s="15">
        <f>IF(AND(F579="YA"),5,IF(AND(F579="TIDAK"),1,0))</f>
        <v>5</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t="s">
        <v>22</v>
      </c>
      <c r="G581" s="15">
        <f>IF(AND(F581="YA"),2,IF(AND(F581="TIDAK"),1,0))</f>
        <v>0</v>
      </c>
    </row>
    <row r="582" spans="1:7" ht="32" customHeight="1" x14ac:dyDescent="0.2">
      <c r="A582" s="2"/>
      <c r="B582" s="5"/>
      <c r="C582" s="5" t="s">
        <v>1068</v>
      </c>
      <c r="D582" s="176" t="s">
        <v>1069</v>
      </c>
      <c r="E582" s="176"/>
      <c r="F582" s="58" t="s">
        <v>22</v>
      </c>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55</v>
      </c>
      <c r="G585" s="15">
        <f t="shared" si="38"/>
        <v>1</v>
      </c>
    </row>
    <row r="586" spans="1:7" ht="32" customHeight="1" x14ac:dyDescent="0.2">
      <c r="A586" s="2"/>
      <c r="B586" s="5" t="s">
        <v>1076</v>
      </c>
      <c r="C586" s="176" t="s">
        <v>1077</v>
      </c>
      <c r="D586" s="176"/>
      <c r="E586" s="176"/>
      <c r="F586" s="58" t="s">
        <v>55</v>
      </c>
      <c r="G586" s="15">
        <f t="shared" si="38"/>
        <v>1</v>
      </c>
    </row>
    <row r="587" spans="1:7" ht="32" customHeight="1" x14ac:dyDescent="0.2">
      <c r="A587" s="2"/>
      <c r="B587" s="5" t="s">
        <v>1078</v>
      </c>
      <c r="C587" s="176" t="s">
        <v>1079</v>
      </c>
      <c r="D587" s="176"/>
      <c r="E587" s="176"/>
      <c r="F587" s="58" t="s">
        <v>55</v>
      </c>
      <c r="G587" s="15">
        <f t="shared" si="38"/>
        <v>1</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43</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55</v>
      </c>
      <c r="G594" s="15">
        <f t="shared" si="39"/>
        <v>1</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55</v>
      </c>
      <c r="G596" s="15">
        <f t="shared" si="39"/>
        <v>1</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8</v>
      </c>
      <c r="G598" s="15">
        <f t="shared" si="39"/>
        <v>5</v>
      </c>
    </row>
    <row r="599" spans="1:7" ht="32" customHeight="1" x14ac:dyDescent="0.2">
      <c r="A599" s="2"/>
      <c r="B599" s="5" t="s">
        <v>1100</v>
      </c>
      <c r="C599" s="176" t="s">
        <v>1101</v>
      </c>
      <c r="D599" s="176"/>
      <c r="E599" s="176"/>
      <c r="F599" s="58" t="s">
        <v>22</v>
      </c>
      <c r="G599" s="15">
        <f t="shared" si="39"/>
        <v>0</v>
      </c>
    </row>
    <row r="600" spans="1:7" ht="32" customHeight="1" x14ac:dyDescent="0.2">
      <c r="A600" s="2"/>
      <c r="B600" s="5" t="s">
        <v>1102</v>
      </c>
      <c r="C600" s="176" t="s">
        <v>1103</v>
      </c>
      <c r="D600" s="176"/>
      <c r="E600" s="176"/>
      <c r="F600" s="58" t="s">
        <v>55</v>
      </c>
      <c r="G600" s="15">
        <f t="shared" si="39"/>
        <v>1</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8</v>
      </c>
      <c r="G602" s="15">
        <f>IF(AND(F602="YA"),3,IF(AND(F602="TIDAK"),1,0))</f>
        <v>3</v>
      </c>
    </row>
    <row r="603" spans="1:7" ht="32" customHeight="1" x14ac:dyDescent="0.2">
      <c r="A603" s="2"/>
      <c r="B603" s="5"/>
      <c r="C603" s="5" t="s">
        <v>1108</v>
      </c>
      <c r="D603" s="176" t="s">
        <v>1109</v>
      </c>
      <c r="E603" s="176"/>
      <c r="F603" s="58" t="s">
        <v>55</v>
      </c>
      <c r="G603" s="15">
        <f>IF(AND(F603="YA"),5,IF(AND(F603="TIDAK"),1,0))</f>
        <v>1</v>
      </c>
    </row>
    <row r="604" spans="1:7" ht="32" customHeight="1" x14ac:dyDescent="0.2">
      <c r="A604" s="2"/>
      <c r="B604" s="5"/>
      <c r="C604" s="5"/>
      <c r="D604" s="5" t="s">
        <v>1110</v>
      </c>
      <c r="E604" s="5" t="s">
        <v>1111</v>
      </c>
      <c r="F604" s="58" t="s">
        <v>22</v>
      </c>
      <c r="G604" s="15">
        <f>IF(AND(F604="YA"),5,IF(AND(F604="TIDAK"),1,0))</f>
        <v>0</v>
      </c>
    </row>
    <row r="605" spans="1:7" ht="32" customHeight="1" x14ac:dyDescent="0.2">
      <c r="A605" s="2"/>
      <c r="B605" s="5"/>
      <c r="C605" s="5"/>
      <c r="D605" s="5" t="s">
        <v>1112</v>
      </c>
      <c r="E605" s="5" t="s">
        <v>1113</v>
      </c>
      <c r="F605" s="58" t="s">
        <v>22</v>
      </c>
      <c r="G605" s="15">
        <f>IF(AND(F605="YA"),5,IF(AND(F605="TIDAK"),1,0))</f>
        <v>0</v>
      </c>
    </row>
    <row r="606" spans="1:7" ht="32" customHeight="1" x14ac:dyDescent="0.2">
      <c r="A606" s="2"/>
      <c r="B606" s="5" t="s">
        <v>1114</v>
      </c>
      <c r="C606" s="5"/>
      <c r="D606" s="5" t="s">
        <v>1115</v>
      </c>
      <c r="E606" s="5" t="s">
        <v>1116</v>
      </c>
      <c r="F606" s="58" t="s">
        <v>22</v>
      </c>
      <c r="G606" s="15">
        <f>IF(AND(F606="YA"),5,IF(AND(F606="TIDAK"),1,0))</f>
        <v>0</v>
      </c>
    </row>
    <row r="607" spans="1:7" ht="32" customHeight="1" x14ac:dyDescent="0.2">
      <c r="A607" s="2"/>
      <c r="B607" s="5" t="s">
        <v>1117</v>
      </c>
      <c r="C607" s="176" t="s">
        <v>1118</v>
      </c>
      <c r="D607" s="176"/>
      <c r="E607" s="176"/>
      <c r="F607" s="58" t="s">
        <v>8</v>
      </c>
      <c r="G607" s="15">
        <f>IF(AND(F607="YA"),2,IF(AND(F607="TIDAK"),5,0))</f>
        <v>2</v>
      </c>
    </row>
    <row r="608" spans="1:7" ht="32" customHeight="1" x14ac:dyDescent="0.2">
      <c r="A608" s="2"/>
      <c r="B608" s="5" t="s">
        <v>1119</v>
      </c>
      <c r="C608" s="176" t="s">
        <v>1120</v>
      </c>
      <c r="D608" s="176"/>
      <c r="E608" s="176"/>
      <c r="F608" s="58" t="s">
        <v>55</v>
      </c>
      <c r="G608" s="15">
        <f>IF(AND(F608="YA"),2,IF(AND(F608="TIDAK"),1,0))</f>
        <v>1</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8</v>
      </c>
      <c r="G610" s="15">
        <f>IF(AND(F610="YA"),3,IF(AND(F610="TIDAK"),1,0))</f>
        <v>3</v>
      </c>
    </row>
    <row r="611" spans="1:7" ht="32" customHeight="1" x14ac:dyDescent="0.2">
      <c r="A611" s="2"/>
      <c r="B611" s="5"/>
      <c r="C611" s="5" t="s">
        <v>1125</v>
      </c>
      <c r="D611" s="176" t="s">
        <v>1126</v>
      </c>
      <c r="E611" s="176"/>
      <c r="F611" s="58" t="s">
        <v>55</v>
      </c>
      <c r="G611" s="15">
        <f>IF(AND(F611="YA"),5,IF(AND(F611="TIDAK"),1,0))</f>
        <v>1</v>
      </c>
    </row>
    <row r="612" spans="1:7" ht="32" customHeight="1" x14ac:dyDescent="0.2">
      <c r="A612" s="2"/>
      <c r="B612" s="5" t="s">
        <v>1127</v>
      </c>
      <c r="C612" s="176" t="s">
        <v>1128</v>
      </c>
      <c r="D612" s="176"/>
      <c r="E612" s="176"/>
      <c r="F612" s="58" t="s">
        <v>55</v>
      </c>
      <c r="G612" s="15">
        <f>IF(AND(F612="YA"),5,IF(AND(F612="TIDAK"),1,0))</f>
        <v>1</v>
      </c>
    </row>
    <row r="613" spans="1:7" ht="32" customHeight="1" x14ac:dyDescent="0.2">
      <c r="A613" s="2"/>
      <c r="B613" s="5" t="s">
        <v>1129</v>
      </c>
      <c r="C613" s="176" t="s">
        <v>1130</v>
      </c>
      <c r="D613" s="176"/>
      <c r="E613" s="176"/>
      <c r="F613" s="58" t="s">
        <v>55</v>
      </c>
      <c r="G613" s="15">
        <f>IF(AND(F613="YA"),5,IF(AND(F613="TIDAK"),1,0))</f>
        <v>1</v>
      </c>
    </row>
    <row r="614" spans="1:7" ht="32" customHeight="1" x14ac:dyDescent="0.2">
      <c r="A614" s="2"/>
      <c r="B614" s="5" t="s">
        <v>1131</v>
      </c>
      <c r="C614" s="176" t="s">
        <v>1132</v>
      </c>
      <c r="D614" s="176"/>
      <c r="E614" s="176"/>
      <c r="F614" s="58"/>
      <c r="G614" s="15"/>
    </row>
    <row r="615" spans="1:7" ht="32" customHeight="1" x14ac:dyDescent="0.2">
      <c r="A615" s="2"/>
      <c r="B615" s="5"/>
      <c r="C615" s="5" t="s">
        <v>1133</v>
      </c>
      <c r="D615" s="176" t="s">
        <v>1134</v>
      </c>
      <c r="E615" s="176"/>
      <c r="F615" s="58" t="s">
        <v>55</v>
      </c>
      <c r="G615" s="15">
        <f>IF(AND(F615="YA"),5,IF(AND(F615="TIDAK"),1,0))</f>
        <v>1</v>
      </c>
    </row>
    <row r="616" spans="1:7" ht="32" customHeight="1" x14ac:dyDescent="0.2">
      <c r="A616" s="2"/>
      <c r="B616" s="5"/>
      <c r="C616" s="5" t="s">
        <v>1135</v>
      </c>
      <c r="D616" s="176" t="s">
        <v>1136</v>
      </c>
      <c r="E616" s="176"/>
      <c r="F616" s="58" t="s">
        <v>55</v>
      </c>
      <c r="G616" s="15">
        <f>IF(AND(F616="YA"),3,IF(AND(F616="TIDAK"),1,0))</f>
        <v>1</v>
      </c>
    </row>
    <row r="617" spans="1:7" ht="32" customHeight="1" x14ac:dyDescent="0.2">
      <c r="A617" s="186" t="s">
        <v>1137</v>
      </c>
      <c r="B617" s="187"/>
      <c r="C617" s="187"/>
      <c r="D617" s="187"/>
      <c r="E617" s="187"/>
      <c r="F617" s="187"/>
      <c r="G617" s="48">
        <f>G618</f>
        <v>87</v>
      </c>
    </row>
    <row r="618" spans="1:7" ht="32" customHeight="1" x14ac:dyDescent="0.2">
      <c r="A618" s="31">
        <v>23</v>
      </c>
      <c r="B618" s="197" t="s">
        <v>1138</v>
      </c>
      <c r="C618" s="197"/>
      <c r="D618" s="197"/>
      <c r="E618" s="197"/>
      <c r="F618" s="58"/>
      <c r="G618" s="50">
        <f>SUM(G619:G677)</f>
        <v>87</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55</v>
      </c>
      <c r="G624" s="15">
        <f t="shared" si="40"/>
        <v>1</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55</v>
      </c>
      <c r="G627" s="15">
        <f t="shared" si="40"/>
        <v>1</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4" t="s">
        <v>1169</v>
      </c>
      <c r="C634" s="176" t="s">
        <v>1170</v>
      </c>
      <c r="D634" s="176"/>
      <c r="E634" s="176"/>
      <c r="F634" s="58"/>
      <c r="G634" s="15"/>
    </row>
    <row r="635" spans="1:7" ht="32" customHeight="1" x14ac:dyDescent="0.2">
      <c r="A635" s="2"/>
      <c r="B635" s="5"/>
      <c r="C635" s="4" t="s">
        <v>1171</v>
      </c>
      <c r="D635" s="176" t="s">
        <v>1172</v>
      </c>
      <c r="E635" s="176"/>
      <c r="F635" s="58" t="s">
        <v>55</v>
      </c>
      <c r="G635" s="15">
        <f t="shared" ref="G635:G642" si="41">IF(AND(F635="YA"),5,IF(AND(F635="TIDAK"),1,0))</f>
        <v>1</v>
      </c>
    </row>
    <row r="636" spans="1:7" ht="32" customHeight="1" x14ac:dyDescent="0.2">
      <c r="A636" s="2"/>
      <c r="B636" s="5"/>
      <c r="C636" s="4" t="s">
        <v>1173</v>
      </c>
      <c r="D636" s="176" t="s">
        <v>1174</v>
      </c>
      <c r="E636" s="176"/>
      <c r="F636" s="58" t="s">
        <v>55</v>
      </c>
      <c r="G636" s="15">
        <f t="shared" si="41"/>
        <v>1</v>
      </c>
    </row>
    <row r="637" spans="1:7" ht="32" customHeight="1" x14ac:dyDescent="0.2">
      <c r="A637" s="2"/>
      <c r="B637" s="5"/>
      <c r="C637" s="4" t="s">
        <v>1175</v>
      </c>
      <c r="D637" s="176" t="s">
        <v>1176</v>
      </c>
      <c r="E637" s="176"/>
      <c r="F637" s="58" t="s">
        <v>55</v>
      </c>
      <c r="G637" s="15">
        <f t="shared" si="41"/>
        <v>1</v>
      </c>
    </row>
    <row r="638" spans="1:7" ht="32" customHeight="1" x14ac:dyDescent="0.2">
      <c r="A638" s="2"/>
      <c r="B638" s="5"/>
      <c r="C638" s="4" t="s">
        <v>1177</v>
      </c>
      <c r="D638" s="176" t="s">
        <v>1178</v>
      </c>
      <c r="E638" s="176"/>
      <c r="F638" s="58" t="s">
        <v>55</v>
      </c>
      <c r="G638" s="15">
        <f t="shared" si="41"/>
        <v>1</v>
      </c>
    </row>
    <row r="639" spans="1:7" ht="32" customHeight="1" x14ac:dyDescent="0.2">
      <c r="A639" s="2"/>
      <c r="B639" s="5"/>
      <c r="C639" s="4" t="s">
        <v>1179</v>
      </c>
      <c r="D639" s="176" t="s">
        <v>1180</v>
      </c>
      <c r="E639" s="176"/>
      <c r="F639" s="58" t="s">
        <v>55</v>
      </c>
      <c r="G639" s="15">
        <f t="shared" si="41"/>
        <v>1</v>
      </c>
    </row>
    <row r="640" spans="1:7" ht="32" customHeight="1" x14ac:dyDescent="0.2">
      <c r="A640" s="2"/>
      <c r="B640" s="5"/>
      <c r="C640" s="4" t="s">
        <v>1181</v>
      </c>
      <c r="D640" s="176" t="s">
        <v>1182</v>
      </c>
      <c r="E640" s="176"/>
      <c r="F640" s="58" t="s">
        <v>55</v>
      </c>
      <c r="G640" s="15">
        <f t="shared" si="41"/>
        <v>1</v>
      </c>
    </row>
    <row r="641" spans="1:7" ht="32" customHeight="1" x14ac:dyDescent="0.2">
      <c r="A641" s="2"/>
      <c r="B641" s="5"/>
      <c r="C641" s="4" t="s">
        <v>1183</v>
      </c>
      <c r="D641" s="176" t="s">
        <v>1184</v>
      </c>
      <c r="E641" s="176"/>
      <c r="F641" s="58" t="s">
        <v>55</v>
      </c>
      <c r="G641" s="15">
        <f t="shared" si="41"/>
        <v>1</v>
      </c>
    </row>
    <row r="642" spans="1:7" ht="32" customHeight="1" x14ac:dyDescent="0.2">
      <c r="A642" s="2"/>
      <c r="B642" s="4" t="s">
        <v>1185</v>
      </c>
      <c r="C642" s="176" t="s">
        <v>1186</v>
      </c>
      <c r="D642" s="176"/>
      <c r="E642" s="176"/>
      <c r="F642" s="58" t="s">
        <v>55</v>
      </c>
      <c r="G642" s="15">
        <f t="shared" si="41"/>
        <v>1</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55</v>
      </c>
      <c r="G644" s="15">
        <f>IF(AND(F644="YA"),5,IF(AND(F644="TIDAK"),1,0))</f>
        <v>1</v>
      </c>
    </row>
    <row r="645" spans="1:7" ht="32" customHeight="1" x14ac:dyDescent="0.2">
      <c r="A645" s="2"/>
      <c r="B645" s="5"/>
      <c r="C645" s="4" t="s">
        <v>1191</v>
      </c>
      <c r="D645" s="176" t="s">
        <v>1192</v>
      </c>
      <c r="E645" s="176"/>
      <c r="F645" s="58" t="s">
        <v>55</v>
      </c>
      <c r="G645" s="15">
        <f>IF(AND(F645="YA"),5,IF(AND(F645="TIDAK"),1,0))</f>
        <v>1</v>
      </c>
    </row>
    <row r="646" spans="1:7" ht="32" customHeight="1" x14ac:dyDescent="0.2">
      <c r="A646" s="2"/>
      <c r="B646" s="5"/>
      <c r="C646" s="4" t="s">
        <v>1193</v>
      </c>
      <c r="D646" s="176" t="s">
        <v>1194</v>
      </c>
      <c r="E646" s="176"/>
      <c r="F646" s="58" t="s">
        <v>55</v>
      </c>
      <c r="G646" s="15">
        <f>IF(AND(F646="YA"),5,IF(AND(F646="TIDAK"),1,0))</f>
        <v>1</v>
      </c>
    </row>
    <row r="647" spans="1:7" ht="32" customHeight="1" x14ac:dyDescent="0.2">
      <c r="A647" s="2"/>
      <c r="B647" s="4" t="s">
        <v>1195</v>
      </c>
      <c r="C647" s="181" t="s">
        <v>1196</v>
      </c>
      <c r="D647" s="183"/>
      <c r="E647" s="182"/>
      <c r="F647" s="58" t="s">
        <v>55</v>
      </c>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22</v>
      </c>
      <c r="G649" s="15">
        <f>IF(AND(F649="YA"),5,IF(AND(F649="TIDAK"),1,0))</f>
        <v>0</v>
      </c>
    </row>
    <row r="650" spans="1:7" ht="32" customHeight="1" x14ac:dyDescent="0.2">
      <c r="A650" s="2"/>
      <c r="B650" s="4"/>
      <c r="C650" s="5"/>
      <c r="D650" s="4" t="s">
        <v>1201</v>
      </c>
      <c r="E650" s="13" t="s">
        <v>1202</v>
      </c>
      <c r="F650" s="58" t="s">
        <v>22</v>
      </c>
      <c r="G650" s="15">
        <f>IF(AND(F650="YA"),3,IF(AND(F650="TIDAK"),1,0))</f>
        <v>0</v>
      </c>
    </row>
    <row r="651" spans="1:7" ht="32" customHeight="1" x14ac:dyDescent="0.2">
      <c r="A651" s="2"/>
      <c r="B651" s="4"/>
      <c r="C651" s="5"/>
      <c r="D651" s="4" t="s">
        <v>1203</v>
      </c>
      <c r="E651" s="13" t="s">
        <v>1204</v>
      </c>
      <c r="F651" s="58" t="s">
        <v>8</v>
      </c>
      <c r="G651" s="15">
        <f>IF(AND(F651="YA"),1,IF(AND(F651="TIDAK"),1,0))</f>
        <v>1</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55</v>
      </c>
      <c r="G653" s="15">
        <f>IF(AND(F653="YA"),5,IF(AND(F653="TIDAK"),0,0))</f>
        <v>0</v>
      </c>
    </row>
    <row r="654" spans="1:7" ht="32" customHeight="1" x14ac:dyDescent="0.2">
      <c r="A654" s="2"/>
      <c r="B654" s="5"/>
      <c r="C654" s="5"/>
      <c r="D654" s="4" t="s">
        <v>1208</v>
      </c>
      <c r="E654" s="5" t="s">
        <v>1209</v>
      </c>
      <c r="F654" s="58" t="s">
        <v>55</v>
      </c>
      <c r="G654" s="15">
        <f>IF(AND(F654="YA"),5,IF(AND(F654="TIDAK"),0,0))</f>
        <v>0</v>
      </c>
    </row>
    <row r="655" spans="1:7" ht="44" customHeight="1" x14ac:dyDescent="0.2">
      <c r="A655" s="2"/>
      <c r="B655" s="5"/>
      <c r="C655" s="5"/>
      <c r="D655" s="4" t="s">
        <v>1210</v>
      </c>
      <c r="E655" s="5" t="s">
        <v>1211</v>
      </c>
      <c r="F655" s="58" t="s">
        <v>55</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t="s">
        <v>22</v>
      </c>
      <c r="G661" s="15">
        <f t="shared" si="42"/>
        <v>0</v>
      </c>
    </row>
    <row r="662" spans="1:7" ht="48" customHeight="1" x14ac:dyDescent="0.2">
      <c r="A662" s="2"/>
      <c r="B662" s="5"/>
      <c r="C662" s="4" t="s">
        <v>1203</v>
      </c>
      <c r="D662" s="194" t="s">
        <v>1223</v>
      </c>
      <c r="E662" s="196"/>
      <c r="F662" s="58" t="s">
        <v>55</v>
      </c>
      <c r="G662" s="15">
        <f t="shared" ref="G662:G671" si="43">IF(AND(F662="YA"),5,IF(AND(F662="TIDAK"),1,0))</f>
        <v>1</v>
      </c>
    </row>
    <row r="663" spans="1:7" ht="32" customHeight="1" x14ac:dyDescent="0.2">
      <c r="A663" s="2"/>
      <c r="B663" s="5"/>
      <c r="C663" s="5"/>
      <c r="D663" s="4" t="s">
        <v>1224</v>
      </c>
      <c r="E663" s="5" t="s">
        <v>1225</v>
      </c>
      <c r="F663" s="58" t="s">
        <v>22</v>
      </c>
      <c r="G663" s="15">
        <f t="shared" si="43"/>
        <v>0</v>
      </c>
    </row>
    <row r="664" spans="1:7" ht="69" customHeight="1" x14ac:dyDescent="0.2">
      <c r="A664" s="2"/>
      <c r="B664" s="5"/>
      <c r="C664" s="5"/>
      <c r="D664" s="4" t="s">
        <v>1226</v>
      </c>
      <c r="E664" s="5" t="s">
        <v>1227</v>
      </c>
      <c r="F664" s="58" t="s">
        <v>22</v>
      </c>
      <c r="G664" s="15">
        <f>IF(AND(F664="YA"),5,IF(AND(F664="TIDAK"),0,0))</f>
        <v>0</v>
      </c>
    </row>
    <row r="665" spans="1:7" ht="49" customHeight="1" x14ac:dyDescent="0.2">
      <c r="A665" s="2"/>
      <c r="B665" s="5"/>
      <c r="C665" s="5"/>
      <c r="D665" s="4" t="s">
        <v>1228</v>
      </c>
      <c r="E665" s="5" t="s">
        <v>1229</v>
      </c>
      <c r="F665" s="58" t="s">
        <v>22</v>
      </c>
      <c r="G665" s="15">
        <f>IF(AND(F665="YA"),3,IF(AND(F665="TIDAK"),1,0))</f>
        <v>0</v>
      </c>
    </row>
    <row r="666" spans="1:7" ht="47" customHeight="1" x14ac:dyDescent="0.2">
      <c r="A666" s="2"/>
      <c r="B666" s="5"/>
      <c r="C666" s="5"/>
      <c r="D666" s="4" t="s">
        <v>1230</v>
      </c>
      <c r="E666" s="5" t="s">
        <v>1231</v>
      </c>
      <c r="F666" s="58" t="s">
        <v>22</v>
      </c>
      <c r="G666" s="15">
        <f t="shared" si="43"/>
        <v>0</v>
      </c>
    </row>
    <row r="667" spans="1:7" ht="47" customHeight="1" x14ac:dyDescent="0.2">
      <c r="A667" s="2"/>
      <c r="B667" s="5"/>
      <c r="C667" s="5"/>
      <c r="D667" s="4" t="s">
        <v>1232</v>
      </c>
      <c r="E667" s="5" t="s">
        <v>1233</v>
      </c>
      <c r="F667" s="58" t="s">
        <v>22</v>
      </c>
      <c r="G667" s="15">
        <f t="shared" si="43"/>
        <v>0</v>
      </c>
    </row>
    <row r="668" spans="1:7" ht="47" customHeight="1" x14ac:dyDescent="0.2">
      <c r="A668" s="2"/>
      <c r="B668" s="5"/>
      <c r="C668" s="5"/>
      <c r="D668" s="4" t="s">
        <v>1234</v>
      </c>
      <c r="E668" s="5" t="s">
        <v>1235</v>
      </c>
      <c r="F668" s="58" t="s">
        <v>22</v>
      </c>
      <c r="G668" s="15">
        <f t="shared" si="43"/>
        <v>0</v>
      </c>
    </row>
    <row r="669" spans="1:7" ht="46" customHeight="1" x14ac:dyDescent="0.2">
      <c r="A669" s="2"/>
      <c r="B669" s="5"/>
      <c r="C669" s="5"/>
      <c r="D669" s="4" t="s">
        <v>1236</v>
      </c>
      <c r="E669" s="5" t="s">
        <v>1237</v>
      </c>
      <c r="F669" s="58" t="s">
        <v>22</v>
      </c>
      <c r="G669" s="15">
        <f t="shared" si="43"/>
        <v>0</v>
      </c>
    </row>
    <row r="670" spans="1:7" ht="44" customHeight="1" x14ac:dyDescent="0.2">
      <c r="A670" s="2"/>
      <c r="B670" s="5"/>
      <c r="C670" s="4" t="s">
        <v>1238</v>
      </c>
      <c r="D670" s="181" t="s">
        <v>1239</v>
      </c>
      <c r="E670" s="182"/>
      <c r="F670" s="58" t="s">
        <v>55</v>
      </c>
      <c r="G670" s="15">
        <f t="shared" si="43"/>
        <v>1</v>
      </c>
    </row>
    <row r="671" spans="1:7" ht="32" customHeight="1" x14ac:dyDescent="0.2">
      <c r="A671" s="2"/>
      <c r="B671" s="5"/>
      <c r="C671" s="4"/>
      <c r="D671" s="4" t="s">
        <v>1240</v>
      </c>
      <c r="E671" s="13" t="s">
        <v>1241</v>
      </c>
      <c r="F671" s="58" t="s">
        <v>22</v>
      </c>
      <c r="G671" s="15">
        <f t="shared" si="43"/>
        <v>0</v>
      </c>
    </row>
    <row r="672" spans="1:7" ht="32" customHeight="1" x14ac:dyDescent="0.2">
      <c r="A672" s="2"/>
      <c r="B672" s="5"/>
      <c r="C672" s="5"/>
      <c r="D672" s="4" t="s">
        <v>1242</v>
      </c>
      <c r="E672" s="13" t="s">
        <v>1243</v>
      </c>
      <c r="F672" s="58" t="s">
        <v>22</v>
      </c>
      <c r="G672" s="15">
        <f>IF(AND(F672="YA"),3,IF(AND(F672="TIDAK"),1,0))</f>
        <v>0</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8</v>
      </c>
      <c r="G674" s="15">
        <f>IF(AND(F674="YA"),5,IF(AND(F674="TIDAK"),1,0))</f>
        <v>5</v>
      </c>
    </row>
    <row r="675" spans="1:7" ht="32" customHeight="1" x14ac:dyDescent="0.2">
      <c r="A675" s="2"/>
      <c r="B675" s="5"/>
      <c r="C675" s="4" t="s">
        <v>1248</v>
      </c>
      <c r="D675" s="176" t="s">
        <v>1249</v>
      </c>
      <c r="E675" s="176"/>
      <c r="F675" s="58" t="s">
        <v>8</v>
      </c>
      <c r="G675" s="15">
        <f>IF(AND(F675="YA"),5,IF(AND(F675="TIDAK"),1,0))</f>
        <v>5</v>
      </c>
    </row>
    <row r="676" spans="1:7" ht="32" customHeight="1" x14ac:dyDescent="0.2">
      <c r="A676" s="2"/>
      <c r="B676" s="5"/>
      <c r="C676" s="4" t="s">
        <v>1250</v>
      </c>
      <c r="D676" s="176" t="s">
        <v>1251</v>
      </c>
      <c r="E676" s="176"/>
      <c r="F676" s="58" t="s">
        <v>8</v>
      </c>
      <c r="G676" s="15">
        <f>IF(AND(F676="YA"),5,IF(AND(F676="TIDAK"),1,0))</f>
        <v>5</v>
      </c>
    </row>
    <row r="677" spans="1:7" ht="32" customHeight="1" x14ac:dyDescent="0.2">
      <c r="A677" s="2"/>
      <c r="B677" s="5"/>
      <c r="C677" s="4" t="s">
        <v>1252</v>
      </c>
      <c r="D677" s="176" t="s">
        <v>1253</v>
      </c>
      <c r="E677" s="176"/>
      <c r="F677" s="58" t="s">
        <v>55</v>
      </c>
      <c r="G677" s="15">
        <f>IF(AND(F677="YA"),5,IF(AND(F677="TIDAK"),1,0))</f>
        <v>1</v>
      </c>
    </row>
    <row r="678" spans="1:7" ht="32" customHeight="1" x14ac:dyDescent="0.2">
      <c r="A678" s="186" t="s">
        <v>1254</v>
      </c>
      <c r="B678" s="187"/>
      <c r="C678" s="187"/>
      <c r="D678" s="187"/>
      <c r="E678" s="187"/>
      <c r="F678" s="187"/>
      <c r="G678" s="48">
        <f>G679</f>
        <v>77</v>
      </c>
    </row>
    <row r="679" spans="1:7" ht="32" customHeight="1" x14ac:dyDescent="0.2">
      <c r="A679" s="2">
        <v>24</v>
      </c>
      <c r="B679" s="189" t="s">
        <v>1154</v>
      </c>
      <c r="C679" s="190"/>
      <c r="D679" s="190"/>
      <c r="E679" s="191"/>
      <c r="F679" s="58"/>
      <c r="G679" s="50">
        <f>SUM(G680:G704)</f>
        <v>77</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55</v>
      </c>
      <c r="G682" s="15">
        <f>IF(AND(F682="YA"),5,IF(AND(F682="TIDAK"),1,0))</f>
        <v>1</v>
      </c>
    </row>
    <row r="683" spans="1:7" ht="32" customHeight="1" x14ac:dyDescent="0.2">
      <c r="A683" s="2"/>
      <c r="B683" s="5"/>
      <c r="C683" s="4" t="s">
        <v>1261</v>
      </c>
      <c r="D683" s="181" t="s">
        <v>1262</v>
      </c>
      <c r="E683" s="182"/>
      <c r="F683" s="58" t="s">
        <v>55</v>
      </c>
      <c r="G683" s="15">
        <f>IF(AND(F683="YA"),5,IF(AND(F683="TIDAK"),1,0))</f>
        <v>1</v>
      </c>
    </row>
    <row r="684" spans="1:7" ht="32" customHeight="1" x14ac:dyDescent="0.2">
      <c r="A684" s="2"/>
      <c r="B684" s="5"/>
      <c r="C684" s="4" t="s">
        <v>1263</v>
      </c>
      <c r="D684" s="181" t="s">
        <v>1264</v>
      </c>
      <c r="E684" s="182"/>
      <c r="F684" s="58"/>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55</v>
      </c>
      <c r="G692" s="15">
        <f t="shared" si="44"/>
        <v>1</v>
      </c>
    </row>
    <row r="693" spans="1:7" ht="32" customHeight="1" x14ac:dyDescent="0.2">
      <c r="A693" s="2"/>
      <c r="B693" s="5"/>
      <c r="C693" s="4" t="s">
        <v>1281</v>
      </c>
      <c r="D693" s="181" t="s">
        <v>1282</v>
      </c>
      <c r="E693" s="182"/>
      <c r="F693" s="58" t="s">
        <v>8</v>
      </c>
      <c r="G693" s="15">
        <f t="shared" si="44"/>
        <v>5</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t="s">
        <v>22</v>
      </c>
      <c r="G700" s="15">
        <f>IF(AND(F700="YA"),3,IF(AND(F700="TIDAK"),1,0))</f>
        <v>0</v>
      </c>
    </row>
    <row r="701" spans="1:7" ht="32" customHeight="1" x14ac:dyDescent="0.2">
      <c r="A701" s="2"/>
      <c r="B701" s="5"/>
      <c r="C701" s="4" t="s">
        <v>1295</v>
      </c>
      <c r="D701" s="181" t="s">
        <v>80</v>
      </c>
      <c r="E701" s="182"/>
      <c r="F701" s="58" t="s">
        <v>8</v>
      </c>
      <c r="G701" s="15">
        <f>IF(AND(F701="YA"),3,IF(AND(F701="TIDAK"),1,0))</f>
        <v>3</v>
      </c>
    </row>
    <row r="702" spans="1:7" ht="32" customHeight="1" x14ac:dyDescent="0.2">
      <c r="A702" s="2"/>
      <c r="B702" s="5"/>
      <c r="C702" s="4" t="s">
        <v>1296</v>
      </c>
      <c r="D702" s="181" t="s">
        <v>140</v>
      </c>
      <c r="E702" s="182"/>
      <c r="F702" s="58" t="s">
        <v>22</v>
      </c>
      <c r="G702" s="15">
        <f>IF(AND(F702="YA"),5,IF(AND(F702="TIDAK"),1,0))</f>
        <v>0</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55</v>
      </c>
      <c r="G704" s="15">
        <f>IF(AND(F704="YA"),5,IF(AND(F704="TIDAK"),1,0))</f>
        <v>1</v>
      </c>
    </row>
    <row r="705" spans="1:7" ht="32" customHeight="1" x14ac:dyDescent="0.2">
      <c r="A705" s="186" t="s">
        <v>1301</v>
      </c>
      <c r="B705" s="187"/>
      <c r="C705" s="187"/>
      <c r="D705" s="187"/>
      <c r="E705" s="187"/>
      <c r="F705" s="187"/>
      <c r="G705" s="48">
        <f>G706</f>
        <v>105</v>
      </c>
    </row>
    <row r="706" spans="1:7" ht="32" customHeight="1" x14ac:dyDescent="0.2">
      <c r="A706" s="2">
        <v>25</v>
      </c>
      <c r="B706" s="194" t="s">
        <v>1302</v>
      </c>
      <c r="C706" s="195"/>
      <c r="D706" s="195"/>
      <c r="E706" s="196"/>
      <c r="F706" s="58"/>
      <c r="G706" s="50">
        <f>SUM(G707:G750)</f>
        <v>105</v>
      </c>
    </row>
    <row r="707" spans="1:7" ht="32" customHeight="1" x14ac:dyDescent="0.2">
      <c r="A707" s="2"/>
      <c r="B707" s="4" t="s">
        <v>1303</v>
      </c>
      <c r="C707" s="176" t="s">
        <v>1304</v>
      </c>
      <c r="D707" s="176"/>
      <c r="E707" s="176"/>
      <c r="F707" s="58" t="s">
        <v>8</v>
      </c>
      <c r="G707" s="15">
        <f>IF(AND(F707="YA"),5,IF(AND(F707="TIDAK"),40,0))</f>
        <v>5</v>
      </c>
    </row>
    <row r="708" spans="1:7" ht="32" customHeight="1" x14ac:dyDescent="0.2">
      <c r="A708" s="2"/>
      <c r="B708" s="5"/>
      <c r="C708" s="176" t="s">
        <v>1305</v>
      </c>
      <c r="D708" s="176"/>
      <c r="E708" s="176"/>
      <c r="F708" s="58"/>
      <c r="G708" s="15"/>
    </row>
    <row r="709" spans="1:7" ht="32" customHeight="1" x14ac:dyDescent="0.2">
      <c r="A709" s="2"/>
      <c r="B709" s="5"/>
      <c r="C709" s="4" t="s">
        <v>1306</v>
      </c>
      <c r="D709" s="176" t="s">
        <v>1307</v>
      </c>
      <c r="E709" s="176"/>
      <c r="F709" s="58" t="s">
        <v>55</v>
      </c>
      <c r="G709" s="15">
        <f>IF(AND(F709="YA"),5,IF(AND(F709="TIDAK"),1,0))</f>
        <v>1</v>
      </c>
    </row>
    <row r="710" spans="1:7" ht="32" customHeight="1" x14ac:dyDescent="0.2">
      <c r="A710" s="2"/>
      <c r="B710" s="5"/>
      <c r="C710" s="4" t="s">
        <v>1308</v>
      </c>
      <c r="D710" s="176" t="s">
        <v>1309</v>
      </c>
      <c r="E710" s="176"/>
      <c r="F710" s="58" t="s">
        <v>8</v>
      </c>
      <c r="G710" s="15">
        <f>IF(AND(F710="YA"),5,IF(AND(F710="TIDAK"),1,0))</f>
        <v>5</v>
      </c>
    </row>
    <row r="711" spans="1:7" ht="32" customHeight="1" x14ac:dyDescent="0.2">
      <c r="A711" s="2"/>
      <c r="B711" s="5"/>
      <c r="C711" s="4" t="s">
        <v>1310</v>
      </c>
      <c r="D711" s="176" t="s">
        <v>1311</v>
      </c>
      <c r="E711" s="176"/>
      <c r="F711" s="58" t="s">
        <v>55</v>
      </c>
      <c r="G711" s="15">
        <f>IF(AND(F711="YA"),5,IF(AND(F711="TIDAK"),1,0))</f>
        <v>1</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55</v>
      </c>
      <c r="G713" s="15">
        <f>IF(AND(F713="YA"),5,IF(AND(F713="TIDAK"),1,0))</f>
        <v>1</v>
      </c>
    </row>
    <row r="714" spans="1:7" ht="32" customHeight="1" x14ac:dyDescent="0.2">
      <c r="A714" s="2"/>
      <c r="B714" s="5"/>
      <c r="C714" s="5"/>
      <c r="D714" s="4" t="s">
        <v>1316</v>
      </c>
      <c r="E714" s="5" t="s">
        <v>1317</v>
      </c>
      <c r="F714" s="58" t="s">
        <v>55</v>
      </c>
      <c r="G714" s="15">
        <f>IF(AND(F714="YA"),5,IF(AND(F714="TIDAK"),1,0))</f>
        <v>1</v>
      </c>
    </row>
    <row r="715" spans="1:7" ht="32" customHeight="1" x14ac:dyDescent="0.2">
      <c r="A715" s="2"/>
      <c r="B715" s="5"/>
      <c r="C715" s="5"/>
      <c r="D715" s="4" t="s">
        <v>1318</v>
      </c>
      <c r="E715" s="5" t="s">
        <v>1319</v>
      </c>
      <c r="F715" s="58" t="s">
        <v>8</v>
      </c>
      <c r="G715" s="15">
        <f>IF(AND(F715="YA"),5,IF(AND(F715="TIDAK"),1,0))</f>
        <v>5</v>
      </c>
    </row>
    <row r="716" spans="1:7" ht="32" customHeight="1" x14ac:dyDescent="0.2">
      <c r="A716" s="2"/>
      <c r="B716" s="5"/>
      <c r="C716" s="4" t="s">
        <v>1320</v>
      </c>
      <c r="D716" s="176" t="s">
        <v>1321</v>
      </c>
      <c r="E716" s="176"/>
      <c r="F716" s="58" t="s">
        <v>8</v>
      </c>
      <c r="G716" s="15">
        <f>IF(AND(F716="YA"),5,IF(AND(F716="TIDAK"),1,0))</f>
        <v>5</v>
      </c>
    </row>
    <row r="717" spans="1:7" ht="32" customHeight="1" x14ac:dyDescent="0.2">
      <c r="A717" s="2"/>
      <c r="B717" s="4" t="s">
        <v>1322</v>
      </c>
      <c r="C717" s="176" t="s">
        <v>1323</v>
      </c>
      <c r="D717" s="176"/>
      <c r="E717" s="176"/>
      <c r="F717" s="58"/>
      <c r="G717" s="15"/>
    </row>
    <row r="718" spans="1:7" ht="32" customHeight="1" x14ac:dyDescent="0.2">
      <c r="A718" s="2"/>
      <c r="B718" s="5"/>
      <c r="C718" s="4" t="s">
        <v>1324</v>
      </c>
      <c r="D718" s="176" t="s">
        <v>1325</v>
      </c>
      <c r="E718" s="176"/>
      <c r="F718" s="58" t="s">
        <v>55</v>
      </c>
      <c r="G718" s="15">
        <f>IF(AND(F718="YA"),5,IF(AND(F718="TIDAK"),25,0))</f>
        <v>25</v>
      </c>
    </row>
    <row r="719" spans="1:7" ht="32" customHeight="1" x14ac:dyDescent="0.2">
      <c r="A719" s="2"/>
      <c r="B719" s="5"/>
      <c r="C719" s="4" t="s">
        <v>1326</v>
      </c>
      <c r="D719" s="176" t="s">
        <v>1327</v>
      </c>
      <c r="E719" s="176"/>
      <c r="F719" s="58" t="s">
        <v>22</v>
      </c>
      <c r="G719" s="15">
        <f>IF(AND(F719="YA"),5,IF(AND(F719="TIDAK"),1,0))</f>
        <v>0</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22</v>
      </c>
      <c r="G721" s="15">
        <f>IF(AND(F721="YA"),5,IF(AND(F721="TIDAK"),1,0))</f>
        <v>0</v>
      </c>
    </row>
    <row r="722" spans="1:7" ht="42" customHeight="1" x14ac:dyDescent="0.2">
      <c r="A722" s="2"/>
      <c r="B722" s="5"/>
      <c r="C722" s="4" t="s">
        <v>1331</v>
      </c>
      <c r="D722" s="176" t="s">
        <v>1332</v>
      </c>
      <c r="E722" s="176"/>
      <c r="F722" s="58" t="s">
        <v>22</v>
      </c>
      <c r="G722" s="15">
        <f>IF(AND(F722="YA"),5,IF(AND(F722="TIDAK"),1,0))</f>
        <v>0</v>
      </c>
    </row>
    <row r="723" spans="1:7" ht="32" customHeight="1" x14ac:dyDescent="0.2">
      <c r="A723" s="2"/>
      <c r="B723" s="5"/>
      <c r="C723" s="4" t="s">
        <v>1333</v>
      </c>
      <c r="D723" s="176" t="s">
        <v>1334</v>
      </c>
      <c r="E723" s="176"/>
      <c r="F723" s="58"/>
      <c r="G723" s="15"/>
    </row>
    <row r="724" spans="1:7" ht="32" customHeight="1" x14ac:dyDescent="0.2">
      <c r="A724" s="2"/>
      <c r="B724" s="5"/>
      <c r="C724" s="5"/>
      <c r="D724" s="4" t="s">
        <v>1335</v>
      </c>
      <c r="E724" s="5" t="s">
        <v>1336</v>
      </c>
      <c r="F724" s="58" t="s">
        <v>22</v>
      </c>
      <c r="G724" s="15">
        <f>IF(AND(F724="YA"),3,IF(AND(F724="TIDAK"),1,0))</f>
        <v>0</v>
      </c>
    </row>
    <row r="725" spans="1:7" ht="32" customHeight="1" x14ac:dyDescent="0.2">
      <c r="A725" s="2"/>
      <c r="B725" s="5"/>
      <c r="C725" s="5"/>
      <c r="D725" s="4" t="s">
        <v>1337</v>
      </c>
      <c r="E725" s="5" t="s">
        <v>1338</v>
      </c>
      <c r="F725" s="58" t="s">
        <v>22</v>
      </c>
      <c r="G725" s="15">
        <f>IF(AND(F725="YA"),3,IF(AND(F725="TIDAK"),1,0))</f>
        <v>0</v>
      </c>
    </row>
    <row r="726" spans="1:7" ht="32" customHeight="1" x14ac:dyDescent="0.2">
      <c r="A726" s="2"/>
      <c r="B726" s="5"/>
      <c r="C726" s="5"/>
      <c r="D726" s="4" t="s">
        <v>1339</v>
      </c>
      <c r="E726" s="5" t="s">
        <v>1340</v>
      </c>
      <c r="F726" s="58" t="s">
        <v>22</v>
      </c>
      <c r="G726" s="15">
        <f>IF(AND(F726="YA"),5,IF(AND(F726="TIDAK"),1,0))</f>
        <v>0</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4" t="s">
        <v>1343</v>
      </c>
      <c r="C728" s="176" t="s">
        <v>1344</v>
      </c>
      <c r="D728" s="176"/>
      <c r="E728" s="176"/>
      <c r="F728" s="58" t="s">
        <v>55</v>
      </c>
      <c r="G728" s="15">
        <f>IF(AND(F728="YA"),5,IF(AND(F728="TIDAK"),1,0))</f>
        <v>1</v>
      </c>
    </row>
    <row r="729" spans="1:7" ht="32" customHeight="1" x14ac:dyDescent="0.2">
      <c r="A729" s="2"/>
      <c r="B729" s="4" t="s">
        <v>1345</v>
      </c>
      <c r="C729" s="176" t="s">
        <v>1346</v>
      </c>
      <c r="D729" s="176"/>
      <c r="E729" s="176"/>
      <c r="F729" s="58" t="s">
        <v>55</v>
      </c>
      <c r="G729" s="15">
        <f>IF(AND(F729="YA"),5,IF(AND(F729="TIDAK"),1,0))</f>
        <v>1</v>
      </c>
    </row>
    <row r="730" spans="1:7" ht="32" customHeight="1" x14ac:dyDescent="0.2">
      <c r="A730" s="2"/>
      <c r="B730" s="4" t="s">
        <v>1347</v>
      </c>
      <c r="C730" s="176" t="s">
        <v>1348</v>
      </c>
      <c r="D730" s="176"/>
      <c r="E730" s="176"/>
      <c r="F730" s="58" t="s">
        <v>55</v>
      </c>
      <c r="G730" s="15">
        <f>IF(AND(F730="YA"),0,IF(AND(F730="TIDAK"),35,0))</f>
        <v>35</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22</v>
      </c>
      <c r="G733" s="15">
        <f t="shared" ref="G733:G738" si="45">IF(AND(F733="YA"),5,IF(AND(F733="TIDAK"),1,0))</f>
        <v>0</v>
      </c>
    </row>
    <row r="734" spans="1:7" ht="32" customHeight="1" x14ac:dyDescent="0.2">
      <c r="A734" s="2"/>
      <c r="B734" s="5"/>
      <c r="C734" s="4" t="s">
        <v>1353</v>
      </c>
      <c r="D734" s="176" t="s">
        <v>1354</v>
      </c>
      <c r="E734" s="176"/>
      <c r="F734" s="58" t="s">
        <v>22</v>
      </c>
      <c r="G734" s="15">
        <f t="shared" si="45"/>
        <v>0</v>
      </c>
    </row>
    <row r="735" spans="1:7" ht="32" customHeight="1" x14ac:dyDescent="0.2">
      <c r="A735" s="2"/>
      <c r="B735" s="5"/>
      <c r="C735" s="4" t="s">
        <v>1355</v>
      </c>
      <c r="D735" s="176" t="s">
        <v>1356</v>
      </c>
      <c r="E735" s="176"/>
      <c r="F735" s="58" t="s">
        <v>22</v>
      </c>
      <c r="G735" s="15">
        <f t="shared" si="45"/>
        <v>0</v>
      </c>
    </row>
    <row r="736" spans="1:7" ht="32" customHeight="1" x14ac:dyDescent="0.2">
      <c r="A736" s="2"/>
      <c r="B736" s="5"/>
      <c r="C736" s="4" t="s">
        <v>1357</v>
      </c>
      <c r="D736" s="176" t="s">
        <v>1358</v>
      </c>
      <c r="E736" s="176"/>
      <c r="F736" s="58" t="s">
        <v>22</v>
      </c>
      <c r="G736" s="15">
        <f t="shared" si="45"/>
        <v>0</v>
      </c>
    </row>
    <row r="737" spans="1:7" ht="32" customHeight="1" x14ac:dyDescent="0.2">
      <c r="A737" s="2"/>
      <c r="B737" s="5"/>
      <c r="C737" s="4" t="s">
        <v>1359</v>
      </c>
      <c r="D737" s="176" t="s">
        <v>1360</v>
      </c>
      <c r="E737" s="176"/>
      <c r="F737" s="58" t="s">
        <v>22</v>
      </c>
      <c r="G737" s="15">
        <f t="shared" si="45"/>
        <v>0</v>
      </c>
    </row>
    <row r="738" spans="1:7" ht="32" customHeight="1" x14ac:dyDescent="0.2">
      <c r="A738" s="2"/>
      <c r="B738" s="5"/>
      <c r="C738" s="4" t="s">
        <v>1361</v>
      </c>
      <c r="D738" s="176" t="s">
        <v>1362</v>
      </c>
      <c r="E738" s="176"/>
      <c r="F738" s="58" t="s">
        <v>22</v>
      </c>
      <c r="G738" s="15">
        <f t="shared" si="45"/>
        <v>0</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t="s">
        <v>22</v>
      </c>
      <c r="G740" s="15">
        <f>IF(AND(F740="YA"),3,IF(AND(F740="TIDAK"),1,0))</f>
        <v>0</v>
      </c>
    </row>
    <row r="741" spans="1:7" ht="32" customHeight="1" x14ac:dyDescent="0.2">
      <c r="A741" s="2"/>
      <c r="B741" s="5"/>
      <c r="C741" s="4" t="s">
        <v>1367</v>
      </c>
      <c r="D741" s="176" t="s">
        <v>1368</v>
      </c>
      <c r="E741" s="176"/>
      <c r="F741" s="58" t="s">
        <v>22</v>
      </c>
      <c r="G741" s="15">
        <f>IF(AND(F741="YA"),3,IF(AND(F741="TIDAK"),1,0))</f>
        <v>0</v>
      </c>
    </row>
    <row r="742" spans="1:7" ht="32" customHeight="1" x14ac:dyDescent="0.2">
      <c r="A742" s="2"/>
      <c r="B742" s="5"/>
      <c r="C742" s="4" t="s">
        <v>1369</v>
      </c>
      <c r="D742" s="176" t="s">
        <v>1370</v>
      </c>
      <c r="E742" s="176"/>
      <c r="F742" s="58" t="s">
        <v>22</v>
      </c>
      <c r="G742" s="15">
        <f>IF(AND(F742="YA"),5,IF(AND(F742="TIDAK"),1,0))</f>
        <v>0</v>
      </c>
    </row>
    <row r="743" spans="1:7" ht="32" customHeight="1" x14ac:dyDescent="0.2">
      <c r="A743" s="2"/>
      <c r="B743" s="4" t="s">
        <v>1371</v>
      </c>
      <c r="C743" s="176" t="s">
        <v>1372</v>
      </c>
      <c r="D743" s="176"/>
      <c r="E743" s="176"/>
      <c r="F743" s="58"/>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55</v>
      </c>
      <c r="G745" s="15">
        <f>IF(AND(F745="YA"),5,IF(AND(F745="TIDAK"),1,0))</f>
        <v>1</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4" t="s">
        <v>1379</v>
      </c>
      <c r="C747" s="176" t="s">
        <v>1380</v>
      </c>
      <c r="D747" s="176"/>
      <c r="E747" s="176"/>
      <c r="F747" s="58" t="s">
        <v>55</v>
      </c>
      <c r="G747" s="15">
        <f>IF(AND(F747="YA"),5,IF(AND(F747="TIDAK"),1,0))</f>
        <v>1</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8</v>
      </c>
      <c r="G749" s="15">
        <f>IF(AND(F749="YA"),2,IF(AND(F749="TIDAK"),0,0))</f>
        <v>2</v>
      </c>
    </row>
    <row r="750" spans="1:7" ht="32" customHeight="1" x14ac:dyDescent="0.2">
      <c r="A750" s="2"/>
      <c r="B750" s="5"/>
      <c r="C750" s="5"/>
      <c r="D750" s="4" t="s">
        <v>1385</v>
      </c>
      <c r="E750" s="5" t="s">
        <v>1386</v>
      </c>
      <c r="F750" s="58" t="s">
        <v>55</v>
      </c>
      <c r="G750" s="15">
        <f>IF(AND(F750="YA"),2,IF(AND(F750="TIDAK"),0,0))</f>
        <v>0</v>
      </c>
    </row>
    <row r="751" spans="1:7" ht="32" customHeight="1" x14ac:dyDescent="0.2">
      <c r="A751" s="186" t="s">
        <v>1387</v>
      </c>
      <c r="B751" s="187"/>
      <c r="C751" s="187"/>
      <c r="D751" s="187"/>
      <c r="E751" s="187"/>
      <c r="F751" s="187"/>
      <c r="G751" s="48">
        <f>G752+G777</f>
        <v>76</v>
      </c>
    </row>
    <row r="752" spans="1:7" ht="32" customHeight="1" x14ac:dyDescent="0.2">
      <c r="A752" s="2">
        <v>26</v>
      </c>
      <c r="B752" s="180" t="s">
        <v>1388</v>
      </c>
      <c r="C752" s="180"/>
      <c r="D752" s="180"/>
      <c r="E752" s="180"/>
      <c r="F752" s="58"/>
      <c r="G752" s="50">
        <f>SUM(G753:G777)</f>
        <v>71</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4" t="s">
        <v>1397</v>
      </c>
      <c r="D757" s="176" t="s">
        <v>1398</v>
      </c>
      <c r="E757" s="176"/>
      <c r="F757" s="58"/>
      <c r="G757" s="15"/>
    </row>
    <row r="758" spans="1:7" ht="32" customHeight="1" x14ac:dyDescent="0.2">
      <c r="A758" s="2"/>
      <c r="B758" s="5"/>
      <c r="C758" s="5"/>
      <c r="D758" s="4" t="s">
        <v>1399</v>
      </c>
      <c r="E758" s="5" t="s">
        <v>1400</v>
      </c>
      <c r="F758" s="58" t="s">
        <v>55</v>
      </c>
      <c r="G758" s="15">
        <f>IF(AND(F758="YA"),5,IF(AND(F758="TIDAK"),1,0))</f>
        <v>1</v>
      </c>
    </row>
    <row r="759" spans="1:7" ht="32" customHeight="1" x14ac:dyDescent="0.2">
      <c r="A759" s="2"/>
      <c r="B759" s="5"/>
      <c r="C759" s="5"/>
      <c r="D759" s="4" t="s">
        <v>1401</v>
      </c>
      <c r="E759" s="5" t="s">
        <v>1402</v>
      </c>
      <c r="F759" s="58" t="s">
        <v>55</v>
      </c>
      <c r="G759" s="15">
        <f>IF(AND(F759="YA"),5,IF(AND(F759="TIDAK"),1,0))</f>
        <v>1</v>
      </c>
    </row>
    <row r="760" spans="1:7" ht="32" customHeight="1" x14ac:dyDescent="0.2">
      <c r="A760" s="2"/>
      <c r="B760" s="5"/>
      <c r="C760" s="5"/>
      <c r="D760" s="4" t="s">
        <v>1403</v>
      </c>
      <c r="E760" s="5" t="s">
        <v>1404</v>
      </c>
      <c r="F760" s="58" t="s">
        <v>55</v>
      </c>
      <c r="G760" s="15">
        <f>IF(AND(F760="YA"),5,IF(AND(F760="TIDAK"),1,0))</f>
        <v>1</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22</v>
      </c>
      <c r="G762" s="15">
        <f>IF(AND(F762="YA"),3,IF(AND(F762="TIDAK"),1,0))</f>
        <v>0</v>
      </c>
    </row>
    <row r="763" spans="1:7" ht="32" customHeight="1" x14ac:dyDescent="0.2">
      <c r="A763" s="2"/>
      <c r="B763" s="5"/>
      <c r="C763" s="5"/>
      <c r="D763" s="4" t="s">
        <v>1409</v>
      </c>
      <c r="E763" s="5" t="s">
        <v>878</v>
      </c>
      <c r="F763" s="58" t="s">
        <v>22</v>
      </c>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55</v>
      </c>
      <c r="G767" s="15">
        <f t="shared" si="46"/>
        <v>1</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55</v>
      </c>
      <c r="G770" s="15">
        <f t="shared" si="46"/>
        <v>1</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55</v>
      </c>
      <c r="G774" s="15">
        <f t="shared" si="46"/>
        <v>1</v>
      </c>
    </row>
    <row r="775" spans="1:7" ht="32" customHeight="1" x14ac:dyDescent="0.2">
      <c r="A775" s="2"/>
      <c r="B775" s="4" t="s">
        <v>1432</v>
      </c>
      <c r="C775" s="176" t="s">
        <v>1433</v>
      </c>
      <c r="D775" s="176"/>
      <c r="E775" s="176"/>
      <c r="F775" s="58" t="s">
        <v>8</v>
      </c>
      <c r="G775" s="15">
        <f t="shared" si="46"/>
        <v>5</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46</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55</v>
      </c>
      <c r="G780" s="15">
        <f>IF(AND(F780="YA"),5,IF(AND(F780="TIDAK"),1,0))</f>
        <v>1</v>
      </c>
    </row>
    <row r="781" spans="1:7" ht="32" customHeight="1" x14ac:dyDescent="0.2">
      <c r="A781" s="2"/>
      <c r="B781" s="4" t="s">
        <v>1443</v>
      </c>
      <c r="C781" s="176" t="s">
        <v>1444</v>
      </c>
      <c r="D781" s="176"/>
      <c r="E781" s="176"/>
      <c r="F781" s="58"/>
      <c r="G781" s="15"/>
    </row>
    <row r="782" spans="1:7" ht="32" customHeight="1" x14ac:dyDescent="0.2">
      <c r="A782" s="2"/>
      <c r="B782" s="5"/>
      <c r="C782" s="4" t="s">
        <v>1445</v>
      </c>
      <c r="D782" s="176" t="s">
        <v>1446</v>
      </c>
      <c r="E782" s="176"/>
      <c r="F782" s="58" t="s">
        <v>22</v>
      </c>
      <c r="G782" s="15">
        <f>IF(AND(F782="YA"),3,IF(AND(F782="TIDAK"),1,0))</f>
        <v>0</v>
      </c>
    </row>
    <row r="783" spans="1:7" ht="32" customHeight="1" x14ac:dyDescent="0.2">
      <c r="A783" s="2"/>
      <c r="B783" s="5"/>
      <c r="C783" s="4" t="s">
        <v>1447</v>
      </c>
      <c r="D783" s="176" t="s">
        <v>1448</v>
      </c>
      <c r="E783" s="176"/>
      <c r="F783" s="58" t="s">
        <v>22</v>
      </c>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55</v>
      </c>
      <c r="G785" s="15">
        <f>IF(AND(F785="YA"),5,IF(AND(F785="TIDAK"),1,0))</f>
        <v>1</v>
      </c>
    </row>
    <row r="786" spans="1:7" ht="32" customHeight="1" x14ac:dyDescent="0.2">
      <c r="A786" s="2"/>
      <c r="B786" s="4" t="s">
        <v>1452</v>
      </c>
      <c r="C786" s="176" t="s">
        <v>1453</v>
      </c>
      <c r="D786" s="176"/>
      <c r="E786" s="176"/>
      <c r="F786" s="58" t="s">
        <v>55</v>
      </c>
      <c r="G786" s="15">
        <f>IF(AND(F786="YA"),5,IF(AND(F786="TIDAK"),1,0))</f>
        <v>1</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22</v>
      </c>
      <c r="G788" s="15">
        <f>IF(AND(F788="YA"),5,IF(AND(F788="TIDAK"),1,0))</f>
        <v>0</v>
      </c>
    </row>
    <row r="789" spans="1:7" ht="32" customHeight="1" x14ac:dyDescent="0.2">
      <c r="A789" s="2"/>
      <c r="B789" s="5"/>
      <c r="C789" s="32" t="s">
        <v>1457</v>
      </c>
      <c r="D789" s="176" t="s">
        <v>274</v>
      </c>
      <c r="E789" s="176"/>
      <c r="F789" s="58" t="s">
        <v>22</v>
      </c>
      <c r="G789" s="15">
        <f>IF(AND(F789="YA"),5,IF(AND(F789="TIDAK"),1,0))</f>
        <v>0</v>
      </c>
    </row>
    <row r="790" spans="1:7" ht="32" customHeight="1" x14ac:dyDescent="0.2">
      <c r="A790" s="2"/>
      <c r="B790" s="5"/>
      <c r="C790" s="32" t="s">
        <v>1458</v>
      </c>
      <c r="D790" s="176" t="s">
        <v>1459</v>
      </c>
      <c r="E790" s="176"/>
      <c r="F790" s="58" t="s">
        <v>22</v>
      </c>
      <c r="G790" s="15">
        <f>IF(AND(F790="YA"),5,IF(AND(F790="TIDAK"),1,0))</f>
        <v>0</v>
      </c>
    </row>
    <row r="791" spans="1:7" ht="32" customHeight="1" x14ac:dyDescent="0.2">
      <c r="A791" s="2"/>
      <c r="B791" s="5"/>
      <c r="C791" s="32" t="s">
        <v>1460</v>
      </c>
      <c r="D791" s="176" t="s">
        <v>1461</v>
      </c>
      <c r="E791" s="176"/>
      <c r="F791" s="58" t="s">
        <v>22</v>
      </c>
      <c r="G791" s="15">
        <f>IF(AND(F791="YA"),5,IF(AND(F791="TIDAK"),1,0))</f>
        <v>0</v>
      </c>
    </row>
    <row r="792" spans="1:7" ht="32" customHeight="1" x14ac:dyDescent="0.2">
      <c r="A792" s="2"/>
      <c r="B792" s="4" t="s">
        <v>1462</v>
      </c>
      <c r="C792" s="176" t="s">
        <v>1463</v>
      </c>
      <c r="D792" s="176"/>
      <c r="E792" s="176"/>
      <c r="F792" s="58" t="s">
        <v>8</v>
      </c>
      <c r="G792" s="15">
        <f>IF(AND(F792="YA"),5,IF(AND(F792="TIDAK"),1,0))</f>
        <v>5</v>
      </c>
    </row>
    <row r="793" spans="1:7" ht="32" customHeight="1" x14ac:dyDescent="0.2">
      <c r="A793" s="2"/>
      <c r="B793" s="4" t="s">
        <v>1464</v>
      </c>
      <c r="C793" s="176" t="s">
        <v>1465</v>
      </c>
      <c r="D793" s="176"/>
      <c r="E793" s="176"/>
      <c r="F793" s="58"/>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55</v>
      </c>
      <c r="G796" s="15">
        <f>IF(AND(F796="YA"),5,IF(AND(F796="TIDAK"),1,0))</f>
        <v>1</v>
      </c>
    </row>
    <row r="797" spans="1:7" ht="32" customHeight="1" x14ac:dyDescent="0.2">
      <c r="A797" s="2"/>
      <c r="B797" s="1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8</v>
      </c>
      <c r="G799" s="15">
        <f>IF(AND(F799="YA"),5,IF(AND(F799="TIDAK"),1,0))</f>
        <v>5</v>
      </c>
    </row>
    <row r="800" spans="1:7" ht="32" customHeight="1" x14ac:dyDescent="0.2">
      <c r="A800" s="2"/>
      <c r="B800" s="5"/>
      <c r="C800" s="4" t="s">
        <v>1477</v>
      </c>
      <c r="D800" s="176" t="s">
        <v>1478</v>
      </c>
      <c r="E800" s="176"/>
      <c r="F800" s="58" t="s">
        <v>55</v>
      </c>
      <c r="G800" s="15">
        <f>IF(AND(F800="YA"),5,IF(AND(F800="TIDAK"),1,0))</f>
        <v>1</v>
      </c>
    </row>
    <row r="801" spans="1:7" ht="32" customHeight="1" x14ac:dyDescent="0.2">
      <c r="A801" s="2"/>
      <c r="B801" s="4" t="s">
        <v>1479</v>
      </c>
      <c r="C801" s="176" t="s">
        <v>1480</v>
      </c>
      <c r="D801" s="176"/>
      <c r="E801" s="176"/>
      <c r="F801" s="58" t="s">
        <v>55</v>
      </c>
      <c r="G801" s="15">
        <f>IF(AND(F801="YA"),5,IF(AND(F801="TIDAK"),1,0))</f>
        <v>1</v>
      </c>
    </row>
    <row r="802" spans="1:7" ht="32" customHeight="1" x14ac:dyDescent="0.2">
      <c r="A802" s="2"/>
      <c r="B802" s="4" t="s">
        <v>1481</v>
      </c>
      <c r="C802" s="176" t="s">
        <v>1482</v>
      </c>
      <c r="D802" s="176"/>
      <c r="E802" s="176"/>
      <c r="F802" s="58" t="s">
        <v>55</v>
      </c>
      <c r="G802" s="15">
        <f>IF(AND(F802="YA"),1,IF(AND(F802="TIDAK"),5,0))</f>
        <v>5</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22</v>
      </c>
      <c r="G804" s="15">
        <f>IF(AND(F804="YA"),2,IF(AND(F804="TIDAK"),1,0))</f>
        <v>0</v>
      </c>
    </row>
    <row r="805" spans="1:7" ht="32" customHeight="1" x14ac:dyDescent="0.2">
      <c r="A805" s="2"/>
      <c r="B805" s="5"/>
      <c r="C805" s="4" t="s">
        <v>1487</v>
      </c>
      <c r="D805" s="176" t="s">
        <v>1488</v>
      </c>
      <c r="E805" s="176"/>
      <c r="F805" s="58"/>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22</v>
      </c>
      <c r="G808" s="15">
        <f>IF(AND(F808="YA"),2,IF(AND(F808="TIDAK"),0,0))</f>
        <v>0</v>
      </c>
    </row>
    <row r="809" spans="1:7" ht="32" customHeight="1" x14ac:dyDescent="0.2">
      <c r="A809" s="186" t="s">
        <v>1493</v>
      </c>
      <c r="B809" s="187"/>
      <c r="C809" s="187"/>
      <c r="D809" s="187"/>
      <c r="E809" s="187"/>
      <c r="F809" s="187"/>
      <c r="G809" s="48">
        <f>G810</f>
        <v>8</v>
      </c>
    </row>
    <row r="810" spans="1:7" ht="32" customHeight="1" x14ac:dyDescent="0.2">
      <c r="A810" s="2">
        <v>28</v>
      </c>
      <c r="B810" s="180" t="s">
        <v>1494</v>
      </c>
      <c r="C810" s="180"/>
      <c r="D810" s="180"/>
      <c r="E810" s="180"/>
      <c r="F810" s="58"/>
      <c r="G810" s="50">
        <f>SUM(G811:G831)</f>
        <v>8</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55</v>
      </c>
      <c r="G812" s="15">
        <f>IF(AND(F812="YA"),0,IF(AND(F812="TIDAK"),0,0))</f>
        <v>0</v>
      </c>
    </row>
    <row r="813" spans="1:7" ht="32" customHeight="1" x14ac:dyDescent="0.2">
      <c r="A813" s="2"/>
      <c r="B813" s="3"/>
      <c r="C813" s="4" t="s">
        <v>1499</v>
      </c>
      <c r="D813" s="193" t="s">
        <v>1500</v>
      </c>
      <c r="E813" s="193"/>
      <c r="F813" s="58" t="s">
        <v>55</v>
      </c>
      <c r="G813" s="15">
        <f t="shared" ref="G813:G815" si="47">IF(AND(F813="YA"),0,IF(AND(F813="TIDAK"),0,0))</f>
        <v>0</v>
      </c>
    </row>
    <row r="814" spans="1:7" ht="32" customHeight="1" x14ac:dyDescent="0.2">
      <c r="A814" s="2"/>
      <c r="B814" s="3"/>
      <c r="C814" s="4" t="s">
        <v>1501</v>
      </c>
      <c r="D814" s="192" t="s">
        <v>1502</v>
      </c>
      <c r="E814" s="192"/>
      <c r="F814" s="58" t="s">
        <v>55</v>
      </c>
      <c r="G814" s="15">
        <f t="shared" si="47"/>
        <v>0</v>
      </c>
    </row>
    <row r="815" spans="1:7" ht="32" customHeight="1" x14ac:dyDescent="0.2">
      <c r="A815" s="2"/>
      <c r="B815" s="3"/>
      <c r="C815" s="4" t="s">
        <v>1503</v>
      </c>
      <c r="D815" s="192" t="s">
        <v>1504</v>
      </c>
      <c r="E815" s="192"/>
      <c r="F815" s="58" t="s">
        <v>55</v>
      </c>
      <c r="G815" s="15">
        <f t="shared" si="47"/>
        <v>0</v>
      </c>
    </row>
    <row r="816" spans="1:7" ht="32" customHeight="1" x14ac:dyDescent="0.2">
      <c r="A816" s="2"/>
      <c r="B816" s="4" t="s">
        <v>1505</v>
      </c>
      <c r="C816" s="176" t="s">
        <v>1506</v>
      </c>
      <c r="D816" s="176"/>
      <c r="E816" s="176"/>
      <c r="F816" s="58" t="s">
        <v>55</v>
      </c>
      <c r="G816" s="15">
        <f>IF(AND(F816="YA"),5,IF(AND(F816="TIDAK"),1,0))</f>
        <v>1</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55</v>
      </c>
      <c r="G818" s="15">
        <f>IF(AND(F818="YA"),5,IF(AND(F818="TIDAK"),1,0))</f>
        <v>1</v>
      </c>
    </row>
    <row r="819" spans="1:7" ht="32" customHeight="1" x14ac:dyDescent="0.2">
      <c r="A819" s="2"/>
      <c r="B819" s="5"/>
      <c r="C819" s="4" t="s">
        <v>1511</v>
      </c>
      <c r="D819" s="176" t="s">
        <v>1512</v>
      </c>
      <c r="E819" s="176"/>
      <c r="F819" s="58" t="s">
        <v>55</v>
      </c>
      <c r="G819" s="15">
        <f>IF(AND(F819="YA"),5,IF(AND(F819="TIDAK"),1,0))</f>
        <v>1</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55</v>
      </c>
      <c r="G821" s="15">
        <f>IF(AND(F821="YA"),5,IF(AND(F821="TIDAK"),1,0))</f>
        <v>1</v>
      </c>
    </row>
    <row r="822" spans="1:7" ht="32" customHeight="1" x14ac:dyDescent="0.2">
      <c r="A822" s="2"/>
      <c r="B822" s="5"/>
      <c r="C822" s="4" t="s">
        <v>1516</v>
      </c>
      <c r="D822" s="176" t="s">
        <v>1517</v>
      </c>
      <c r="E822" s="176"/>
      <c r="F822" s="58" t="s">
        <v>55</v>
      </c>
      <c r="G822" s="15">
        <f>IF(AND(F822="YA"),5,IF(AND(F822="TIDAK"),1,0))</f>
        <v>1</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22</v>
      </c>
      <c r="G824" s="15">
        <f>IF(AND(F824="YA"),5,IF(AND(F824="TIDAK"),1,0))</f>
        <v>0</v>
      </c>
    </row>
    <row r="825" spans="1:7" ht="32" customHeight="1" x14ac:dyDescent="0.2">
      <c r="A825" s="2"/>
      <c r="B825" s="5"/>
      <c r="C825" s="4" t="s">
        <v>1521</v>
      </c>
      <c r="D825" s="176" t="s">
        <v>1522</v>
      </c>
      <c r="E825" s="176"/>
      <c r="F825" s="58" t="s">
        <v>55</v>
      </c>
      <c r="G825" s="15">
        <f>IF(AND(F825="YA"),5,IF(AND(F825="TIDAK"),1,0))</f>
        <v>1</v>
      </c>
    </row>
    <row r="826" spans="1:7" ht="32" customHeight="1" x14ac:dyDescent="0.2">
      <c r="A826" s="2"/>
      <c r="B826" s="4" t="s">
        <v>1523</v>
      </c>
      <c r="C826" s="176" t="s">
        <v>1524</v>
      </c>
      <c r="D826" s="176"/>
      <c r="E826" s="176"/>
      <c r="F826" s="58" t="s">
        <v>55</v>
      </c>
      <c r="G826" s="15">
        <f>IF(AND(F826="YA"),5,IF(AND(F826="TIDAK"),1,0))</f>
        <v>1</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22</v>
      </c>
      <c r="G828" s="15">
        <f>IF(AND(F828="YA"),3,IF(AND(F828="TIDAK"),1,0))</f>
        <v>0</v>
      </c>
    </row>
    <row r="829" spans="1:7" ht="32" customHeight="1" x14ac:dyDescent="0.2">
      <c r="A829" s="2"/>
      <c r="B829" s="5"/>
      <c r="C829" s="4" t="s">
        <v>1529</v>
      </c>
      <c r="D829" s="176" t="s">
        <v>1530</v>
      </c>
      <c r="E829" s="176"/>
      <c r="F829" s="58" t="s">
        <v>22</v>
      </c>
      <c r="G829" s="15">
        <f>IF(AND(F829="YA"),3,IF(AND(F829="TIDAK"),1,0))</f>
        <v>0</v>
      </c>
    </row>
    <row r="830" spans="1:7" ht="50" customHeight="1" x14ac:dyDescent="0.2">
      <c r="A830" s="2"/>
      <c r="B830" s="5"/>
      <c r="C830" s="4" t="s">
        <v>1531</v>
      </c>
      <c r="D830" s="176" t="s">
        <v>1532</v>
      </c>
      <c r="E830" s="176"/>
      <c r="F830" s="58" t="s">
        <v>22</v>
      </c>
      <c r="G830" s="15">
        <f>IF(AND(F830="YA"),5,IF(AND(F830="TIDAK"),1,0))</f>
        <v>0</v>
      </c>
    </row>
    <row r="831" spans="1:7" ht="32" customHeight="1" x14ac:dyDescent="0.2">
      <c r="A831" s="2"/>
      <c r="B831" s="4" t="s">
        <v>1533</v>
      </c>
      <c r="C831" s="176" t="s">
        <v>1693</v>
      </c>
      <c r="D831" s="176"/>
      <c r="E831" s="176"/>
      <c r="F831" s="58" t="s">
        <v>55</v>
      </c>
      <c r="G831" s="15">
        <f>IF(AND(F831="YA"),5,IF(AND(F831="TIDAK"),1,0))</f>
        <v>1</v>
      </c>
    </row>
    <row r="832" spans="1:7" ht="32" customHeight="1" x14ac:dyDescent="0.2">
      <c r="A832" s="186" t="s">
        <v>1534</v>
      </c>
      <c r="B832" s="187"/>
      <c r="C832" s="187"/>
      <c r="D832" s="187"/>
      <c r="E832" s="187"/>
      <c r="F832" s="187"/>
      <c r="G832" s="48">
        <f>G833+G865</f>
        <v>43</v>
      </c>
    </row>
    <row r="833" spans="1:7" ht="32" customHeight="1" x14ac:dyDescent="0.2">
      <c r="A833" s="2">
        <v>29</v>
      </c>
      <c r="B833" s="189" t="s">
        <v>1535</v>
      </c>
      <c r="C833" s="190"/>
      <c r="D833" s="190"/>
      <c r="E833" s="191"/>
      <c r="F833" s="58"/>
      <c r="G833" s="50">
        <f>SUM(G834:G864)</f>
        <v>27</v>
      </c>
    </row>
    <row r="834" spans="1:7" ht="32" customHeight="1" x14ac:dyDescent="0.2">
      <c r="A834" s="2"/>
      <c r="B834" s="4" t="s">
        <v>1536</v>
      </c>
      <c r="C834" s="181" t="s">
        <v>1537</v>
      </c>
      <c r="D834" s="183"/>
      <c r="E834" s="182"/>
      <c r="F834" s="58" t="s">
        <v>55</v>
      </c>
      <c r="G834" s="15">
        <f>IF(AND(F834="YA"),5,IF(AND(F834="TIDAK"),1,0))</f>
        <v>1</v>
      </c>
    </row>
    <row r="835" spans="1:7" ht="32" customHeight="1" x14ac:dyDescent="0.2">
      <c r="A835" s="2"/>
      <c r="B835" s="4" t="s">
        <v>1538</v>
      </c>
      <c r="C835" s="181" t="s">
        <v>1539</v>
      </c>
      <c r="D835" s="183"/>
      <c r="E835" s="182"/>
      <c r="F835" s="58" t="s">
        <v>55</v>
      </c>
      <c r="G835" s="15">
        <f>IF(AND(F835="YA"),5,IF(AND(F835="TIDAK"),1,0))</f>
        <v>1</v>
      </c>
    </row>
    <row r="836" spans="1:7" ht="32" customHeight="1" x14ac:dyDescent="0.2">
      <c r="A836" s="2"/>
      <c r="B836" s="4" t="s">
        <v>1540</v>
      </c>
      <c r="C836" s="181" t="s">
        <v>1541</v>
      </c>
      <c r="D836" s="183"/>
      <c r="E836" s="182"/>
      <c r="F836" s="58" t="s">
        <v>55</v>
      </c>
      <c r="G836" s="15">
        <f>IF(AND(F836="YA"),5,IF(AND(F836="TIDAK"),1,0))</f>
        <v>1</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55</v>
      </c>
      <c r="G838" s="15">
        <f>IF(AND(F838="YA"),5,IF(AND(F838="TIDAK"),1,0))</f>
        <v>1</v>
      </c>
    </row>
    <row r="839" spans="1:7" ht="32" customHeight="1" x14ac:dyDescent="0.2">
      <c r="A839" s="2"/>
      <c r="B839" s="5"/>
      <c r="C839" s="4" t="s">
        <v>1546</v>
      </c>
      <c r="D839" s="184" t="s">
        <v>1547</v>
      </c>
      <c r="E839" s="185"/>
      <c r="F839" s="58" t="s">
        <v>55</v>
      </c>
      <c r="G839" s="15">
        <f>IF(AND(F839="YA"),5,IF(AND(F839="TIDAK"),1,0))</f>
        <v>1</v>
      </c>
    </row>
    <row r="840" spans="1:7" ht="32" customHeight="1" x14ac:dyDescent="0.2">
      <c r="A840" s="2"/>
      <c r="B840" s="5"/>
      <c r="C840" s="4" t="s">
        <v>1548</v>
      </c>
      <c r="D840" s="184" t="s">
        <v>1549</v>
      </c>
      <c r="E840" s="185"/>
      <c r="F840" s="58" t="s">
        <v>55</v>
      </c>
      <c r="G840" s="15">
        <f>IF(AND(F840="YA"),5,IF(AND(F840="TIDAK"),1,0))</f>
        <v>1</v>
      </c>
    </row>
    <row r="841" spans="1:7" ht="32" customHeight="1" x14ac:dyDescent="0.2">
      <c r="A841" s="2"/>
      <c r="B841" s="5"/>
      <c r="C841" s="4" t="s">
        <v>1550</v>
      </c>
      <c r="D841" s="184" t="s">
        <v>1551</v>
      </c>
      <c r="E841" s="185"/>
      <c r="F841" s="58" t="s">
        <v>55</v>
      </c>
      <c r="G841" s="15">
        <f>IF(AND(F841="YA"),5,IF(AND(F841="TIDAK"),1,0))</f>
        <v>1</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55</v>
      </c>
      <c r="G843" s="15">
        <f t="shared" ref="G843:G850" si="48">IF(AND(F843="YA"),5,IF(AND(F843="TIDAK"),1,0))</f>
        <v>1</v>
      </c>
    </row>
    <row r="844" spans="1:7" ht="32" customHeight="1" x14ac:dyDescent="0.2">
      <c r="A844" s="2"/>
      <c r="B844" s="5"/>
      <c r="C844" s="4" t="s">
        <v>1556</v>
      </c>
      <c r="D844" s="181" t="s">
        <v>1557</v>
      </c>
      <c r="E844" s="182"/>
      <c r="F844" s="58" t="s">
        <v>55</v>
      </c>
      <c r="G844" s="15">
        <f t="shared" si="48"/>
        <v>1</v>
      </c>
    </row>
    <row r="845" spans="1:7" ht="32" customHeight="1" x14ac:dyDescent="0.2">
      <c r="A845" s="2"/>
      <c r="B845" s="5"/>
      <c r="C845" s="4" t="s">
        <v>1558</v>
      </c>
      <c r="D845" s="181" t="s">
        <v>1559</v>
      </c>
      <c r="E845" s="182"/>
      <c r="F845" s="58" t="s">
        <v>55</v>
      </c>
      <c r="G845" s="15">
        <f t="shared" si="48"/>
        <v>1</v>
      </c>
    </row>
    <row r="846" spans="1:7" ht="32" customHeight="1" x14ac:dyDescent="0.2">
      <c r="A846" s="2"/>
      <c r="B846" s="5"/>
      <c r="C846" s="4" t="s">
        <v>1560</v>
      </c>
      <c r="D846" s="184" t="s">
        <v>1561</v>
      </c>
      <c r="E846" s="185"/>
      <c r="F846" s="58" t="s">
        <v>55</v>
      </c>
      <c r="G846" s="15">
        <f t="shared" si="48"/>
        <v>1</v>
      </c>
    </row>
    <row r="847" spans="1:7" ht="32" customHeight="1" x14ac:dyDescent="0.2">
      <c r="A847" s="2"/>
      <c r="B847" s="5"/>
      <c r="C847" s="4" t="s">
        <v>1562</v>
      </c>
      <c r="D847" s="181" t="s">
        <v>1563</v>
      </c>
      <c r="E847" s="182"/>
      <c r="F847" s="58" t="s">
        <v>55</v>
      </c>
      <c r="G847" s="15">
        <f t="shared" si="48"/>
        <v>1</v>
      </c>
    </row>
    <row r="848" spans="1:7" ht="32" customHeight="1" x14ac:dyDescent="0.2">
      <c r="A848" s="2"/>
      <c r="B848" s="5"/>
      <c r="C848" s="4" t="s">
        <v>1564</v>
      </c>
      <c r="D848" s="181" t="s">
        <v>1565</v>
      </c>
      <c r="E848" s="182"/>
      <c r="F848" s="58" t="s">
        <v>55</v>
      </c>
      <c r="G848" s="15">
        <f t="shared" si="48"/>
        <v>1</v>
      </c>
    </row>
    <row r="849" spans="1:7" ht="32" customHeight="1" x14ac:dyDescent="0.2">
      <c r="A849" s="2"/>
      <c r="B849" s="5"/>
      <c r="C849" s="4" t="s">
        <v>1566</v>
      </c>
      <c r="D849" s="181" t="s">
        <v>1567</v>
      </c>
      <c r="E849" s="182"/>
      <c r="F849" s="58" t="s">
        <v>55</v>
      </c>
      <c r="G849" s="15">
        <f t="shared" si="48"/>
        <v>1</v>
      </c>
    </row>
    <row r="850" spans="1:7" ht="32" customHeight="1" x14ac:dyDescent="0.2">
      <c r="A850" s="2"/>
      <c r="B850" s="5"/>
      <c r="C850" s="4" t="s">
        <v>1568</v>
      </c>
      <c r="D850" s="181" t="s">
        <v>1569</v>
      </c>
      <c r="E850" s="182"/>
      <c r="F850" s="58" t="s">
        <v>55</v>
      </c>
      <c r="G850" s="15">
        <f t="shared" si="48"/>
        <v>1</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55</v>
      </c>
      <c r="G852" s="15">
        <f t="shared" ref="G852:G857" si="49">IF(AND(F852="YA"),5,IF(AND(F852="TIDAK"),1,0))</f>
        <v>1</v>
      </c>
    </row>
    <row r="853" spans="1:7" ht="32" customHeight="1" x14ac:dyDescent="0.2">
      <c r="A853" s="2"/>
      <c r="B853" s="5"/>
      <c r="C853" s="4" t="s">
        <v>1574</v>
      </c>
      <c r="D853" s="181" t="s">
        <v>1575</v>
      </c>
      <c r="E853" s="182"/>
      <c r="F853" s="58" t="s">
        <v>55</v>
      </c>
      <c r="G853" s="15">
        <f t="shared" si="49"/>
        <v>1</v>
      </c>
    </row>
    <row r="854" spans="1:7" ht="32" customHeight="1" x14ac:dyDescent="0.2">
      <c r="A854" s="2"/>
      <c r="B854" s="5"/>
      <c r="C854" s="4" t="s">
        <v>1576</v>
      </c>
      <c r="D854" s="176" t="s">
        <v>1577</v>
      </c>
      <c r="E854" s="176"/>
      <c r="F854" s="58" t="s">
        <v>55</v>
      </c>
      <c r="G854" s="15">
        <f t="shared" si="49"/>
        <v>1</v>
      </c>
    </row>
    <row r="855" spans="1:7" ht="32" customHeight="1" x14ac:dyDescent="0.2">
      <c r="A855" s="2"/>
      <c r="B855" s="5"/>
      <c r="C855" s="4" t="s">
        <v>1578</v>
      </c>
      <c r="D855" s="176" t="s">
        <v>1579</v>
      </c>
      <c r="E855" s="176"/>
      <c r="F855" s="58" t="s">
        <v>55</v>
      </c>
      <c r="G855" s="15">
        <f t="shared" si="49"/>
        <v>1</v>
      </c>
    </row>
    <row r="856" spans="1:7" ht="32" customHeight="1" x14ac:dyDescent="0.2">
      <c r="A856" s="2"/>
      <c r="B856" s="5"/>
      <c r="C856" s="4" t="s">
        <v>1580</v>
      </c>
      <c r="D856" s="176" t="s">
        <v>1581</v>
      </c>
      <c r="E856" s="176"/>
      <c r="F856" s="58" t="s">
        <v>55</v>
      </c>
      <c r="G856" s="15">
        <f t="shared" si="49"/>
        <v>1</v>
      </c>
    </row>
    <row r="857" spans="1:7" ht="32" customHeight="1" x14ac:dyDescent="0.2">
      <c r="A857" s="2"/>
      <c r="B857" s="5"/>
      <c r="C857" s="4" t="s">
        <v>1582</v>
      </c>
      <c r="D857" s="176" t="s">
        <v>1583</v>
      </c>
      <c r="E857" s="176"/>
      <c r="F857" s="58" t="s">
        <v>55</v>
      </c>
      <c r="G857" s="15">
        <f t="shared" si="49"/>
        <v>1</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55</v>
      </c>
      <c r="G859" s="15">
        <f t="shared" ref="G859:G864" si="50">IF(AND(F859="YA"),5,IF(AND(F859="TIDAK"),1,0))</f>
        <v>1</v>
      </c>
    </row>
    <row r="860" spans="1:7" ht="32" customHeight="1" x14ac:dyDescent="0.2">
      <c r="A860" s="2"/>
      <c r="B860" s="5"/>
      <c r="C860" s="4" t="s">
        <v>1588</v>
      </c>
      <c r="D860" s="176" t="s">
        <v>1589</v>
      </c>
      <c r="E860" s="176"/>
      <c r="F860" s="58" t="s">
        <v>55</v>
      </c>
      <c r="G860" s="15">
        <f t="shared" si="50"/>
        <v>1</v>
      </c>
    </row>
    <row r="861" spans="1:7" ht="32" customHeight="1" x14ac:dyDescent="0.2">
      <c r="A861" s="2"/>
      <c r="B861" s="5"/>
      <c r="C861" s="4" t="s">
        <v>1590</v>
      </c>
      <c r="D861" s="176" t="s">
        <v>1591</v>
      </c>
      <c r="E861" s="176"/>
      <c r="F861" s="58" t="s">
        <v>55</v>
      </c>
      <c r="G861" s="15">
        <f t="shared" si="50"/>
        <v>1</v>
      </c>
    </row>
    <row r="862" spans="1:7" ht="32" customHeight="1" x14ac:dyDescent="0.2">
      <c r="A862" s="2"/>
      <c r="B862" s="5"/>
      <c r="C862" s="4" t="s">
        <v>1592</v>
      </c>
      <c r="D862" s="176" t="s">
        <v>1593</v>
      </c>
      <c r="E862" s="176"/>
      <c r="F862" s="58" t="s">
        <v>55</v>
      </c>
      <c r="G862" s="15">
        <f t="shared" si="50"/>
        <v>1</v>
      </c>
    </row>
    <row r="863" spans="1:7" ht="32" customHeight="1" x14ac:dyDescent="0.2">
      <c r="A863" s="2"/>
      <c r="B863" s="5"/>
      <c r="C863" s="4" t="s">
        <v>1594</v>
      </c>
      <c r="D863" s="176" t="s">
        <v>1595</v>
      </c>
      <c r="E863" s="176"/>
      <c r="F863" s="58" t="s">
        <v>55</v>
      </c>
      <c r="G863" s="15">
        <f t="shared" si="50"/>
        <v>1</v>
      </c>
    </row>
    <row r="864" spans="1:7" ht="32" customHeight="1" x14ac:dyDescent="0.2">
      <c r="A864" s="2"/>
      <c r="B864" s="5"/>
      <c r="C864" s="4" t="s">
        <v>1596</v>
      </c>
      <c r="D864" s="176" t="s">
        <v>1597</v>
      </c>
      <c r="E864" s="176"/>
      <c r="F864" s="58" t="s">
        <v>55</v>
      </c>
      <c r="G864" s="15">
        <f t="shared" si="50"/>
        <v>1</v>
      </c>
    </row>
    <row r="865" spans="1:7" ht="32" customHeight="1" x14ac:dyDescent="0.2">
      <c r="A865" s="2">
        <v>30</v>
      </c>
      <c r="B865" s="180" t="s">
        <v>1598</v>
      </c>
      <c r="C865" s="180"/>
      <c r="D865" s="180"/>
      <c r="E865" s="180"/>
      <c r="F865" s="58"/>
      <c r="G865" s="50">
        <f>SUM(G866:G885)</f>
        <v>16</v>
      </c>
    </row>
    <row r="866" spans="1:7" ht="32" customHeight="1" x14ac:dyDescent="0.2">
      <c r="A866" s="2"/>
      <c r="B866" s="4" t="s">
        <v>1599</v>
      </c>
      <c r="C866" s="176" t="s">
        <v>1600</v>
      </c>
      <c r="D866" s="176"/>
      <c r="E866" s="176"/>
      <c r="F866" s="58" t="s">
        <v>55</v>
      </c>
      <c r="G866" s="15">
        <f>IF(AND(F866="YA"),5,IF(AND(F866="TIDAK"),1,0))</f>
        <v>1</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55</v>
      </c>
      <c r="G868" s="15">
        <f>IF(AND(F868="YA"),5,IF(AND(F868="TIDAK"),1,0))</f>
        <v>1</v>
      </c>
    </row>
    <row r="869" spans="1:7" ht="32" customHeight="1" x14ac:dyDescent="0.2">
      <c r="A869" s="2"/>
      <c r="B869" s="5"/>
      <c r="C869" s="4" t="s">
        <v>1605</v>
      </c>
      <c r="D869" s="176" t="s">
        <v>1606</v>
      </c>
      <c r="E869" s="176"/>
      <c r="F869" s="58" t="s">
        <v>55</v>
      </c>
      <c r="G869" s="15">
        <f>IF(AND(F869="YA"),5,IF(AND(F869="TIDAK"),1,0))</f>
        <v>1</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55</v>
      </c>
      <c r="G871" s="15">
        <f t="shared" ref="G871:G876" si="51">IF(AND(F871="YA"),5,IF(AND(F871="TIDAK"),1,0))</f>
        <v>1</v>
      </c>
    </row>
    <row r="872" spans="1:7" ht="32" customHeight="1" x14ac:dyDescent="0.2">
      <c r="A872" s="2"/>
      <c r="B872" s="5"/>
      <c r="C872" s="4" t="s">
        <v>1611</v>
      </c>
      <c r="D872" s="176" t="s">
        <v>1612</v>
      </c>
      <c r="E872" s="176"/>
      <c r="F872" s="58" t="s">
        <v>55</v>
      </c>
      <c r="G872" s="15">
        <f t="shared" si="51"/>
        <v>1</v>
      </c>
    </row>
    <row r="873" spans="1:7" ht="32" customHeight="1" x14ac:dyDescent="0.2">
      <c r="A873" s="2"/>
      <c r="B873" s="5"/>
      <c r="C873" s="4" t="s">
        <v>1613</v>
      </c>
      <c r="D873" s="176" t="s">
        <v>1614</v>
      </c>
      <c r="E873" s="176"/>
      <c r="F873" s="58" t="s">
        <v>55</v>
      </c>
      <c r="G873" s="15">
        <f t="shared" si="51"/>
        <v>1</v>
      </c>
    </row>
    <row r="874" spans="1:7" ht="32" customHeight="1" x14ac:dyDescent="0.2">
      <c r="A874" s="2"/>
      <c r="B874" s="5"/>
      <c r="C874" s="4" t="s">
        <v>1615</v>
      </c>
      <c r="D874" s="176" t="s">
        <v>1616</v>
      </c>
      <c r="E874" s="176"/>
      <c r="F874" s="58" t="s">
        <v>55</v>
      </c>
      <c r="G874" s="15">
        <f t="shared" si="51"/>
        <v>1</v>
      </c>
    </row>
    <row r="875" spans="1:7" ht="32" customHeight="1" x14ac:dyDescent="0.2">
      <c r="A875" s="2"/>
      <c r="B875" s="5"/>
      <c r="C875" s="4" t="s">
        <v>1617</v>
      </c>
      <c r="D875" s="176" t="s">
        <v>1618</v>
      </c>
      <c r="E875" s="176"/>
      <c r="F875" s="58" t="s">
        <v>55</v>
      </c>
      <c r="G875" s="15">
        <f t="shared" si="51"/>
        <v>1</v>
      </c>
    </row>
    <row r="876" spans="1:7" ht="32" customHeight="1" x14ac:dyDescent="0.2">
      <c r="A876" s="2"/>
      <c r="B876" s="5"/>
      <c r="C876" s="4" t="s">
        <v>1619</v>
      </c>
      <c r="D876" s="176" t="s">
        <v>1620</v>
      </c>
      <c r="E876" s="176"/>
      <c r="F876" s="58" t="s">
        <v>55</v>
      </c>
      <c r="G876" s="15">
        <f t="shared" si="51"/>
        <v>1</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8</v>
      </c>
      <c r="G878" s="15">
        <f>IF(AND(F878="YA"),3,IF(AND(F878="TIDAK"),1,0))</f>
        <v>3</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22</v>
      </c>
      <c r="G880" s="15">
        <f>IF(AND(F880="YA"),5,IF(AND(F880="TIDAK"),1,0))</f>
        <v>0</v>
      </c>
    </row>
    <row r="881" spans="1:7" ht="32" customHeight="1" x14ac:dyDescent="0.2">
      <c r="A881" s="2"/>
      <c r="B881" s="4" t="s">
        <v>1629</v>
      </c>
      <c r="C881" s="176" t="s">
        <v>1630</v>
      </c>
      <c r="D881" s="176"/>
      <c r="E881" s="176"/>
      <c r="F881" s="58" t="s">
        <v>55</v>
      </c>
      <c r="G881" s="15">
        <f>IF(AND(F881="YA"),5,IF(AND(F881="TIDAK"),1,0))</f>
        <v>1</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55</v>
      </c>
      <c r="G883" s="15">
        <f>IF(AND(F883="YA"),5,IF(AND(F883="TIDAK"),1,0))</f>
        <v>1</v>
      </c>
    </row>
    <row r="884" spans="1:7" ht="32" customHeight="1" x14ac:dyDescent="0.2">
      <c r="A884" s="2"/>
      <c r="B884" s="5"/>
      <c r="C884" s="4" t="s">
        <v>1635</v>
      </c>
      <c r="D884" s="176" t="s">
        <v>1636</v>
      </c>
      <c r="E884" s="176"/>
      <c r="F884" s="58" t="s">
        <v>55</v>
      </c>
      <c r="G884" s="15">
        <f>IF(AND(F884="YA"),5,IF(AND(F884="TIDAK"),1,0))</f>
        <v>1</v>
      </c>
    </row>
    <row r="885" spans="1:7" ht="32" customHeight="1" x14ac:dyDescent="0.2">
      <c r="A885" s="2"/>
      <c r="B885" s="5"/>
      <c r="C885" s="4" t="s">
        <v>1637</v>
      </c>
      <c r="D885" s="176" t="s">
        <v>1638</v>
      </c>
      <c r="E885" s="176"/>
      <c r="F885" s="58"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1441</v>
      </c>
    </row>
    <row r="887" spans="1:7" ht="32" customHeight="1" x14ac:dyDescent="0.2">
      <c r="A887" s="177" t="s">
        <v>1649</v>
      </c>
      <c r="B887" s="177"/>
      <c r="C887" s="177"/>
      <c r="D887" s="177"/>
      <c r="E887" s="177"/>
      <c r="F887" s="177"/>
      <c r="G887" s="42" t="str">
        <f>IF(AND(G886&gt;=2384),"SANGAT BAIK",IF(AND(G886&gt;=2013),"BAIK",IF(AND(G886&gt;=1616),"CUKUP","KURANG")))</f>
        <v>KURANG</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810:F831 F5:F162 F282:F325 F327:F364 F366:F399 F401:F429 F431:F442 F444:F476 F679:F704 F478:F616 F618:F677 F706:F750 F164:F243 F752:F808 F245:F280 F833:F885" xr:uid="{D9327A9A-2DDA-0944-AF63-5096CBB7B44C}">
      <formula1>"YA,TIDAK,N/A"</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522A5-4413-9144-959D-04376905AF4F}">
  <dimension ref="A1:G887"/>
  <sheetViews>
    <sheetView topLeftCell="A879" zoomScale="90" zoomScaleNormal="90" zoomScaleSheetLayoutView="70" workbookViewId="0">
      <selection activeCell="D435" sqref="D435:E435"/>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5" customWidth="1"/>
    <col min="7" max="7" width="25.33203125" style="36" customWidth="1"/>
    <col min="8" max="16384" width="10.83203125" style="53"/>
  </cols>
  <sheetData>
    <row r="1" spans="1:7" ht="32" customHeight="1" x14ac:dyDescent="0.2">
      <c r="A1" s="53" t="s">
        <v>1800</v>
      </c>
    </row>
    <row r="3" spans="1:7" ht="32" customHeight="1" x14ac:dyDescent="0.2">
      <c r="A3" s="1" t="s">
        <v>0</v>
      </c>
      <c r="B3" s="215" t="s">
        <v>1</v>
      </c>
      <c r="C3" s="215"/>
      <c r="D3" s="215"/>
      <c r="E3" s="215"/>
      <c r="F3" s="167" t="s">
        <v>2</v>
      </c>
      <c r="G3" s="47" t="s">
        <v>1647</v>
      </c>
    </row>
    <row r="4" spans="1:7" ht="32" customHeight="1" x14ac:dyDescent="0.2">
      <c r="A4" s="186" t="s">
        <v>4</v>
      </c>
      <c r="B4" s="187"/>
      <c r="C4" s="187"/>
      <c r="D4" s="187"/>
      <c r="E4" s="187"/>
      <c r="F4" s="187"/>
      <c r="G4" s="48">
        <f>G5+G18+G29+G32+G60+G83+G97+G122+G143</f>
        <v>420</v>
      </c>
    </row>
    <row r="5" spans="1:7" ht="32" customHeight="1" x14ac:dyDescent="0.2">
      <c r="A5" s="2">
        <v>1</v>
      </c>
      <c r="B5" s="180" t="s">
        <v>5</v>
      </c>
      <c r="C5" s="180"/>
      <c r="D5" s="180"/>
      <c r="E5" s="180"/>
      <c r="F5" s="168"/>
      <c r="G5" s="50">
        <f>SUM(G6:G17)</f>
        <v>30</v>
      </c>
    </row>
    <row r="6" spans="1:7" ht="32" customHeight="1" x14ac:dyDescent="0.2">
      <c r="A6" s="2"/>
      <c r="B6" s="4" t="s">
        <v>6</v>
      </c>
      <c r="C6" s="176" t="s">
        <v>7</v>
      </c>
      <c r="D6" s="176"/>
      <c r="E6" s="176"/>
      <c r="F6" s="168"/>
      <c r="G6" s="15"/>
    </row>
    <row r="7" spans="1:7" ht="32" customHeight="1" x14ac:dyDescent="0.2">
      <c r="A7" s="2"/>
      <c r="B7" s="3"/>
      <c r="C7" s="6" t="s">
        <v>9</v>
      </c>
      <c r="D7" s="176" t="s">
        <v>10</v>
      </c>
      <c r="E7" s="176"/>
      <c r="F7" s="168" t="s">
        <v>8</v>
      </c>
      <c r="G7" s="15">
        <f>IF(AND(F7="YA"),5,IF(AND(F7="TIDAK"),1,0))</f>
        <v>5</v>
      </c>
    </row>
    <row r="8" spans="1:7" ht="32" customHeight="1" x14ac:dyDescent="0.2">
      <c r="A8" s="2"/>
      <c r="B8" s="3"/>
      <c r="C8" s="4" t="s">
        <v>11</v>
      </c>
      <c r="D8" s="176" t="s">
        <v>12</v>
      </c>
      <c r="E8" s="176"/>
      <c r="F8" s="168" t="s">
        <v>8</v>
      </c>
      <c r="G8" s="15">
        <f t="shared" ref="G8:G21" si="0">IF(AND(F8="YA"),5,IF(AND(F8="TIDAK"),1,0))</f>
        <v>5</v>
      </c>
    </row>
    <row r="9" spans="1:7" ht="32" customHeight="1" x14ac:dyDescent="0.2">
      <c r="A9" s="2"/>
      <c r="B9" s="4" t="s">
        <v>13</v>
      </c>
      <c r="C9" s="176" t="s">
        <v>14</v>
      </c>
      <c r="D9" s="176"/>
      <c r="E9" s="176"/>
      <c r="F9" s="168" t="s">
        <v>8</v>
      </c>
      <c r="G9" s="15">
        <f t="shared" si="0"/>
        <v>5</v>
      </c>
    </row>
    <row r="10" spans="1:7" ht="32" customHeight="1" x14ac:dyDescent="0.2">
      <c r="A10" s="2"/>
      <c r="B10" s="4" t="s">
        <v>15</v>
      </c>
      <c r="C10" s="176" t="s">
        <v>16</v>
      </c>
      <c r="D10" s="176"/>
      <c r="E10" s="176"/>
      <c r="F10" s="168" t="s">
        <v>8</v>
      </c>
      <c r="G10" s="15">
        <f t="shared" si="0"/>
        <v>5</v>
      </c>
    </row>
    <row r="11" spans="1:7" ht="32" customHeight="1" x14ac:dyDescent="0.2">
      <c r="A11" s="2"/>
      <c r="B11" s="4" t="s">
        <v>17</v>
      </c>
      <c r="C11" s="176" t="s">
        <v>18</v>
      </c>
      <c r="D11" s="176"/>
      <c r="E11" s="176"/>
      <c r="F11" s="168" t="s">
        <v>8</v>
      </c>
      <c r="G11" s="15">
        <f t="shared" si="0"/>
        <v>5</v>
      </c>
    </row>
    <row r="12" spans="1:7" ht="32" customHeight="1" x14ac:dyDescent="0.2">
      <c r="A12" s="2"/>
      <c r="B12" s="5"/>
      <c r="C12" s="176" t="s">
        <v>19</v>
      </c>
      <c r="D12" s="176"/>
      <c r="E12" s="176"/>
      <c r="F12" s="168"/>
      <c r="G12" s="15"/>
    </row>
    <row r="13" spans="1:7" ht="32" customHeight="1" x14ac:dyDescent="0.2">
      <c r="A13" s="2"/>
      <c r="B13" s="3"/>
      <c r="C13" s="4" t="s">
        <v>20</v>
      </c>
      <c r="D13" s="176" t="s">
        <v>21</v>
      </c>
      <c r="E13" s="176"/>
      <c r="F13" s="168" t="s">
        <v>22</v>
      </c>
      <c r="G13" s="15">
        <f t="shared" si="0"/>
        <v>0</v>
      </c>
    </row>
    <row r="14" spans="1:7" ht="32" customHeight="1" x14ac:dyDescent="0.2">
      <c r="A14" s="2"/>
      <c r="B14" s="3"/>
      <c r="C14" s="4" t="s">
        <v>23</v>
      </c>
      <c r="D14" s="176" t="s">
        <v>24</v>
      </c>
      <c r="E14" s="176"/>
      <c r="F14" s="168" t="s">
        <v>22</v>
      </c>
      <c r="G14" s="15">
        <f t="shared" si="0"/>
        <v>0</v>
      </c>
    </row>
    <row r="15" spans="1:7" ht="32" customHeight="1" x14ac:dyDescent="0.2">
      <c r="A15" s="2"/>
      <c r="B15" s="3"/>
      <c r="C15" s="4" t="s">
        <v>25</v>
      </c>
      <c r="D15" s="176" t="s">
        <v>26</v>
      </c>
      <c r="E15" s="176"/>
      <c r="F15" s="168" t="s">
        <v>8</v>
      </c>
      <c r="G15" s="15">
        <f t="shared" si="0"/>
        <v>5</v>
      </c>
    </row>
    <row r="16" spans="1:7" ht="32" customHeight="1" x14ac:dyDescent="0.2">
      <c r="A16" s="2"/>
      <c r="B16" s="3"/>
      <c r="C16" s="4" t="s">
        <v>27</v>
      </c>
      <c r="D16" s="176" t="s">
        <v>28</v>
      </c>
      <c r="E16" s="176"/>
      <c r="F16" s="168" t="s">
        <v>22</v>
      </c>
      <c r="G16" s="15">
        <f t="shared" si="0"/>
        <v>0</v>
      </c>
    </row>
    <row r="17" spans="1:7" ht="32" customHeight="1" x14ac:dyDescent="0.2">
      <c r="A17" s="2"/>
      <c r="B17" s="3"/>
      <c r="C17" s="4" t="s">
        <v>29</v>
      </c>
      <c r="D17" s="176" t="s">
        <v>30</v>
      </c>
      <c r="E17" s="176"/>
      <c r="F17" s="168" t="s">
        <v>22</v>
      </c>
      <c r="G17" s="15">
        <f t="shared" si="0"/>
        <v>0</v>
      </c>
    </row>
    <row r="18" spans="1:7" ht="32" customHeight="1" x14ac:dyDescent="0.2">
      <c r="A18" s="2">
        <v>2</v>
      </c>
      <c r="B18" s="180" t="s">
        <v>31</v>
      </c>
      <c r="C18" s="180"/>
      <c r="D18" s="180"/>
      <c r="E18" s="180"/>
      <c r="F18" s="168"/>
      <c r="G18" s="50">
        <f>SUM(G19:G28)</f>
        <v>29</v>
      </c>
    </row>
    <row r="19" spans="1:7" ht="32" customHeight="1" x14ac:dyDescent="0.2">
      <c r="A19" s="2"/>
      <c r="B19" s="5" t="s">
        <v>32</v>
      </c>
      <c r="C19" s="176" t="s">
        <v>33</v>
      </c>
      <c r="D19" s="176"/>
      <c r="E19" s="176"/>
      <c r="F19" s="168" t="s">
        <v>8</v>
      </c>
      <c r="G19" s="15">
        <f t="shared" si="0"/>
        <v>5</v>
      </c>
    </row>
    <row r="20" spans="1:7" ht="32" customHeight="1" x14ac:dyDescent="0.2">
      <c r="A20" s="2"/>
      <c r="B20" s="5" t="s">
        <v>34</v>
      </c>
      <c r="C20" s="176" t="s">
        <v>35</v>
      </c>
      <c r="D20" s="176"/>
      <c r="E20" s="176"/>
      <c r="F20" s="168" t="s">
        <v>8</v>
      </c>
      <c r="G20" s="15">
        <f t="shared" si="0"/>
        <v>5</v>
      </c>
    </row>
    <row r="21" spans="1:7" ht="32" customHeight="1" x14ac:dyDescent="0.2">
      <c r="A21" s="2"/>
      <c r="B21" s="5" t="s">
        <v>36</v>
      </c>
      <c r="C21" s="176" t="s">
        <v>37</v>
      </c>
      <c r="D21" s="176"/>
      <c r="E21" s="176"/>
      <c r="F21" s="168" t="s">
        <v>8</v>
      </c>
      <c r="G21" s="15">
        <f t="shared" si="0"/>
        <v>5</v>
      </c>
    </row>
    <row r="22" spans="1:7" ht="32" customHeight="1" x14ac:dyDescent="0.2">
      <c r="A22" s="2"/>
      <c r="B22" s="5" t="s">
        <v>38</v>
      </c>
      <c r="C22" s="176" t="s">
        <v>39</v>
      </c>
      <c r="D22" s="176"/>
      <c r="E22" s="176"/>
      <c r="F22" s="168"/>
      <c r="G22" s="15"/>
    </row>
    <row r="23" spans="1:7" ht="32" customHeight="1" x14ac:dyDescent="0.2">
      <c r="A23" s="2"/>
      <c r="B23" s="5"/>
      <c r="C23" s="5" t="s">
        <v>40</v>
      </c>
      <c r="D23" s="176" t="s">
        <v>41</v>
      </c>
      <c r="E23" s="176"/>
      <c r="F23" s="168" t="s">
        <v>22</v>
      </c>
      <c r="G23" s="15">
        <f>IF(AND(F23="YA"),2,IF(AND(F23="TIDAK"),1,0))</f>
        <v>0</v>
      </c>
    </row>
    <row r="24" spans="1:7" ht="32" customHeight="1" x14ac:dyDescent="0.2">
      <c r="A24" s="2"/>
      <c r="B24" s="5"/>
      <c r="C24" s="5" t="s">
        <v>42</v>
      </c>
      <c r="D24" s="176" t="s">
        <v>43</v>
      </c>
      <c r="E24" s="176"/>
      <c r="F24" s="168" t="s">
        <v>8</v>
      </c>
      <c r="G24" s="15">
        <f>IF(AND(F24="YA"),3,IF(AND(F24="TIDAK"),1,0))</f>
        <v>3</v>
      </c>
    </row>
    <row r="25" spans="1:7" ht="32" customHeight="1" x14ac:dyDescent="0.2">
      <c r="A25" s="2"/>
      <c r="B25" s="5"/>
      <c r="C25" s="5" t="s">
        <v>44</v>
      </c>
      <c r="D25" s="176" t="s">
        <v>45</v>
      </c>
      <c r="E25" s="176"/>
      <c r="F25" s="168" t="s">
        <v>22</v>
      </c>
      <c r="G25" s="15">
        <f>IF(AND(F25="YA"),5,IF(AND(F25="TIDAK"),1,0))</f>
        <v>0</v>
      </c>
    </row>
    <row r="26" spans="1:7" ht="32" customHeight="1" x14ac:dyDescent="0.2">
      <c r="A26" s="2"/>
      <c r="B26" s="5" t="s">
        <v>46</v>
      </c>
      <c r="C26" s="176" t="s">
        <v>47</v>
      </c>
      <c r="D26" s="176"/>
      <c r="E26" s="176"/>
      <c r="F26" s="168" t="s">
        <v>8</v>
      </c>
      <c r="G26" s="15">
        <f t="shared" ref="G26:G28" si="1">IF(AND(F26="YA"),5,IF(AND(F26="TIDAK"),1,0))</f>
        <v>5</v>
      </c>
    </row>
    <row r="27" spans="1:7" ht="32" customHeight="1" x14ac:dyDescent="0.2">
      <c r="A27" s="2"/>
      <c r="B27" s="5" t="s">
        <v>48</v>
      </c>
      <c r="C27" s="176" t="s">
        <v>49</v>
      </c>
      <c r="D27" s="176"/>
      <c r="E27" s="176"/>
      <c r="F27" s="168" t="s">
        <v>8</v>
      </c>
      <c r="G27" s="15">
        <f t="shared" si="1"/>
        <v>5</v>
      </c>
    </row>
    <row r="28" spans="1:7" ht="32" customHeight="1" x14ac:dyDescent="0.2">
      <c r="A28" s="2"/>
      <c r="B28" s="5" t="s">
        <v>50</v>
      </c>
      <c r="C28" s="176" t="s">
        <v>51</v>
      </c>
      <c r="D28" s="176"/>
      <c r="E28" s="176"/>
      <c r="F28" s="168" t="s">
        <v>55</v>
      </c>
      <c r="G28" s="15">
        <f t="shared" si="1"/>
        <v>1</v>
      </c>
    </row>
    <row r="29" spans="1:7" ht="32" customHeight="1" x14ac:dyDescent="0.2">
      <c r="A29" s="2">
        <v>3</v>
      </c>
      <c r="B29" s="189" t="s">
        <v>52</v>
      </c>
      <c r="C29" s="190"/>
      <c r="D29" s="190"/>
      <c r="E29" s="191"/>
      <c r="F29" s="168"/>
      <c r="G29" s="50">
        <f>SUM(G30:G31)</f>
        <v>10</v>
      </c>
    </row>
    <row r="30" spans="1:7" ht="32" customHeight="1" x14ac:dyDescent="0.2">
      <c r="A30" s="2"/>
      <c r="B30" s="5" t="s">
        <v>53</v>
      </c>
      <c r="C30" s="176" t="s">
        <v>54</v>
      </c>
      <c r="D30" s="176"/>
      <c r="E30" s="176"/>
      <c r="F30" s="168" t="s">
        <v>8</v>
      </c>
      <c r="G30" s="15">
        <f t="shared" ref="G30:G31" si="2">IF(AND(F30="YA"),5,IF(AND(F30="TIDAK"),1,0))</f>
        <v>5</v>
      </c>
    </row>
    <row r="31" spans="1:7" ht="32" customHeight="1" x14ac:dyDescent="0.2">
      <c r="A31" s="2"/>
      <c r="B31" s="7" t="s">
        <v>56</v>
      </c>
      <c r="C31" s="176" t="s">
        <v>57</v>
      </c>
      <c r="D31" s="176"/>
      <c r="E31" s="176"/>
      <c r="F31" s="168" t="s">
        <v>8</v>
      </c>
      <c r="G31" s="15">
        <f t="shared" si="2"/>
        <v>5</v>
      </c>
    </row>
    <row r="32" spans="1:7" ht="32" customHeight="1" x14ac:dyDescent="0.2">
      <c r="A32" s="2">
        <v>4</v>
      </c>
      <c r="B32" s="180" t="s">
        <v>58</v>
      </c>
      <c r="C32" s="180"/>
      <c r="D32" s="180"/>
      <c r="E32" s="180"/>
      <c r="F32" s="168"/>
      <c r="G32" s="50">
        <f>SUM(G33:G59)</f>
        <v>88</v>
      </c>
    </row>
    <row r="33" spans="1:7" ht="32" customHeight="1" x14ac:dyDescent="0.2">
      <c r="A33" s="2"/>
      <c r="B33" s="5" t="s">
        <v>59</v>
      </c>
      <c r="C33" s="176" t="s">
        <v>60</v>
      </c>
      <c r="D33" s="176"/>
      <c r="E33" s="176"/>
      <c r="F33" s="168" t="s">
        <v>8</v>
      </c>
      <c r="G33" s="15">
        <f t="shared" ref="G33" si="3">IF(AND(F33="YA"),5,IF(AND(F33="TIDAK"),1,0))</f>
        <v>5</v>
      </c>
    </row>
    <row r="34" spans="1:7" ht="32" customHeight="1" x14ac:dyDescent="0.2">
      <c r="A34" s="2"/>
      <c r="B34" s="5" t="s">
        <v>61</v>
      </c>
      <c r="C34" s="176" t="s">
        <v>62</v>
      </c>
      <c r="D34" s="176"/>
      <c r="E34" s="176"/>
      <c r="F34" s="168"/>
      <c r="G34" s="15"/>
    </row>
    <row r="35" spans="1:7" ht="32" customHeight="1" x14ac:dyDescent="0.2">
      <c r="A35" s="2"/>
      <c r="B35" s="5"/>
      <c r="C35" s="5" t="s">
        <v>63</v>
      </c>
      <c r="D35" s="176" t="s">
        <v>64</v>
      </c>
      <c r="E35" s="176"/>
      <c r="F35" s="168" t="s">
        <v>8</v>
      </c>
      <c r="G35" s="15">
        <f t="shared" ref="G35:G36" si="4">IF(AND(F35="YA"),5,IF(AND(F35="TIDAK"),1,0))</f>
        <v>5</v>
      </c>
    </row>
    <row r="36" spans="1:7" ht="45.75" customHeight="1" x14ac:dyDescent="0.2">
      <c r="A36" s="2"/>
      <c r="B36" s="5"/>
      <c r="C36" s="5" t="s">
        <v>65</v>
      </c>
      <c r="D36" s="176" t="s">
        <v>66</v>
      </c>
      <c r="E36" s="176"/>
      <c r="F36" s="168" t="s">
        <v>55</v>
      </c>
      <c r="G36" s="15">
        <f t="shared" si="4"/>
        <v>1</v>
      </c>
    </row>
    <row r="37" spans="1:7" ht="32" customHeight="1" x14ac:dyDescent="0.2">
      <c r="A37" s="2"/>
      <c r="B37" s="5"/>
      <c r="C37" s="5" t="s">
        <v>67</v>
      </c>
      <c r="D37" s="176" t="s">
        <v>68</v>
      </c>
      <c r="E37" s="176"/>
      <c r="F37" s="168"/>
      <c r="G37" s="15"/>
    </row>
    <row r="38" spans="1:7" ht="32" customHeight="1" x14ac:dyDescent="0.2">
      <c r="A38" s="2"/>
      <c r="B38" s="5"/>
      <c r="C38" s="5"/>
      <c r="D38" s="5" t="s">
        <v>69</v>
      </c>
      <c r="E38" s="5" t="s">
        <v>70</v>
      </c>
      <c r="F38" s="168" t="s">
        <v>8</v>
      </c>
      <c r="G38" s="15">
        <f t="shared" ref="G38:G40" si="5">IF(AND(F38="YA"),5,IF(AND(F38="TIDAK"),1,0))</f>
        <v>5</v>
      </c>
    </row>
    <row r="39" spans="1:7" ht="32" customHeight="1" x14ac:dyDescent="0.2">
      <c r="A39" s="2"/>
      <c r="B39" s="5"/>
      <c r="C39" s="5"/>
      <c r="D39" s="5" t="s">
        <v>71</v>
      </c>
      <c r="E39" s="5" t="s">
        <v>72</v>
      </c>
      <c r="F39" s="168" t="s">
        <v>8</v>
      </c>
      <c r="G39" s="15">
        <f t="shared" si="5"/>
        <v>5</v>
      </c>
    </row>
    <row r="40" spans="1:7" ht="32" customHeight="1" x14ac:dyDescent="0.2">
      <c r="A40" s="2"/>
      <c r="B40" s="5"/>
      <c r="C40" s="5"/>
      <c r="D40" s="5" t="s">
        <v>73</v>
      </c>
      <c r="E40" s="5" t="s">
        <v>74</v>
      </c>
      <c r="F40" s="168" t="s">
        <v>8</v>
      </c>
      <c r="G40" s="15">
        <f t="shared" si="5"/>
        <v>5</v>
      </c>
    </row>
    <row r="41" spans="1:7" ht="32" customHeight="1" x14ac:dyDescent="0.2">
      <c r="A41" s="2"/>
      <c r="B41" s="5"/>
      <c r="C41" s="5" t="s">
        <v>75</v>
      </c>
      <c r="D41" s="176" t="s">
        <v>76</v>
      </c>
      <c r="E41" s="176"/>
      <c r="F41" s="168"/>
      <c r="G41" s="15"/>
    </row>
    <row r="42" spans="1:7" ht="32" customHeight="1" x14ac:dyDescent="0.2">
      <c r="A42" s="2"/>
      <c r="B42" s="5"/>
      <c r="C42" s="5"/>
      <c r="D42" s="5" t="s">
        <v>77</v>
      </c>
      <c r="E42" s="5" t="s">
        <v>78</v>
      </c>
      <c r="F42" s="168" t="s">
        <v>22</v>
      </c>
      <c r="G42" s="15">
        <f>IF(AND(F42="YA"),2,IF(AND(F42="TIDAK"),1,0))</f>
        <v>0</v>
      </c>
    </row>
    <row r="43" spans="1:7" ht="32" customHeight="1" x14ac:dyDescent="0.2">
      <c r="A43" s="2"/>
      <c r="B43" s="5"/>
      <c r="C43" s="5"/>
      <c r="D43" s="5" t="s">
        <v>79</v>
      </c>
      <c r="E43" s="5" t="s">
        <v>80</v>
      </c>
      <c r="F43" s="168" t="s">
        <v>22</v>
      </c>
      <c r="G43" s="15">
        <f>IF(AND(F43="YA"),3,IF(AND(F43="TIDAK"),1,0))</f>
        <v>0</v>
      </c>
    </row>
    <row r="44" spans="1:7" ht="32" customHeight="1" x14ac:dyDescent="0.2">
      <c r="A44" s="2"/>
      <c r="B44" s="5"/>
      <c r="C44" s="5"/>
      <c r="D44" s="5" t="s">
        <v>81</v>
      </c>
      <c r="E44" s="5" t="s">
        <v>82</v>
      </c>
      <c r="F44" s="168" t="s">
        <v>8</v>
      </c>
      <c r="G44" s="15">
        <f>IF(AND(F44="YA"),5,IF(AND(F44="TIDAK"),1,0))</f>
        <v>5</v>
      </c>
    </row>
    <row r="45" spans="1:7" ht="32" customHeight="1" x14ac:dyDescent="0.2">
      <c r="A45" s="2"/>
      <c r="B45" s="7" t="s">
        <v>83</v>
      </c>
      <c r="C45" s="176" t="s">
        <v>84</v>
      </c>
      <c r="D45" s="176"/>
      <c r="E45" s="176"/>
      <c r="F45" s="168"/>
      <c r="G45" s="15"/>
    </row>
    <row r="46" spans="1:7" ht="32" customHeight="1" x14ac:dyDescent="0.2">
      <c r="A46" s="2"/>
      <c r="B46" s="5"/>
      <c r="C46" s="4" t="s">
        <v>85</v>
      </c>
      <c r="D46" s="176" t="s">
        <v>86</v>
      </c>
      <c r="E46" s="176"/>
      <c r="F46" s="168" t="s">
        <v>8</v>
      </c>
      <c r="G46" s="15">
        <f t="shared" ref="G46:G49" si="6">IF(AND(F46="YA"),5,IF(AND(F46="TIDAK"),1,0))</f>
        <v>5</v>
      </c>
    </row>
    <row r="47" spans="1:7" ht="32" customHeight="1" x14ac:dyDescent="0.2">
      <c r="A47" s="2"/>
      <c r="B47" s="5"/>
      <c r="C47" s="4" t="s">
        <v>87</v>
      </c>
      <c r="D47" s="176" t="s">
        <v>66</v>
      </c>
      <c r="E47" s="176"/>
      <c r="F47" s="168" t="s">
        <v>8</v>
      </c>
      <c r="G47" s="15">
        <f t="shared" si="6"/>
        <v>5</v>
      </c>
    </row>
    <row r="48" spans="1:7" ht="32" customHeight="1" x14ac:dyDescent="0.2">
      <c r="A48" s="2"/>
      <c r="B48" s="5"/>
      <c r="C48" s="4" t="s">
        <v>88</v>
      </c>
      <c r="D48" s="176" t="s">
        <v>89</v>
      </c>
      <c r="E48" s="176"/>
      <c r="F48" s="168" t="s">
        <v>8</v>
      </c>
      <c r="G48" s="15">
        <f t="shared" si="6"/>
        <v>5</v>
      </c>
    </row>
    <row r="49" spans="1:7" ht="32" customHeight="1" x14ac:dyDescent="0.2">
      <c r="A49" s="2"/>
      <c r="B49" s="5"/>
      <c r="C49" s="4" t="s">
        <v>90</v>
      </c>
      <c r="D49" s="176" t="s">
        <v>91</v>
      </c>
      <c r="E49" s="176"/>
      <c r="F49" s="168" t="s">
        <v>8</v>
      </c>
      <c r="G49" s="15">
        <f t="shared" si="6"/>
        <v>5</v>
      </c>
    </row>
    <row r="50" spans="1:7" ht="32" customHeight="1" x14ac:dyDescent="0.2">
      <c r="A50" s="2"/>
      <c r="B50" s="5"/>
      <c r="C50" s="4" t="s">
        <v>92</v>
      </c>
      <c r="D50" s="176" t="s">
        <v>93</v>
      </c>
      <c r="E50" s="176"/>
      <c r="F50" s="168"/>
      <c r="G50" s="15"/>
    </row>
    <row r="51" spans="1:7" ht="32" customHeight="1" x14ac:dyDescent="0.2">
      <c r="A51" s="2"/>
      <c r="B51" s="5"/>
      <c r="C51" s="5"/>
      <c r="D51" s="4" t="s">
        <v>94</v>
      </c>
      <c r="E51" s="5" t="s">
        <v>95</v>
      </c>
      <c r="F51" s="168" t="s">
        <v>8</v>
      </c>
      <c r="G51" s="15">
        <f t="shared" ref="G51:G59" si="7">IF(AND(F51="YA"),5,IF(AND(F51="TIDAK"),1,0))</f>
        <v>5</v>
      </c>
    </row>
    <row r="52" spans="1:7" ht="32" customHeight="1" x14ac:dyDescent="0.2">
      <c r="A52" s="2"/>
      <c r="B52" s="5"/>
      <c r="C52" s="5"/>
      <c r="D52" s="4" t="s">
        <v>96</v>
      </c>
      <c r="E52" s="5" t="s">
        <v>97</v>
      </c>
      <c r="F52" s="168" t="s">
        <v>8</v>
      </c>
      <c r="G52" s="15">
        <f t="shared" si="7"/>
        <v>5</v>
      </c>
    </row>
    <row r="53" spans="1:7" ht="32" customHeight="1" x14ac:dyDescent="0.2">
      <c r="A53" s="2"/>
      <c r="B53" s="5"/>
      <c r="C53" s="5"/>
      <c r="D53" s="4" t="s">
        <v>98</v>
      </c>
      <c r="E53" s="5" t="s">
        <v>99</v>
      </c>
      <c r="F53" s="168" t="s">
        <v>8</v>
      </c>
      <c r="G53" s="15">
        <f t="shared" si="7"/>
        <v>5</v>
      </c>
    </row>
    <row r="54" spans="1:7" ht="32" customHeight="1" x14ac:dyDescent="0.2">
      <c r="A54" s="2"/>
      <c r="B54" s="5"/>
      <c r="C54" s="5"/>
      <c r="D54" s="4" t="s">
        <v>100</v>
      </c>
      <c r="E54" s="5" t="s">
        <v>101</v>
      </c>
      <c r="F54" s="168" t="s">
        <v>8</v>
      </c>
      <c r="G54" s="15">
        <f t="shared" si="7"/>
        <v>5</v>
      </c>
    </row>
    <row r="55" spans="1:7" ht="32" customHeight="1" x14ac:dyDescent="0.2">
      <c r="A55" s="2"/>
      <c r="B55" s="5"/>
      <c r="C55" s="5"/>
      <c r="D55" s="4" t="s">
        <v>102</v>
      </c>
      <c r="E55" s="5" t="s">
        <v>103</v>
      </c>
      <c r="F55" s="168" t="s">
        <v>8</v>
      </c>
      <c r="G55" s="15">
        <f t="shared" si="7"/>
        <v>5</v>
      </c>
    </row>
    <row r="56" spans="1:7" ht="32" customHeight="1" x14ac:dyDescent="0.2">
      <c r="A56" s="2"/>
      <c r="B56" s="5"/>
      <c r="C56" s="5"/>
      <c r="D56" s="4" t="s">
        <v>104</v>
      </c>
      <c r="E56" s="5" t="s">
        <v>105</v>
      </c>
      <c r="F56" s="168" t="s">
        <v>8</v>
      </c>
      <c r="G56" s="15">
        <f t="shared" si="7"/>
        <v>5</v>
      </c>
    </row>
    <row r="57" spans="1:7" ht="32" customHeight="1" x14ac:dyDescent="0.2">
      <c r="A57" s="2"/>
      <c r="B57" s="5"/>
      <c r="C57" s="5"/>
      <c r="D57" s="4" t="s">
        <v>106</v>
      </c>
      <c r="E57" s="5" t="s">
        <v>107</v>
      </c>
      <c r="F57" s="168" t="s">
        <v>8</v>
      </c>
      <c r="G57" s="15">
        <f t="shared" si="7"/>
        <v>5</v>
      </c>
    </row>
    <row r="58" spans="1:7" ht="32" customHeight="1" x14ac:dyDescent="0.2">
      <c r="A58" s="2"/>
      <c r="B58" s="5"/>
      <c r="C58" s="5"/>
      <c r="D58" s="4" t="s">
        <v>108</v>
      </c>
      <c r="E58" s="5" t="s">
        <v>109</v>
      </c>
      <c r="F58" s="168" t="s">
        <v>55</v>
      </c>
      <c r="G58" s="15">
        <f t="shared" si="7"/>
        <v>1</v>
      </c>
    </row>
    <row r="59" spans="1:7" ht="32" customHeight="1" x14ac:dyDescent="0.2">
      <c r="A59" s="2"/>
      <c r="B59" s="5"/>
      <c r="C59" s="5"/>
      <c r="D59" s="4" t="s">
        <v>110</v>
      </c>
      <c r="E59" s="5" t="s">
        <v>111</v>
      </c>
      <c r="F59" s="168" t="s">
        <v>55</v>
      </c>
      <c r="G59" s="15">
        <f t="shared" si="7"/>
        <v>1</v>
      </c>
    </row>
    <row r="60" spans="1:7" ht="32" customHeight="1" x14ac:dyDescent="0.2">
      <c r="A60" s="2">
        <v>5</v>
      </c>
      <c r="B60" s="180" t="s">
        <v>112</v>
      </c>
      <c r="C60" s="180"/>
      <c r="D60" s="180"/>
      <c r="E60" s="180"/>
      <c r="F60" s="168"/>
      <c r="G60" s="50">
        <f>SUM(G61:G82)</f>
        <v>77</v>
      </c>
    </row>
    <row r="61" spans="1:7" ht="32" customHeight="1" x14ac:dyDescent="0.2">
      <c r="A61" s="2"/>
      <c r="B61" s="4" t="s">
        <v>113</v>
      </c>
      <c r="C61" s="176" t="s">
        <v>114</v>
      </c>
      <c r="D61" s="176"/>
      <c r="E61" s="176"/>
      <c r="F61" s="168" t="s">
        <v>8</v>
      </c>
      <c r="G61" s="15">
        <f t="shared" ref="G61" si="8">IF(AND(F61="YA"),5,IF(AND(F61="TIDAK"),1,0))</f>
        <v>5</v>
      </c>
    </row>
    <row r="62" spans="1:7" ht="32" customHeight="1" x14ac:dyDescent="0.2">
      <c r="A62" s="2"/>
      <c r="B62" s="4" t="s">
        <v>115</v>
      </c>
      <c r="C62" s="176" t="s">
        <v>116</v>
      </c>
      <c r="D62" s="176"/>
      <c r="E62" s="176"/>
      <c r="F62" s="168"/>
      <c r="G62" s="15"/>
    </row>
    <row r="63" spans="1:7" ht="32" customHeight="1" x14ac:dyDescent="0.2">
      <c r="A63" s="2"/>
      <c r="B63" s="5"/>
      <c r="C63" s="4" t="s">
        <v>117</v>
      </c>
      <c r="D63" s="176" t="s">
        <v>118</v>
      </c>
      <c r="E63" s="176"/>
      <c r="F63" s="168" t="s">
        <v>8</v>
      </c>
      <c r="G63" s="15">
        <f t="shared" ref="G63:G70" si="9">IF(AND(F63="YA"),5,IF(AND(F63="TIDAK"),1,0))</f>
        <v>5</v>
      </c>
    </row>
    <row r="64" spans="1:7" ht="32" customHeight="1" x14ac:dyDescent="0.2">
      <c r="A64" s="2"/>
      <c r="B64" s="5"/>
      <c r="C64" s="4" t="s">
        <v>119</v>
      </c>
      <c r="D64" s="176" t="s">
        <v>120</v>
      </c>
      <c r="E64" s="176"/>
      <c r="F64" s="168" t="s">
        <v>8</v>
      </c>
      <c r="G64" s="15">
        <f t="shared" si="9"/>
        <v>5</v>
      </c>
    </row>
    <row r="65" spans="1:7" ht="32" customHeight="1" x14ac:dyDescent="0.2">
      <c r="A65" s="2"/>
      <c r="B65" s="5"/>
      <c r="C65" s="4" t="s">
        <v>121</v>
      </c>
      <c r="D65" s="176" t="s">
        <v>122</v>
      </c>
      <c r="E65" s="176"/>
      <c r="F65" s="168" t="s">
        <v>8</v>
      </c>
      <c r="G65" s="15">
        <f t="shared" si="9"/>
        <v>5</v>
      </c>
    </row>
    <row r="66" spans="1:7" ht="32" customHeight="1" x14ac:dyDescent="0.2">
      <c r="A66" s="2"/>
      <c r="B66" s="5"/>
      <c r="C66" s="4" t="s">
        <v>123</v>
      </c>
      <c r="D66" s="176" t="s">
        <v>124</v>
      </c>
      <c r="E66" s="176"/>
      <c r="F66" s="168" t="s">
        <v>8</v>
      </c>
      <c r="G66" s="15">
        <f t="shared" si="9"/>
        <v>5</v>
      </c>
    </row>
    <row r="67" spans="1:7" ht="32" customHeight="1" x14ac:dyDescent="0.2">
      <c r="A67" s="2"/>
      <c r="B67" s="5"/>
      <c r="C67" s="4" t="s">
        <v>125</v>
      </c>
      <c r="D67" s="176" t="s">
        <v>126</v>
      </c>
      <c r="E67" s="176"/>
      <c r="F67" s="168" t="s">
        <v>8</v>
      </c>
      <c r="G67" s="15">
        <f t="shared" si="9"/>
        <v>5</v>
      </c>
    </row>
    <row r="68" spans="1:7" ht="32" customHeight="1" x14ac:dyDescent="0.2">
      <c r="A68" s="2"/>
      <c r="B68" s="5"/>
      <c r="C68" s="4" t="s">
        <v>127</v>
      </c>
      <c r="D68" s="176" t="s">
        <v>128</v>
      </c>
      <c r="E68" s="176"/>
      <c r="F68" s="168" t="s">
        <v>8</v>
      </c>
      <c r="G68" s="15">
        <f t="shared" si="9"/>
        <v>5</v>
      </c>
    </row>
    <row r="69" spans="1:7" ht="32" customHeight="1" x14ac:dyDescent="0.2">
      <c r="A69" s="2"/>
      <c r="B69" s="5"/>
      <c r="C69" s="4" t="s">
        <v>129</v>
      </c>
      <c r="D69" s="176" t="s">
        <v>130</v>
      </c>
      <c r="E69" s="176"/>
      <c r="F69" s="168" t="s">
        <v>8</v>
      </c>
      <c r="G69" s="15">
        <f t="shared" si="9"/>
        <v>5</v>
      </c>
    </row>
    <row r="70" spans="1:7" ht="32" customHeight="1" x14ac:dyDescent="0.2">
      <c r="A70" s="2"/>
      <c r="B70" s="5"/>
      <c r="C70" s="4" t="s">
        <v>131</v>
      </c>
      <c r="D70" s="176" t="s">
        <v>132</v>
      </c>
      <c r="E70" s="176"/>
      <c r="F70" s="168" t="s">
        <v>55</v>
      </c>
      <c r="G70" s="15">
        <f t="shared" si="9"/>
        <v>1</v>
      </c>
    </row>
    <row r="71" spans="1:7" ht="32" customHeight="1" x14ac:dyDescent="0.2">
      <c r="A71" s="2"/>
      <c r="B71" s="4" t="s">
        <v>133</v>
      </c>
      <c r="C71" s="176" t="s">
        <v>134</v>
      </c>
      <c r="D71" s="176"/>
      <c r="E71" s="176"/>
      <c r="F71" s="168"/>
      <c r="G71" s="15"/>
    </row>
    <row r="72" spans="1:7" ht="32" customHeight="1" x14ac:dyDescent="0.2">
      <c r="A72" s="2"/>
      <c r="B72" s="5"/>
      <c r="C72" s="4" t="s">
        <v>135</v>
      </c>
      <c r="D72" s="176" t="s">
        <v>136</v>
      </c>
      <c r="E72" s="176"/>
      <c r="F72" s="168"/>
      <c r="G72" s="15"/>
    </row>
    <row r="73" spans="1:7" ht="32" customHeight="1" x14ac:dyDescent="0.2">
      <c r="A73" s="2"/>
      <c r="B73" s="5"/>
      <c r="C73" s="5"/>
      <c r="D73" s="4" t="s">
        <v>137</v>
      </c>
      <c r="E73" s="5" t="s">
        <v>78</v>
      </c>
      <c r="F73" s="168" t="s">
        <v>22</v>
      </c>
      <c r="G73" s="15">
        <f>IF(AND(F73="YA"),2,IF(AND(F73="TIDAK"),1,0))</f>
        <v>0</v>
      </c>
    </row>
    <row r="74" spans="1:7" ht="32" customHeight="1" x14ac:dyDescent="0.2">
      <c r="A74" s="2"/>
      <c r="B74" s="5"/>
      <c r="C74" s="5"/>
      <c r="D74" s="4" t="s">
        <v>138</v>
      </c>
      <c r="E74" s="5" t="s">
        <v>80</v>
      </c>
      <c r="F74" s="168" t="s">
        <v>22</v>
      </c>
      <c r="G74" s="15">
        <f>IF(AND(F74="YA"),3,IF(AND(F74="TIDAK"),1,0))</f>
        <v>0</v>
      </c>
    </row>
    <row r="75" spans="1:7" ht="32" customHeight="1" x14ac:dyDescent="0.2">
      <c r="A75" s="2"/>
      <c r="B75" s="5"/>
      <c r="C75" s="5"/>
      <c r="D75" s="4" t="s">
        <v>139</v>
      </c>
      <c r="E75" s="5" t="s">
        <v>140</v>
      </c>
      <c r="F75" s="168" t="s">
        <v>8</v>
      </c>
      <c r="G75" s="15">
        <f>IF(AND(F75="YA"),5,IF(AND(F75="TIDAK"),1,0))</f>
        <v>5</v>
      </c>
    </row>
    <row r="76" spans="1:7" ht="32" customHeight="1" x14ac:dyDescent="0.2">
      <c r="A76" s="2"/>
      <c r="B76" s="5"/>
      <c r="C76" s="4" t="s">
        <v>141</v>
      </c>
      <c r="D76" s="176" t="s">
        <v>142</v>
      </c>
      <c r="E76" s="176"/>
      <c r="F76" s="168" t="s">
        <v>8</v>
      </c>
      <c r="G76" s="15">
        <f t="shared" ref="G76:G82" si="10">IF(AND(F76="YA"),5,IF(AND(F76="TIDAK"),1,0))</f>
        <v>5</v>
      </c>
    </row>
    <row r="77" spans="1:7" ht="32" customHeight="1" x14ac:dyDescent="0.2">
      <c r="A77" s="2"/>
      <c r="B77" s="4" t="s">
        <v>143</v>
      </c>
      <c r="C77" s="176" t="s">
        <v>144</v>
      </c>
      <c r="D77" s="176"/>
      <c r="E77" s="176"/>
      <c r="F77" s="168" t="s">
        <v>8</v>
      </c>
      <c r="G77" s="15">
        <f t="shared" si="10"/>
        <v>5</v>
      </c>
    </row>
    <row r="78" spans="1:7" ht="32" customHeight="1" x14ac:dyDescent="0.2">
      <c r="A78" s="2"/>
      <c r="B78" s="4" t="s">
        <v>145</v>
      </c>
      <c r="C78" s="176" t="s">
        <v>146</v>
      </c>
      <c r="D78" s="176"/>
      <c r="E78" s="176"/>
      <c r="F78" s="168" t="s">
        <v>8</v>
      </c>
      <c r="G78" s="15">
        <f t="shared" si="10"/>
        <v>5</v>
      </c>
    </row>
    <row r="79" spans="1:7" ht="32" customHeight="1" x14ac:dyDescent="0.2">
      <c r="A79" s="2"/>
      <c r="B79" s="4" t="s">
        <v>147</v>
      </c>
      <c r="C79" s="176" t="s">
        <v>148</v>
      </c>
      <c r="D79" s="176"/>
      <c r="E79" s="176"/>
      <c r="F79" s="168" t="s">
        <v>8</v>
      </c>
      <c r="G79" s="15">
        <f t="shared" si="10"/>
        <v>5</v>
      </c>
    </row>
    <row r="80" spans="1:7" ht="32" customHeight="1" x14ac:dyDescent="0.2">
      <c r="A80" s="2"/>
      <c r="B80" s="4" t="s">
        <v>149</v>
      </c>
      <c r="C80" s="176" t="s">
        <v>150</v>
      </c>
      <c r="D80" s="176"/>
      <c r="E80" s="176"/>
      <c r="F80" s="168" t="s">
        <v>8</v>
      </c>
      <c r="G80" s="15">
        <f t="shared" si="10"/>
        <v>5</v>
      </c>
    </row>
    <row r="81" spans="1:7" ht="32" customHeight="1" x14ac:dyDescent="0.2">
      <c r="A81" s="2"/>
      <c r="B81" s="4" t="s">
        <v>151</v>
      </c>
      <c r="C81" s="176" t="s">
        <v>152</v>
      </c>
      <c r="D81" s="176"/>
      <c r="E81" s="176"/>
      <c r="F81" s="168" t="s">
        <v>8</v>
      </c>
      <c r="G81" s="15">
        <f t="shared" si="10"/>
        <v>5</v>
      </c>
    </row>
    <row r="82" spans="1:7" ht="39" customHeight="1" x14ac:dyDescent="0.2">
      <c r="A82" s="2"/>
      <c r="B82" s="4" t="s">
        <v>153</v>
      </c>
      <c r="C82" s="176" t="s">
        <v>154</v>
      </c>
      <c r="D82" s="176"/>
      <c r="E82" s="176"/>
      <c r="F82" s="168" t="s">
        <v>55</v>
      </c>
      <c r="G82" s="15">
        <f t="shared" si="10"/>
        <v>1</v>
      </c>
    </row>
    <row r="83" spans="1:7" ht="32" customHeight="1" x14ac:dyDescent="0.2">
      <c r="A83" s="2">
        <v>6</v>
      </c>
      <c r="B83" s="180" t="s">
        <v>155</v>
      </c>
      <c r="C83" s="180"/>
      <c r="D83" s="180"/>
      <c r="E83" s="180"/>
      <c r="F83" s="168"/>
      <c r="G83" s="50">
        <f>SUM(G84:G96)</f>
        <v>25</v>
      </c>
    </row>
    <row r="84" spans="1:7" ht="32" customHeight="1" x14ac:dyDescent="0.2">
      <c r="A84" s="2"/>
      <c r="B84" s="4" t="s">
        <v>156</v>
      </c>
      <c r="C84" s="176" t="s">
        <v>157</v>
      </c>
      <c r="D84" s="176"/>
      <c r="E84" s="176"/>
      <c r="F84" s="168" t="s">
        <v>8</v>
      </c>
      <c r="G84" s="15">
        <f t="shared" ref="G84" si="11">IF(AND(F84="YA"),5,IF(AND(F84="TIDAK"),1,0))</f>
        <v>5</v>
      </c>
    </row>
    <row r="85" spans="1:7" ht="32" customHeight="1" x14ac:dyDescent="0.2">
      <c r="A85" s="2"/>
      <c r="B85" s="4" t="s">
        <v>158</v>
      </c>
      <c r="C85" s="176" t="s">
        <v>159</v>
      </c>
      <c r="D85" s="176"/>
      <c r="E85" s="176"/>
      <c r="F85" s="168"/>
      <c r="G85" s="15"/>
    </row>
    <row r="86" spans="1:7" ht="32" customHeight="1" x14ac:dyDescent="0.2">
      <c r="A86" s="2"/>
      <c r="B86" s="5"/>
      <c r="C86" s="4" t="s">
        <v>160</v>
      </c>
      <c r="D86" s="176" t="s">
        <v>161</v>
      </c>
      <c r="E86" s="176"/>
      <c r="F86" s="168" t="s">
        <v>8</v>
      </c>
      <c r="G86" s="15">
        <f>IF(AND(F86="YA"),3,IF(AND(F86="TIDAK"),1,0))</f>
        <v>3</v>
      </c>
    </row>
    <row r="87" spans="1:7" ht="32" customHeight="1" x14ac:dyDescent="0.2">
      <c r="A87" s="2"/>
      <c r="B87" s="5"/>
      <c r="C87" s="4" t="s">
        <v>162</v>
      </c>
      <c r="D87" s="176" t="s">
        <v>163</v>
      </c>
      <c r="E87" s="176"/>
      <c r="F87" s="168" t="s">
        <v>22</v>
      </c>
      <c r="G87" s="15">
        <f>IF(AND(F87="YA"),5,IF(AND(F87="TIDAK"),1,0))</f>
        <v>0</v>
      </c>
    </row>
    <row r="88" spans="1:7" ht="32" customHeight="1" x14ac:dyDescent="0.2">
      <c r="A88" s="2"/>
      <c r="B88" s="4" t="s">
        <v>164</v>
      </c>
      <c r="C88" s="176" t="s">
        <v>165</v>
      </c>
      <c r="D88" s="176"/>
      <c r="E88" s="176"/>
      <c r="F88" s="168"/>
      <c r="G88" s="15"/>
    </row>
    <row r="89" spans="1:7" ht="32" customHeight="1" x14ac:dyDescent="0.2">
      <c r="A89" s="2"/>
      <c r="B89" s="5"/>
      <c r="C89" s="4" t="s">
        <v>166</v>
      </c>
      <c r="D89" s="176" t="s">
        <v>167</v>
      </c>
      <c r="E89" s="176"/>
      <c r="F89" s="168" t="s">
        <v>22</v>
      </c>
      <c r="G89" s="15">
        <f>IF(AND(F89="YA"),3,IF(AND(F89="TIDAK"),1,0))</f>
        <v>0</v>
      </c>
    </row>
    <row r="90" spans="1:7" ht="32" customHeight="1" x14ac:dyDescent="0.2">
      <c r="A90" s="2"/>
      <c r="B90" s="5"/>
      <c r="C90" s="4" t="s">
        <v>168</v>
      </c>
      <c r="D90" s="176" t="s">
        <v>169</v>
      </c>
      <c r="E90" s="176"/>
      <c r="F90" s="168" t="s">
        <v>8</v>
      </c>
      <c r="G90" s="15">
        <f>IF(AND(F90="YA"),5,IF(AND(F90="TIDAK"),1,0))</f>
        <v>5</v>
      </c>
    </row>
    <row r="91" spans="1:7" ht="32" customHeight="1" x14ac:dyDescent="0.2">
      <c r="A91" s="2"/>
      <c r="B91" s="4" t="s">
        <v>170</v>
      </c>
      <c r="C91" s="176" t="s">
        <v>171</v>
      </c>
      <c r="D91" s="176"/>
      <c r="E91" s="176"/>
      <c r="F91" s="168"/>
      <c r="G91" s="15"/>
    </row>
    <row r="92" spans="1:7" ht="32" customHeight="1" x14ac:dyDescent="0.2">
      <c r="A92" s="2"/>
      <c r="B92" s="5"/>
      <c r="C92" s="4" t="s">
        <v>172</v>
      </c>
      <c r="D92" s="176" t="s">
        <v>173</v>
      </c>
      <c r="E92" s="176"/>
      <c r="F92" s="168" t="s">
        <v>8</v>
      </c>
      <c r="G92" s="15">
        <f>IF(AND(F92="YA"),2,IF(AND(F92="TIDAK"),1,0))</f>
        <v>2</v>
      </c>
    </row>
    <row r="93" spans="1:7" ht="32" customHeight="1" x14ac:dyDescent="0.2">
      <c r="A93" s="2"/>
      <c r="B93" s="5"/>
      <c r="C93" s="4" t="s">
        <v>174</v>
      </c>
      <c r="D93" s="176" t="s">
        <v>175</v>
      </c>
      <c r="E93" s="176"/>
      <c r="F93" s="168" t="s">
        <v>22</v>
      </c>
      <c r="G93" s="15">
        <f>IF(AND(F93="YA"),3,IF(AND(F93="TIDAK"),1,0))</f>
        <v>0</v>
      </c>
    </row>
    <row r="94" spans="1:7" ht="32" customHeight="1" x14ac:dyDescent="0.2">
      <c r="A94" s="2"/>
      <c r="B94" s="5"/>
      <c r="C94" s="4" t="s">
        <v>176</v>
      </c>
      <c r="D94" s="176" t="s">
        <v>177</v>
      </c>
      <c r="E94" s="176"/>
      <c r="F94" s="168" t="s">
        <v>22</v>
      </c>
      <c r="G94" s="15">
        <f>IF(AND(F94="YA"),5,IF(AND(F94="TIDAK"),1,0))</f>
        <v>0</v>
      </c>
    </row>
    <row r="95" spans="1:7" ht="32" customHeight="1" x14ac:dyDescent="0.2">
      <c r="A95" s="2"/>
      <c r="B95" s="4" t="s">
        <v>178</v>
      </c>
      <c r="C95" s="176" t="s">
        <v>179</v>
      </c>
      <c r="D95" s="176"/>
      <c r="E95" s="176"/>
      <c r="F95" s="168" t="s">
        <v>8</v>
      </c>
      <c r="G95" s="15">
        <f t="shared" ref="G95:G96" si="12">IF(AND(F95="YA"),5,IF(AND(F95="TIDAK"),1,0))</f>
        <v>5</v>
      </c>
    </row>
    <row r="96" spans="1:7" ht="36.75" customHeight="1" x14ac:dyDescent="0.2">
      <c r="A96" s="2"/>
      <c r="B96" s="4" t="s">
        <v>180</v>
      </c>
      <c r="C96" s="176" t="s">
        <v>181</v>
      </c>
      <c r="D96" s="176"/>
      <c r="E96" s="176"/>
      <c r="F96" s="168" t="s">
        <v>8</v>
      </c>
      <c r="G96" s="15">
        <f t="shared" si="12"/>
        <v>5</v>
      </c>
    </row>
    <row r="97" spans="1:7" ht="32" customHeight="1" x14ac:dyDescent="0.2">
      <c r="A97" s="2">
        <v>7</v>
      </c>
      <c r="B97" s="180" t="s">
        <v>182</v>
      </c>
      <c r="C97" s="180"/>
      <c r="D97" s="180"/>
      <c r="E97" s="180"/>
      <c r="F97" s="168"/>
      <c r="G97" s="50">
        <f>SUM(G98:G121)</f>
        <v>70</v>
      </c>
    </row>
    <row r="98" spans="1:7" ht="55.5" customHeight="1" x14ac:dyDescent="0.2">
      <c r="A98" s="2"/>
      <c r="B98" s="5" t="s">
        <v>183</v>
      </c>
      <c r="C98" s="176" t="s">
        <v>184</v>
      </c>
      <c r="D98" s="176"/>
      <c r="E98" s="176"/>
      <c r="F98" s="168" t="s">
        <v>8</v>
      </c>
      <c r="G98" s="15">
        <f t="shared" ref="G98:G99" si="13">IF(AND(F98="YA"),5,IF(AND(F98="TIDAK"),1,0))</f>
        <v>5</v>
      </c>
    </row>
    <row r="99" spans="1:7" ht="32" customHeight="1" x14ac:dyDescent="0.2">
      <c r="A99" s="2"/>
      <c r="B99" s="5" t="s">
        <v>185</v>
      </c>
      <c r="C99" s="176" t="s">
        <v>186</v>
      </c>
      <c r="D99" s="176"/>
      <c r="E99" s="176"/>
      <c r="F99" s="168" t="s">
        <v>8</v>
      </c>
      <c r="G99" s="15">
        <f t="shared" si="13"/>
        <v>5</v>
      </c>
    </row>
    <row r="100" spans="1:7" ht="32" customHeight="1" x14ac:dyDescent="0.2">
      <c r="A100" s="2"/>
      <c r="B100" s="5" t="s">
        <v>187</v>
      </c>
      <c r="C100" s="176" t="s">
        <v>188</v>
      </c>
      <c r="D100" s="176"/>
      <c r="E100" s="176"/>
      <c r="F100" s="168"/>
      <c r="G100" s="15"/>
    </row>
    <row r="101" spans="1:7" ht="32" customHeight="1" x14ac:dyDescent="0.2">
      <c r="A101" s="2"/>
      <c r="B101" s="5"/>
      <c r="C101" s="5" t="s">
        <v>189</v>
      </c>
      <c r="D101" s="176" t="s">
        <v>190</v>
      </c>
      <c r="E101" s="176"/>
      <c r="F101" s="168" t="s">
        <v>8</v>
      </c>
      <c r="G101" s="15">
        <f t="shared" ref="G101:G110" si="14">IF(AND(F101="YA"),5,IF(AND(F101="TIDAK"),1,0))</f>
        <v>5</v>
      </c>
    </row>
    <row r="102" spans="1:7" ht="71.25" customHeight="1" x14ac:dyDescent="0.2">
      <c r="A102" s="2"/>
      <c r="B102" s="5"/>
      <c r="C102" s="5" t="s">
        <v>191</v>
      </c>
      <c r="D102" s="176" t="s">
        <v>192</v>
      </c>
      <c r="E102" s="176"/>
      <c r="F102" s="168" t="s">
        <v>55</v>
      </c>
      <c r="G102" s="15">
        <f t="shared" si="14"/>
        <v>1</v>
      </c>
    </row>
    <row r="103" spans="1:7" ht="32" customHeight="1" x14ac:dyDescent="0.2">
      <c r="A103" s="2"/>
      <c r="B103" s="5"/>
      <c r="C103" s="5" t="s">
        <v>193</v>
      </c>
      <c r="D103" s="176" t="s">
        <v>194</v>
      </c>
      <c r="E103" s="176"/>
      <c r="F103" s="168" t="s">
        <v>8</v>
      </c>
      <c r="G103" s="15">
        <f t="shared" si="14"/>
        <v>5</v>
      </c>
    </row>
    <row r="104" spans="1:7" ht="32" customHeight="1" x14ac:dyDescent="0.2">
      <c r="A104" s="2"/>
      <c r="B104" s="5"/>
      <c r="C104" s="5" t="s">
        <v>195</v>
      </c>
      <c r="D104" s="176" t="s">
        <v>196</v>
      </c>
      <c r="E104" s="176"/>
      <c r="F104" s="168" t="s">
        <v>8</v>
      </c>
      <c r="G104" s="15">
        <f t="shared" si="14"/>
        <v>5</v>
      </c>
    </row>
    <row r="105" spans="1:7" ht="32" customHeight="1" x14ac:dyDescent="0.2">
      <c r="A105" s="2"/>
      <c r="B105" s="5"/>
      <c r="C105" s="5" t="s">
        <v>197</v>
      </c>
      <c r="D105" s="176" t="s">
        <v>198</v>
      </c>
      <c r="E105" s="176"/>
      <c r="F105" s="168" t="s">
        <v>55</v>
      </c>
      <c r="G105" s="15">
        <f t="shared" si="14"/>
        <v>1</v>
      </c>
    </row>
    <row r="106" spans="1:7" ht="51.75" customHeight="1" x14ac:dyDescent="0.2">
      <c r="A106" s="2"/>
      <c r="B106" s="5"/>
      <c r="C106" s="5" t="s">
        <v>199</v>
      </c>
      <c r="D106" s="176" t="s">
        <v>200</v>
      </c>
      <c r="E106" s="176"/>
      <c r="F106" s="168" t="s">
        <v>8</v>
      </c>
      <c r="G106" s="15">
        <f t="shared" si="14"/>
        <v>5</v>
      </c>
    </row>
    <row r="107" spans="1:7" ht="32" customHeight="1" x14ac:dyDescent="0.2">
      <c r="A107" s="2"/>
      <c r="B107" s="5" t="s">
        <v>201</v>
      </c>
      <c r="C107" s="176" t="s">
        <v>202</v>
      </c>
      <c r="D107" s="176"/>
      <c r="E107" s="176"/>
      <c r="F107" s="168" t="s">
        <v>8</v>
      </c>
      <c r="G107" s="15">
        <f t="shared" si="14"/>
        <v>5</v>
      </c>
    </row>
    <row r="108" spans="1:7" ht="32" customHeight="1" x14ac:dyDescent="0.2">
      <c r="A108" s="2"/>
      <c r="B108" s="5" t="s">
        <v>203</v>
      </c>
      <c r="C108" s="176" t="s">
        <v>204</v>
      </c>
      <c r="D108" s="176"/>
      <c r="E108" s="176"/>
      <c r="F108" s="168" t="s">
        <v>8</v>
      </c>
      <c r="G108" s="15">
        <f t="shared" si="14"/>
        <v>5</v>
      </c>
    </row>
    <row r="109" spans="1:7" ht="32" customHeight="1" x14ac:dyDescent="0.2">
      <c r="A109" s="2"/>
      <c r="B109" s="5" t="s">
        <v>205</v>
      </c>
      <c r="C109" s="176" t="s">
        <v>206</v>
      </c>
      <c r="D109" s="176"/>
      <c r="E109" s="176"/>
      <c r="F109" s="168" t="s">
        <v>8</v>
      </c>
      <c r="G109" s="15">
        <f t="shared" si="14"/>
        <v>5</v>
      </c>
    </row>
    <row r="110" spans="1:7" ht="32" customHeight="1" x14ac:dyDescent="0.2">
      <c r="A110" s="2"/>
      <c r="B110" s="5" t="s">
        <v>207</v>
      </c>
      <c r="C110" s="176" t="s">
        <v>208</v>
      </c>
      <c r="D110" s="176"/>
      <c r="E110" s="176"/>
      <c r="F110" s="168" t="s">
        <v>8</v>
      </c>
      <c r="G110" s="15">
        <f t="shared" si="14"/>
        <v>5</v>
      </c>
    </row>
    <row r="111" spans="1:7" ht="32" customHeight="1" x14ac:dyDescent="0.2">
      <c r="A111" s="2"/>
      <c r="B111" s="5" t="s">
        <v>209</v>
      </c>
      <c r="C111" s="176" t="s">
        <v>210</v>
      </c>
      <c r="D111" s="176"/>
      <c r="E111" s="176"/>
      <c r="F111" s="168"/>
      <c r="G111" s="15"/>
    </row>
    <row r="112" spans="1:7" ht="32" customHeight="1" x14ac:dyDescent="0.2">
      <c r="A112" s="8"/>
      <c r="B112" s="5"/>
      <c r="C112" s="5" t="s">
        <v>211</v>
      </c>
      <c r="D112" s="176" t="s">
        <v>212</v>
      </c>
      <c r="E112" s="176"/>
      <c r="F112" s="168" t="s">
        <v>8</v>
      </c>
      <c r="G112" s="15">
        <f>IF(AND(F112="YA"),3,IF(AND(F112="TIDAK"),1,0))</f>
        <v>3</v>
      </c>
    </row>
    <row r="113" spans="1:7" ht="32" customHeight="1" x14ac:dyDescent="0.2">
      <c r="A113" s="8"/>
      <c r="B113" s="5"/>
      <c r="C113" s="5" t="s">
        <v>213</v>
      </c>
      <c r="D113" s="176" t="s">
        <v>214</v>
      </c>
      <c r="E113" s="176"/>
      <c r="F113" s="168" t="s">
        <v>22</v>
      </c>
      <c r="G113" s="15">
        <f>IF(AND(F113="YA"),5,IF(AND(F113="TIDAK"),1,0))</f>
        <v>0</v>
      </c>
    </row>
    <row r="114" spans="1:7" ht="32" customHeight="1" x14ac:dyDescent="0.2">
      <c r="A114" s="2"/>
      <c r="B114" s="5" t="s">
        <v>215</v>
      </c>
      <c r="C114" s="176" t="s">
        <v>216</v>
      </c>
      <c r="D114" s="176"/>
      <c r="E114" s="176"/>
      <c r="F114" s="168"/>
      <c r="G114" s="15"/>
    </row>
    <row r="115" spans="1:7" ht="32" customHeight="1" x14ac:dyDescent="0.2">
      <c r="A115" s="8"/>
      <c r="B115" s="5"/>
      <c r="C115" s="5" t="s">
        <v>217</v>
      </c>
      <c r="D115" s="176" t="s">
        <v>218</v>
      </c>
      <c r="E115" s="176"/>
      <c r="F115" s="168" t="s">
        <v>22</v>
      </c>
      <c r="G115" s="15">
        <f>IF(AND(F115="YA"),3,IF(AND(F115="TIDAK"),1,0))</f>
        <v>0</v>
      </c>
    </row>
    <row r="116" spans="1:7" ht="32" customHeight="1" x14ac:dyDescent="0.2">
      <c r="A116" s="8"/>
      <c r="B116" s="5"/>
      <c r="C116" s="5" t="s">
        <v>219</v>
      </c>
      <c r="D116" s="176" t="s">
        <v>220</v>
      </c>
      <c r="E116" s="176"/>
      <c r="F116" s="168" t="s">
        <v>8</v>
      </c>
      <c r="G116" s="15">
        <f>IF(AND(F116="YA"),5,IF(AND(F116="TIDAK"),1,0))</f>
        <v>5</v>
      </c>
    </row>
    <row r="117" spans="1:7" ht="32" customHeight="1" x14ac:dyDescent="0.2">
      <c r="A117" s="2"/>
      <c r="B117" s="9" t="s">
        <v>221</v>
      </c>
      <c r="C117" s="176" t="s">
        <v>222</v>
      </c>
      <c r="D117" s="176"/>
      <c r="E117" s="176"/>
      <c r="F117" s="168" t="s">
        <v>8</v>
      </c>
      <c r="G117" s="15">
        <f t="shared" ref="G117" si="15">IF(AND(F117="YA"),5,IF(AND(F117="TIDAK"),1,0))</f>
        <v>5</v>
      </c>
    </row>
    <row r="118" spans="1:7" ht="32" customHeight="1" x14ac:dyDescent="0.2">
      <c r="A118" s="2"/>
      <c r="B118" s="5" t="s">
        <v>223</v>
      </c>
      <c r="C118" s="176" t="s">
        <v>224</v>
      </c>
      <c r="D118" s="176"/>
      <c r="E118" s="176"/>
      <c r="F118" s="168"/>
      <c r="G118" s="15"/>
    </row>
    <row r="119" spans="1:7" ht="32" customHeight="1" x14ac:dyDescent="0.2">
      <c r="A119" s="2"/>
      <c r="B119" s="5"/>
      <c r="C119" s="5" t="s">
        <v>225</v>
      </c>
      <c r="D119" s="176" t="s">
        <v>78</v>
      </c>
      <c r="E119" s="176"/>
      <c r="F119" s="168" t="s">
        <v>22</v>
      </c>
      <c r="G119" s="15">
        <f>IF(AND(F119="YA"),2,IF(AND(F119="TIDAK"),1,0))</f>
        <v>0</v>
      </c>
    </row>
    <row r="120" spans="1:7" ht="32" customHeight="1" x14ac:dyDescent="0.2">
      <c r="A120" s="2"/>
      <c r="B120" s="5"/>
      <c r="C120" s="5" t="s">
        <v>226</v>
      </c>
      <c r="D120" s="176" t="s">
        <v>80</v>
      </c>
      <c r="E120" s="176"/>
      <c r="F120" s="168" t="s">
        <v>22</v>
      </c>
      <c r="G120" s="15">
        <f>IF(AND(F120="YA"),3,IF(AND(F120="TIDAK"),1,0))</f>
        <v>0</v>
      </c>
    </row>
    <row r="121" spans="1:7" ht="32" customHeight="1" x14ac:dyDescent="0.2">
      <c r="A121" s="2"/>
      <c r="B121" s="5"/>
      <c r="C121" s="5" t="s">
        <v>227</v>
      </c>
      <c r="D121" s="176" t="s">
        <v>140</v>
      </c>
      <c r="E121" s="176"/>
      <c r="F121" s="168" t="s">
        <v>8</v>
      </c>
      <c r="G121" s="15">
        <f>IF(AND(F121="YA"),5,IF(AND(F121="TIDAK"),1,0))</f>
        <v>5</v>
      </c>
    </row>
    <row r="122" spans="1:7" ht="32" customHeight="1" x14ac:dyDescent="0.2">
      <c r="A122" s="2">
        <v>8</v>
      </c>
      <c r="B122" s="180" t="s">
        <v>228</v>
      </c>
      <c r="C122" s="180"/>
      <c r="D122" s="180"/>
      <c r="E122" s="180"/>
      <c r="F122" s="168"/>
      <c r="G122" s="50">
        <f>SUM(G123:G142)</f>
        <v>48</v>
      </c>
    </row>
    <row r="123" spans="1:7" ht="32" customHeight="1" x14ac:dyDescent="0.2">
      <c r="A123" s="2"/>
      <c r="B123" s="4" t="s">
        <v>229</v>
      </c>
      <c r="C123" s="176" t="s">
        <v>230</v>
      </c>
      <c r="D123" s="176"/>
      <c r="E123" s="176"/>
      <c r="F123" s="168" t="s">
        <v>8</v>
      </c>
      <c r="G123" s="15">
        <f t="shared" ref="G123" si="16">IF(AND(F123="YA"),5,IF(AND(F123="TIDAK"),1,0))</f>
        <v>5</v>
      </c>
    </row>
    <row r="124" spans="1:7" ht="32" customHeight="1" x14ac:dyDescent="0.2">
      <c r="A124" s="2"/>
      <c r="B124" s="4" t="s">
        <v>231</v>
      </c>
      <c r="C124" s="176" t="s">
        <v>232</v>
      </c>
      <c r="D124" s="176"/>
      <c r="E124" s="176"/>
      <c r="F124" s="168"/>
      <c r="G124" s="15"/>
    </row>
    <row r="125" spans="1:7" ht="32" customHeight="1" x14ac:dyDescent="0.2">
      <c r="A125" s="2"/>
      <c r="B125" s="5"/>
      <c r="C125" s="4" t="s">
        <v>233</v>
      </c>
      <c r="D125" s="176" t="s">
        <v>234</v>
      </c>
      <c r="E125" s="176"/>
      <c r="F125" s="168" t="s">
        <v>22</v>
      </c>
      <c r="G125" s="15">
        <f>IF(AND(F125="YA"),2,IF(AND(F125="TIDAK"),1,0))</f>
        <v>0</v>
      </c>
    </row>
    <row r="126" spans="1:7" ht="32" customHeight="1" x14ac:dyDescent="0.2">
      <c r="A126" s="2"/>
      <c r="B126" s="5"/>
      <c r="C126" s="4" t="s">
        <v>235</v>
      </c>
      <c r="D126" s="176" t="s">
        <v>236</v>
      </c>
      <c r="E126" s="176"/>
      <c r="F126" s="168" t="s">
        <v>22</v>
      </c>
      <c r="G126" s="15">
        <f>IF(AND(F126="YA"),3,IF(AND(F126="TIDAK"),1,0))</f>
        <v>0</v>
      </c>
    </row>
    <row r="127" spans="1:7" ht="32" customHeight="1" x14ac:dyDescent="0.2">
      <c r="A127" s="2"/>
      <c r="B127" s="5"/>
      <c r="C127" s="4" t="s">
        <v>237</v>
      </c>
      <c r="D127" s="176" t="s">
        <v>238</v>
      </c>
      <c r="E127" s="176"/>
      <c r="F127" s="168" t="s">
        <v>8</v>
      </c>
      <c r="G127" s="15">
        <f>IF(AND(F127="YA"),5,IF(AND(F127="TIDAK"),1,0))</f>
        <v>5</v>
      </c>
    </row>
    <row r="128" spans="1:7" ht="32" customHeight="1" x14ac:dyDescent="0.2">
      <c r="A128" s="2"/>
      <c r="B128" s="4" t="s">
        <v>239</v>
      </c>
      <c r="C128" s="176" t="s">
        <v>240</v>
      </c>
      <c r="D128" s="176"/>
      <c r="E128" s="176"/>
      <c r="F128" s="168" t="s">
        <v>8</v>
      </c>
      <c r="G128" s="15">
        <f t="shared" ref="G128" si="17">IF(AND(F128="YA"),5,IF(AND(F128="TIDAK"),1,0))</f>
        <v>5</v>
      </c>
    </row>
    <row r="129" spans="1:7" ht="32" customHeight="1" x14ac:dyDescent="0.2">
      <c r="A129" s="2"/>
      <c r="B129" s="4" t="s">
        <v>241</v>
      </c>
      <c r="C129" s="176" t="s">
        <v>242</v>
      </c>
      <c r="D129" s="176"/>
      <c r="E129" s="176"/>
      <c r="F129" s="168"/>
      <c r="G129" s="15"/>
    </row>
    <row r="130" spans="1:7" ht="32" customHeight="1" x14ac:dyDescent="0.2">
      <c r="A130" s="2"/>
      <c r="B130" s="5"/>
      <c r="C130" s="4" t="s">
        <v>243</v>
      </c>
      <c r="D130" s="214" t="s">
        <v>244</v>
      </c>
      <c r="E130" s="214"/>
      <c r="F130" s="168" t="s">
        <v>8</v>
      </c>
      <c r="G130" s="15">
        <f>IF(AND(F130="YA"),3,IF(AND(F130="TIDAK"),1,0))</f>
        <v>3</v>
      </c>
    </row>
    <row r="131" spans="1:7" ht="32" customHeight="1" x14ac:dyDescent="0.2">
      <c r="A131" s="2"/>
      <c r="B131" s="5"/>
      <c r="C131" s="4" t="s">
        <v>245</v>
      </c>
      <c r="D131" s="214" t="s">
        <v>246</v>
      </c>
      <c r="E131" s="214"/>
      <c r="F131" s="168" t="s">
        <v>8</v>
      </c>
      <c r="G131" s="15">
        <f>IF(AND(F131="YA"),5,IF(AND(F131="TIDAK"),1,0))</f>
        <v>5</v>
      </c>
    </row>
    <row r="132" spans="1:7" ht="32" customHeight="1" x14ac:dyDescent="0.2">
      <c r="A132" s="2"/>
      <c r="B132" s="4" t="s">
        <v>247</v>
      </c>
      <c r="C132" s="176" t="s">
        <v>248</v>
      </c>
      <c r="D132" s="176"/>
      <c r="E132" s="176"/>
      <c r="F132" s="168"/>
      <c r="G132" s="15"/>
    </row>
    <row r="133" spans="1:7" ht="32" customHeight="1" x14ac:dyDescent="0.2">
      <c r="A133" s="2"/>
      <c r="B133" s="5"/>
      <c r="C133" s="4" t="s">
        <v>249</v>
      </c>
      <c r="D133" s="176" t="s">
        <v>250</v>
      </c>
      <c r="E133" s="176"/>
      <c r="F133" s="168" t="s">
        <v>8</v>
      </c>
      <c r="G133" s="15">
        <f>IF(AND(F133="YA"),3,IF(AND(F133="TIDAK"),1,0))</f>
        <v>3</v>
      </c>
    </row>
    <row r="134" spans="1:7" ht="32" customHeight="1" x14ac:dyDescent="0.2">
      <c r="A134" s="2"/>
      <c r="B134" s="5"/>
      <c r="C134" s="4" t="s">
        <v>251</v>
      </c>
      <c r="D134" s="176" t="s">
        <v>252</v>
      </c>
      <c r="E134" s="176"/>
      <c r="F134" s="168" t="s">
        <v>22</v>
      </c>
      <c r="G134" s="15">
        <f>IF(AND(F134="YA"),3,IF(AND(F134="TIDAK"),1,0))</f>
        <v>0</v>
      </c>
    </row>
    <row r="135" spans="1:7" ht="32" customHeight="1" x14ac:dyDescent="0.2">
      <c r="A135" s="2"/>
      <c r="B135" s="5"/>
      <c r="C135" s="4" t="s">
        <v>253</v>
      </c>
      <c r="D135" s="176" t="s">
        <v>254</v>
      </c>
      <c r="E135" s="176"/>
      <c r="F135" s="168" t="s">
        <v>22</v>
      </c>
      <c r="G135" s="15">
        <f>IF(AND(F135="YA"),5,IF(AND(F135="TIDAK"),1,0))</f>
        <v>0</v>
      </c>
    </row>
    <row r="136" spans="1:7" ht="32" customHeight="1" x14ac:dyDescent="0.2">
      <c r="A136" s="2"/>
      <c r="B136" s="4" t="s">
        <v>255</v>
      </c>
      <c r="C136" s="176" t="s">
        <v>256</v>
      </c>
      <c r="D136" s="176"/>
      <c r="E136" s="176"/>
      <c r="F136" s="168" t="s">
        <v>8</v>
      </c>
      <c r="G136" s="15">
        <f t="shared" ref="G136" si="18">IF(AND(F136="YA"),5,IF(AND(F136="TIDAK"),1,0))</f>
        <v>5</v>
      </c>
    </row>
    <row r="137" spans="1:7" ht="32" customHeight="1" x14ac:dyDescent="0.2">
      <c r="A137" s="2"/>
      <c r="B137" s="4" t="s">
        <v>257</v>
      </c>
      <c r="C137" s="176" t="s">
        <v>258</v>
      </c>
      <c r="D137" s="176"/>
      <c r="E137" s="176"/>
      <c r="F137" s="168"/>
      <c r="G137" s="15"/>
    </row>
    <row r="138" spans="1:7" ht="32" customHeight="1" x14ac:dyDescent="0.2">
      <c r="A138" s="2"/>
      <c r="B138" s="5"/>
      <c r="C138" s="4" t="s">
        <v>259</v>
      </c>
      <c r="D138" s="176" t="s">
        <v>260</v>
      </c>
      <c r="E138" s="176"/>
      <c r="F138" s="168" t="s">
        <v>8</v>
      </c>
      <c r="G138" s="15">
        <f t="shared" ref="G138:G142" si="19">IF(AND(F138="YA"),5,IF(AND(F138="TIDAK"),1,0))</f>
        <v>5</v>
      </c>
    </row>
    <row r="139" spans="1:7" ht="32" customHeight="1" x14ac:dyDescent="0.2">
      <c r="A139" s="2"/>
      <c r="B139" s="5"/>
      <c r="C139" s="4" t="s">
        <v>261</v>
      </c>
      <c r="D139" s="176" t="s">
        <v>262</v>
      </c>
      <c r="E139" s="176"/>
      <c r="F139" s="168" t="s">
        <v>8</v>
      </c>
      <c r="G139" s="15">
        <f t="shared" si="19"/>
        <v>5</v>
      </c>
    </row>
    <row r="140" spans="1:7" ht="32" customHeight="1" x14ac:dyDescent="0.2">
      <c r="A140" s="2"/>
      <c r="B140" s="5"/>
      <c r="C140" s="4" t="s">
        <v>263</v>
      </c>
      <c r="D140" s="176" t="s">
        <v>264</v>
      </c>
      <c r="E140" s="176"/>
      <c r="F140" s="168" t="s">
        <v>55</v>
      </c>
      <c r="G140" s="15">
        <f t="shared" si="19"/>
        <v>1</v>
      </c>
    </row>
    <row r="141" spans="1:7" ht="32" customHeight="1" x14ac:dyDescent="0.2">
      <c r="A141" s="2"/>
      <c r="B141" s="4" t="s">
        <v>265</v>
      </c>
      <c r="C141" s="176" t="s">
        <v>266</v>
      </c>
      <c r="D141" s="176"/>
      <c r="E141" s="176"/>
      <c r="F141" s="168" t="s">
        <v>55</v>
      </c>
      <c r="G141" s="15">
        <f t="shared" si="19"/>
        <v>1</v>
      </c>
    </row>
    <row r="142" spans="1:7" ht="32" customHeight="1" x14ac:dyDescent="0.2">
      <c r="A142" s="2"/>
      <c r="B142" s="4" t="s">
        <v>267</v>
      </c>
      <c r="C142" s="176" t="s">
        <v>268</v>
      </c>
      <c r="D142" s="176"/>
      <c r="E142" s="176"/>
      <c r="F142" s="168" t="s">
        <v>8</v>
      </c>
      <c r="G142" s="15">
        <f t="shared" si="19"/>
        <v>5</v>
      </c>
    </row>
    <row r="143" spans="1:7" ht="32" customHeight="1" x14ac:dyDescent="0.2">
      <c r="A143" s="2">
        <v>9</v>
      </c>
      <c r="B143" s="180" t="s">
        <v>269</v>
      </c>
      <c r="C143" s="180"/>
      <c r="D143" s="180"/>
      <c r="E143" s="180"/>
      <c r="F143" s="168"/>
      <c r="G143" s="50">
        <f>SUM(G144:G162)</f>
        <v>43</v>
      </c>
    </row>
    <row r="144" spans="1:7" ht="32" customHeight="1" x14ac:dyDescent="0.2">
      <c r="A144" s="2"/>
      <c r="B144" s="4" t="s">
        <v>270</v>
      </c>
      <c r="C144" s="176" t="s">
        <v>271</v>
      </c>
      <c r="D144" s="176"/>
      <c r="E144" s="176"/>
      <c r="F144" s="168" t="s">
        <v>8</v>
      </c>
      <c r="G144" s="15">
        <f t="shared" ref="G144:G146" si="20">IF(AND(F144="YA"),5,IF(AND(F144="TIDAK"),1,0))</f>
        <v>5</v>
      </c>
    </row>
    <row r="145" spans="1:7" ht="32" customHeight="1" x14ac:dyDescent="0.2">
      <c r="A145" s="2"/>
      <c r="B145" s="5"/>
      <c r="C145" s="176" t="s">
        <v>272</v>
      </c>
      <c r="D145" s="176"/>
      <c r="E145" s="176"/>
      <c r="F145" s="168" t="s">
        <v>8</v>
      </c>
      <c r="G145" s="15">
        <f t="shared" si="20"/>
        <v>5</v>
      </c>
    </row>
    <row r="146" spans="1:7" ht="32" customHeight="1" x14ac:dyDescent="0.2">
      <c r="A146" s="2"/>
      <c r="B146" s="4" t="s">
        <v>273</v>
      </c>
      <c r="C146" s="176" t="s">
        <v>274</v>
      </c>
      <c r="D146" s="176"/>
      <c r="E146" s="176"/>
      <c r="F146" s="168" t="s">
        <v>8</v>
      </c>
      <c r="G146" s="15">
        <f t="shared" si="20"/>
        <v>5</v>
      </c>
    </row>
    <row r="147" spans="1:7" ht="32" customHeight="1" x14ac:dyDescent="0.2">
      <c r="A147" s="2"/>
      <c r="B147" s="4" t="s">
        <v>275</v>
      </c>
      <c r="C147" s="176" t="s">
        <v>276</v>
      </c>
      <c r="D147" s="176"/>
      <c r="E147" s="176"/>
      <c r="F147" s="168"/>
      <c r="G147" s="15"/>
    </row>
    <row r="148" spans="1:7" ht="32" customHeight="1" x14ac:dyDescent="0.2">
      <c r="A148" s="2"/>
      <c r="B148" s="5"/>
      <c r="C148" s="4" t="s">
        <v>277</v>
      </c>
      <c r="D148" s="176" t="s">
        <v>173</v>
      </c>
      <c r="E148" s="176"/>
      <c r="F148" s="168" t="s">
        <v>22</v>
      </c>
      <c r="G148" s="15">
        <f>IF(AND(F148="YA"),3,IF(AND(F148="TIDAK"),1,0))</f>
        <v>0</v>
      </c>
    </row>
    <row r="149" spans="1:7" ht="32" customHeight="1" x14ac:dyDescent="0.2">
      <c r="A149" s="2"/>
      <c r="B149" s="5"/>
      <c r="C149" s="4" t="s">
        <v>278</v>
      </c>
      <c r="D149" s="176" t="s">
        <v>279</v>
      </c>
      <c r="E149" s="176"/>
      <c r="F149" s="168" t="s">
        <v>8</v>
      </c>
      <c r="G149" s="15">
        <f>IF(AND(F149="YA"),3,IF(AND(F149="TIDAK"),1,0))</f>
        <v>3</v>
      </c>
    </row>
    <row r="150" spans="1:7" ht="32" customHeight="1" x14ac:dyDescent="0.2">
      <c r="A150" s="2"/>
      <c r="B150" s="5"/>
      <c r="C150" s="4" t="s">
        <v>280</v>
      </c>
      <c r="D150" s="176" t="s">
        <v>281</v>
      </c>
      <c r="E150" s="176"/>
      <c r="F150" s="168" t="s">
        <v>22</v>
      </c>
      <c r="G150" s="15">
        <f>IF(AND(F150="YA"),4,IF(AND(F150="TIDAK"),1,0))</f>
        <v>0</v>
      </c>
    </row>
    <row r="151" spans="1:7" ht="32" customHeight="1" x14ac:dyDescent="0.2">
      <c r="A151" s="2"/>
      <c r="B151" s="5"/>
      <c r="C151" s="4" t="s">
        <v>282</v>
      </c>
      <c r="D151" s="176" t="s">
        <v>283</v>
      </c>
      <c r="E151" s="176"/>
      <c r="F151" s="168" t="s">
        <v>22</v>
      </c>
      <c r="G151" s="15">
        <f>IF(AND(F151="YA"),5,IF(AND(F151="TIDAK"),1,0))</f>
        <v>0</v>
      </c>
    </row>
    <row r="152" spans="1:7" ht="32" customHeight="1" x14ac:dyDescent="0.2">
      <c r="A152" s="2"/>
      <c r="B152" s="4" t="s">
        <v>284</v>
      </c>
      <c r="C152" s="176" t="s">
        <v>285</v>
      </c>
      <c r="D152" s="176"/>
      <c r="E152" s="176"/>
      <c r="F152" s="168" t="s">
        <v>8</v>
      </c>
      <c r="G152" s="15">
        <f t="shared" ref="G152" si="21">IF(AND(F152="YA"),5,IF(AND(F152="TIDAK"),1,0))</f>
        <v>5</v>
      </c>
    </row>
    <row r="153" spans="1:7" ht="32" customHeight="1" x14ac:dyDescent="0.2">
      <c r="A153" s="2"/>
      <c r="B153" s="4" t="s">
        <v>286</v>
      </c>
      <c r="C153" s="176" t="s">
        <v>287</v>
      </c>
      <c r="D153" s="176"/>
      <c r="E153" s="176"/>
      <c r="F153" s="168"/>
      <c r="G153" s="15"/>
    </row>
    <row r="154" spans="1:7" ht="32" customHeight="1" x14ac:dyDescent="0.2">
      <c r="A154" s="2"/>
      <c r="B154" s="5"/>
      <c r="C154" s="4" t="s">
        <v>288</v>
      </c>
      <c r="D154" s="176" t="s">
        <v>289</v>
      </c>
      <c r="E154" s="176"/>
      <c r="F154" s="168" t="s">
        <v>22</v>
      </c>
      <c r="G154" s="15">
        <f>IF(AND(F154="YA"),2,IF(AND(F154="TIDAK"),1,0))</f>
        <v>0</v>
      </c>
    </row>
    <row r="155" spans="1:7" ht="32" customHeight="1" x14ac:dyDescent="0.2">
      <c r="A155" s="2"/>
      <c r="B155" s="5"/>
      <c r="C155" s="4" t="s">
        <v>290</v>
      </c>
      <c r="D155" s="176" t="s">
        <v>291</v>
      </c>
      <c r="E155" s="176"/>
      <c r="F155" s="168" t="s">
        <v>22</v>
      </c>
      <c r="G155" s="15">
        <f>IF(AND(F155="YA"),3,IF(AND(F155="TIDAK"),1,0))</f>
        <v>0</v>
      </c>
    </row>
    <row r="156" spans="1:7" ht="32" customHeight="1" x14ac:dyDescent="0.2">
      <c r="A156" s="2"/>
      <c r="B156" s="5"/>
      <c r="C156" s="4" t="s">
        <v>292</v>
      </c>
      <c r="D156" s="176" t="s">
        <v>293</v>
      </c>
      <c r="E156" s="176"/>
      <c r="F156" s="168" t="s">
        <v>8</v>
      </c>
      <c r="G156" s="15">
        <f>IF(AND(F156="YA"),5,IF(AND(F156="TIDAK"),1,0))</f>
        <v>5</v>
      </c>
    </row>
    <row r="157" spans="1:7" ht="32" customHeight="1" x14ac:dyDescent="0.2">
      <c r="A157" s="2"/>
      <c r="B157" s="4" t="s">
        <v>294</v>
      </c>
      <c r="C157" s="176" t="s">
        <v>295</v>
      </c>
      <c r="D157" s="176"/>
      <c r="E157" s="176"/>
      <c r="F157" s="168" t="s">
        <v>8</v>
      </c>
      <c r="G157" s="15">
        <f t="shared" ref="G157" si="22">IF(AND(F157="YA"),5,IF(AND(F157="TIDAK"),1,0))</f>
        <v>5</v>
      </c>
    </row>
    <row r="158" spans="1:7" ht="32" customHeight="1" x14ac:dyDescent="0.2">
      <c r="A158" s="2"/>
      <c r="B158" s="4" t="s">
        <v>296</v>
      </c>
      <c r="C158" s="176" t="s">
        <v>297</v>
      </c>
      <c r="D158" s="176"/>
      <c r="E158" s="176"/>
      <c r="F158" s="168"/>
      <c r="G158" s="15"/>
    </row>
    <row r="159" spans="1:7" ht="32" customHeight="1" x14ac:dyDescent="0.2">
      <c r="A159" s="2"/>
      <c r="B159" s="5"/>
      <c r="C159" s="4" t="s">
        <v>298</v>
      </c>
      <c r="D159" s="176" t="s">
        <v>299</v>
      </c>
      <c r="E159" s="176"/>
      <c r="F159" s="168" t="s">
        <v>22</v>
      </c>
      <c r="G159" s="15">
        <f>IF(AND(F159="YA"),2,IF(AND(F159="TIDAK"),1,0))</f>
        <v>0</v>
      </c>
    </row>
    <row r="160" spans="1:7" ht="32" customHeight="1" x14ac:dyDescent="0.2">
      <c r="A160" s="2"/>
      <c r="B160" s="5"/>
      <c r="C160" s="4" t="s">
        <v>300</v>
      </c>
      <c r="D160" s="176" t="s">
        <v>301</v>
      </c>
      <c r="E160" s="176"/>
      <c r="F160" s="168" t="s">
        <v>22</v>
      </c>
      <c r="G160" s="15">
        <f>IF(AND(F160="YA"),3,IF(AND(F160="TIDAK"),1,0))</f>
        <v>0</v>
      </c>
    </row>
    <row r="161" spans="1:7" ht="32" customHeight="1" x14ac:dyDescent="0.2">
      <c r="A161" s="2"/>
      <c r="B161" s="5"/>
      <c r="C161" s="4" t="s">
        <v>302</v>
      </c>
      <c r="D161" s="176" t="s">
        <v>303</v>
      </c>
      <c r="E161" s="176"/>
      <c r="F161" s="168" t="s">
        <v>8</v>
      </c>
      <c r="G161" s="15">
        <f>IF(AND(F161="YA"),5,IF(AND(F161="TIDAK"),1,0))</f>
        <v>5</v>
      </c>
    </row>
    <row r="162" spans="1:7" ht="32" customHeight="1" x14ac:dyDescent="0.2">
      <c r="A162" s="2"/>
      <c r="B162" s="4" t="s">
        <v>304</v>
      </c>
      <c r="C162" s="176" t="s">
        <v>305</v>
      </c>
      <c r="D162" s="176"/>
      <c r="E162" s="176"/>
      <c r="F162" s="168" t="s">
        <v>8</v>
      </c>
      <c r="G162" s="15">
        <f t="shared" ref="G162" si="23">IF(AND(F162="YA"),5,IF(AND(F162="TIDAK"),1,0))</f>
        <v>5</v>
      </c>
    </row>
    <row r="163" spans="1:7" ht="32" customHeight="1" x14ac:dyDescent="0.2">
      <c r="A163" s="186" t="s">
        <v>306</v>
      </c>
      <c r="B163" s="187"/>
      <c r="C163" s="187"/>
      <c r="D163" s="187"/>
      <c r="E163" s="187"/>
      <c r="F163" s="187"/>
      <c r="G163" s="48">
        <f>G164</f>
        <v>125</v>
      </c>
    </row>
    <row r="164" spans="1:7" ht="32" customHeight="1" x14ac:dyDescent="0.2">
      <c r="A164" s="2">
        <v>10</v>
      </c>
      <c r="B164" s="180" t="s">
        <v>307</v>
      </c>
      <c r="C164" s="180"/>
      <c r="D164" s="180"/>
      <c r="E164" s="180"/>
      <c r="F164" s="168"/>
      <c r="G164" s="50">
        <f>SUM(G165:G243)</f>
        <v>125</v>
      </c>
    </row>
    <row r="165" spans="1:7" ht="32" customHeight="1" x14ac:dyDescent="0.2">
      <c r="A165" s="2"/>
      <c r="B165" s="4" t="s">
        <v>308</v>
      </c>
      <c r="C165" s="176" t="s">
        <v>309</v>
      </c>
      <c r="D165" s="176"/>
      <c r="E165" s="176"/>
      <c r="F165" s="168" t="s">
        <v>8</v>
      </c>
      <c r="G165" s="15">
        <f t="shared" ref="G165" si="24">IF(AND(F165="YA"),5,IF(AND(F165="TIDAK"),1,0))</f>
        <v>5</v>
      </c>
    </row>
    <row r="166" spans="1:7" ht="46" customHeight="1" x14ac:dyDescent="0.2">
      <c r="A166" s="2"/>
      <c r="B166" s="4" t="s">
        <v>310</v>
      </c>
      <c r="C166" s="176" t="s">
        <v>311</v>
      </c>
      <c r="D166" s="176"/>
      <c r="E166" s="176"/>
      <c r="F166" s="168"/>
      <c r="G166" s="15"/>
    </row>
    <row r="167" spans="1:7" ht="32" customHeight="1" x14ac:dyDescent="0.2">
      <c r="A167" s="2"/>
      <c r="B167" s="5"/>
      <c r="C167" s="4" t="s">
        <v>312</v>
      </c>
      <c r="D167" s="176" t="s">
        <v>313</v>
      </c>
      <c r="E167" s="176"/>
      <c r="F167" s="168" t="s">
        <v>22</v>
      </c>
      <c r="G167" s="15">
        <f>IF(AND(F167="YA"),2,IF(AND(F167="TIDAK"),1,0))</f>
        <v>0</v>
      </c>
    </row>
    <row r="168" spans="1:7" ht="32" customHeight="1" x14ac:dyDescent="0.2">
      <c r="A168" s="2"/>
      <c r="B168" s="5"/>
      <c r="C168" s="4" t="s">
        <v>314</v>
      </c>
      <c r="D168" s="176" t="s">
        <v>315</v>
      </c>
      <c r="E168" s="176"/>
      <c r="F168" s="168" t="s">
        <v>22</v>
      </c>
      <c r="G168" s="15"/>
    </row>
    <row r="169" spans="1:7" ht="32" customHeight="1" x14ac:dyDescent="0.2">
      <c r="A169" s="2"/>
      <c r="B169" s="5"/>
      <c r="C169" s="5"/>
      <c r="D169" s="4" t="s">
        <v>316</v>
      </c>
      <c r="E169" s="5" t="s">
        <v>317</v>
      </c>
      <c r="F169" s="168" t="s">
        <v>22</v>
      </c>
      <c r="G169" s="15">
        <f>IF(AND(F169="YA"),3,IF(AND(F169="TIDAK"),0.01,0))</f>
        <v>0</v>
      </c>
    </row>
    <row r="170" spans="1:7" ht="32" customHeight="1" x14ac:dyDescent="0.2">
      <c r="A170" s="2"/>
      <c r="B170" s="5"/>
      <c r="C170" s="5"/>
      <c r="D170" s="4" t="s">
        <v>318</v>
      </c>
      <c r="E170" s="5" t="s">
        <v>319</v>
      </c>
      <c r="F170" s="168" t="s">
        <v>22</v>
      </c>
      <c r="G170" s="15">
        <f>IF(AND(F170="YA"),3,IF(AND(F170="TIDAK"),0.01,0))</f>
        <v>0</v>
      </c>
    </row>
    <row r="171" spans="1:7" ht="32" customHeight="1" x14ac:dyDescent="0.2">
      <c r="A171" s="2"/>
      <c r="B171" s="5"/>
      <c r="C171" s="5"/>
      <c r="D171" s="4" t="s">
        <v>320</v>
      </c>
      <c r="E171" s="5" t="s">
        <v>321</v>
      </c>
      <c r="F171" s="168" t="s">
        <v>22</v>
      </c>
      <c r="G171" s="15">
        <f>IF(AND(F171="YA"),3,IF(AND(F171="TIDAK"),0.01,0))</f>
        <v>0</v>
      </c>
    </row>
    <row r="172" spans="1:7" ht="32" customHeight="1" x14ac:dyDescent="0.2">
      <c r="A172" s="2"/>
      <c r="B172" s="5"/>
      <c r="C172" s="5"/>
      <c r="D172" s="4" t="s">
        <v>322</v>
      </c>
      <c r="E172" s="5" t="s">
        <v>323</v>
      </c>
      <c r="F172" s="168" t="s">
        <v>22</v>
      </c>
      <c r="G172" s="15">
        <f>IF(AND(F172="YA"),3,IF(AND(F172="TIDAK"),0.01,0))</f>
        <v>0</v>
      </c>
    </row>
    <row r="173" spans="1:7" ht="32" customHeight="1" x14ac:dyDescent="0.2">
      <c r="A173" s="2"/>
      <c r="B173" s="5"/>
      <c r="C173" s="5"/>
      <c r="D173" s="4" t="s">
        <v>324</v>
      </c>
      <c r="E173" s="5" t="s">
        <v>325</v>
      </c>
      <c r="F173" s="168" t="s">
        <v>22</v>
      </c>
      <c r="G173" s="15">
        <f>IF(AND(F173="YA"),3,IF(AND(F173="TIDAK"),0.01,0))</f>
        <v>0</v>
      </c>
    </row>
    <row r="174" spans="1:7" ht="32" customHeight="1" x14ac:dyDescent="0.2">
      <c r="A174" s="2"/>
      <c r="B174" s="5"/>
      <c r="C174" s="4" t="s">
        <v>326</v>
      </c>
      <c r="D174" s="176" t="s">
        <v>327</v>
      </c>
      <c r="E174" s="176"/>
      <c r="F174" s="168"/>
      <c r="G174" s="15"/>
    </row>
    <row r="175" spans="1:7" ht="32" customHeight="1" x14ac:dyDescent="0.2">
      <c r="A175" s="2"/>
      <c r="B175" s="5"/>
      <c r="C175" s="5"/>
      <c r="D175" s="4" t="s">
        <v>328</v>
      </c>
      <c r="E175" s="5" t="s">
        <v>329</v>
      </c>
      <c r="F175" s="168" t="s">
        <v>22</v>
      </c>
      <c r="G175" s="15">
        <f>IF(AND(F175="YA"),5,IF(AND(F175="TIDAK"),1,0))</f>
        <v>0</v>
      </c>
    </row>
    <row r="176" spans="1:7" ht="32" customHeight="1" x14ac:dyDescent="0.2">
      <c r="A176" s="2"/>
      <c r="B176" s="5"/>
      <c r="C176" s="5"/>
      <c r="D176" s="4" t="s">
        <v>330</v>
      </c>
      <c r="E176" s="5" t="s">
        <v>331</v>
      </c>
      <c r="F176" s="168" t="s">
        <v>8</v>
      </c>
      <c r="G176" s="15">
        <f t="shared" ref="G176:G182" si="25">IF(AND(F176="YA"),5,IF(AND(F176="TIDAK"),1,0))</f>
        <v>5</v>
      </c>
    </row>
    <row r="177" spans="1:7" ht="32" customHeight="1" x14ac:dyDescent="0.2">
      <c r="A177" s="2"/>
      <c r="B177" s="5"/>
      <c r="C177" s="5"/>
      <c r="D177" s="4" t="s">
        <v>332</v>
      </c>
      <c r="E177" s="5" t="s">
        <v>333</v>
      </c>
      <c r="F177" s="168" t="s">
        <v>22</v>
      </c>
      <c r="G177" s="15">
        <f t="shared" si="25"/>
        <v>0</v>
      </c>
    </row>
    <row r="178" spans="1:7" ht="32" customHeight="1" x14ac:dyDescent="0.2">
      <c r="A178" s="2"/>
      <c r="B178" s="5"/>
      <c r="C178" s="5"/>
      <c r="D178" s="4" t="s">
        <v>334</v>
      </c>
      <c r="E178" s="5" t="s">
        <v>335</v>
      </c>
      <c r="F178" s="168" t="s">
        <v>22</v>
      </c>
      <c r="G178" s="15">
        <f t="shared" si="25"/>
        <v>0</v>
      </c>
    </row>
    <row r="179" spans="1:7" ht="32" customHeight="1" x14ac:dyDescent="0.2">
      <c r="A179" s="2"/>
      <c r="B179" s="5"/>
      <c r="C179" s="5"/>
      <c r="D179" s="4" t="s">
        <v>336</v>
      </c>
      <c r="E179" s="5" t="s">
        <v>321</v>
      </c>
      <c r="F179" s="168" t="s">
        <v>22</v>
      </c>
      <c r="G179" s="15">
        <f t="shared" si="25"/>
        <v>0</v>
      </c>
    </row>
    <row r="180" spans="1:7" ht="32" customHeight="1" x14ac:dyDescent="0.2">
      <c r="A180" s="2"/>
      <c r="B180" s="5"/>
      <c r="C180" s="5"/>
      <c r="D180" s="4" t="s">
        <v>337</v>
      </c>
      <c r="E180" s="5" t="s">
        <v>323</v>
      </c>
      <c r="F180" s="168" t="s">
        <v>22</v>
      </c>
      <c r="G180" s="15">
        <f t="shared" si="25"/>
        <v>0</v>
      </c>
    </row>
    <row r="181" spans="1:7" ht="32" customHeight="1" x14ac:dyDescent="0.2">
      <c r="A181" s="2"/>
      <c r="B181" s="5"/>
      <c r="C181" s="5"/>
      <c r="D181" s="4" t="s">
        <v>338</v>
      </c>
      <c r="E181" s="5" t="s">
        <v>325</v>
      </c>
      <c r="F181" s="168" t="s">
        <v>22</v>
      </c>
      <c r="G181" s="15">
        <f t="shared" si="25"/>
        <v>0</v>
      </c>
    </row>
    <row r="182" spans="1:7" ht="32" customHeight="1" x14ac:dyDescent="0.2">
      <c r="A182" s="2"/>
      <c r="B182" s="5"/>
      <c r="C182" s="5"/>
      <c r="D182" s="4" t="s">
        <v>339</v>
      </c>
      <c r="E182" s="5" t="s">
        <v>340</v>
      </c>
      <c r="F182" s="168" t="s">
        <v>22</v>
      </c>
      <c r="G182" s="15">
        <f t="shared" si="25"/>
        <v>0</v>
      </c>
    </row>
    <row r="183" spans="1:7" ht="32" customHeight="1" x14ac:dyDescent="0.2">
      <c r="A183" s="2"/>
      <c r="B183" s="4" t="s">
        <v>341</v>
      </c>
      <c r="C183" s="176" t="s">
        <v>342</v>
      </c>
      <c r="D183" s="176"/>
      <c r="E183" s="176"/>
      <c r="F183" s="168" t="s">
        <v>8</v>
      </c>
      <c r="G183" s="15">
        <f>IF(AND(F183="YA"),5,IF(AND(F183="TIDAK"),1,0))</f>
        <v>5</v>
      </c>
    </row>
    <row r="184" spans="1:7" ht="32" customHeight="1" x14ac:dyDescent="0.2">
      <c r="A184" s="2"/>
      <c r="B184" s="4" t="s">
        <v>343</v>
      </c>
      <c r="C184" s="176" t="s">
        <v>344</v>
      </c>
      <c r="D184" s="176"/>
      <c r="E184" s="176"/>
      <c r="F184" s="168"/>
      <c r="G184" s="15"/>
    </row>
    <row r="185" spans="1:7" ht="32" customHeight="1" x14ac:dyDescent="0.2">
      <c r="A185" s="2"/>
      <c r="B185" s="5"/>
      <c r="C185" s="4" t="s">
        <v>345</v>
      </c>
      <c r="D185" s="176" t="s">
        <v>346</v>
      </c>
      <c r="E185" s="176"/>
      <c r="F185" s="168" t="s">
        <v>22</v>
      </c>
      <c r="G185" s="15">
        <f>IF(AND(F185="YA"),2,IF(AND(F185="TIDAK"),1,0))</f>
        <v>0</v>
      </c>
    </row>
    <row r="186" spans="1:7" ht="32" customHeight="1" x14ac:dyDescent="0.2">
      <c r="A186" s="2"/>
      <c r="B186" s="5"/>
      <c r="C186" s="4" t="s">
        <v>347</v>
      </c>
      <c r="D186" s="176" t="s">
        <v>348</v>
      </c>
      <c r="E186" s="176"/>
      <c r="F186" s="168" t="s">
        <v>8</v>
      </c>
      <c r="G186" s="15">
        <f>IF(AND(F186="YA"),3,IF(AND(F186="TIDAK"),1,0))</f>
        <v>3</v>
      </c>
    </row>
    <row r="187" spans="1:7" ht="32" customHeight="1" x14ac:dyDescent="0.2">
      <c r="A187" s="2"/>
      <c r="B187" s="5"/>
      <c r="C187" s="4" t="s">
        <v>349</v>
      </c>
      <c r="D187" s="176" t="s">
        <v>350</v>
      </c>
      <c r="E187" s="176"/>
      <c r="F187" s="168" t="s">
        <v>22</v>
      </c>
      <c r="G187" s="15">
        <f>IF(AND(F187="YA"),5,IF(AND(F187="TIDAK"),1,0))</f>
        <v>0</v>
      </c>
    </row>
    <row r="188" spans="1:7" ht="32" customHeight="1" x14ac:dyDescent="0.2">
      <c r="A188" s="2"/>
      <c r="B188" s="4" t="s">
        <v>351</v>
      </c>
      <c r="C188" s="176" t="s">
        <v>352</v>
      </c>
      <c r="D188" s="176"/>
      <c r="E188" s="176"/>
      <c r="F188" s="168"/>
      <c r="G188" s="15"/>
    </row>
    <row r="189" spans="1:7" ht="32" customHeight="1" x14ac:dyDescent="0.2">
      <c r="A189" s="2"/>
      <c r="B189" s="5"/>
      <c r="C189" s="4" t="s">
        <v>353</v>
      </c>
      <c r="D189" s="176" t="s">
        <v>346</v>
      </c>
      <c r="E189" s="176"/>
      <c r="F189" s="168" t="s">
        <v>22</v>
      </c>
      <c r="G189" s="15">
        <f>IF(AND(F189="YA"),2,IF(AND(F189="TIDAK"),1,0))</f>
        <v>0</v>
      </c>
    </row>
    <row r="190" spans="1:7" ht="32" customHeight="1" x14ac:dyDescent="0.2">
      <c r="A190" s="2"/>
      <c r="B190" s="5"/>
      <c r="C190" s="4" t="s">
        <v>354</v>
      </c>
      <c r="D190" s="176" t="s">
        <v>348</v>
      </c>
      <c r="E190" s="176"/>
      <c r="F190" s="168" t="s">
        <v>8</v>
      </c>
      <c r="G190" s="15">
        <f>IF(AND(F190="YA"),3,IF(AND(F190="TIDAK"),1,0))</f>
        <v>3</v>
      </c>
    </row>
    <row r="191" spans="1:7" ht="32" customHeight="1" x14ac:dyDescent="0.2">
      <c r="A191" s="2"/>
      <c r="B191" s="5"/>
      <c r="C191" s="4" t="s">
        <v>355</v>
      </c>
      <c r="D191" s="176" t="s">
        <v>350</v>
      </c>
      <c r="E191" s="176"/>
      <c r="F191" s="168" t="s">
        <v>22</v>
      </c>
      <c r="G191" s="15">
        <f>IF(AND(F191="YA"),5,IF(AND(F191="TIDAK"),1,0))</f>
        <v>0</v>
      </c>
    </row>
    <row r="192" spans="1:7" ht="32" customHeight="1" x14ac:dyDescent="0.2">
      <c r="A192" s="2"/>
      <c r="B192" s="4" t="s">
        <v>356</v>
      </c>
      <c r="C192" s="176" t="s">
        <v>357</v>
      </c>
      <c r="D192" s="176"/>
      <c r="E192" s="176"/>
      <c r="F192" s="168" t="s">
        <v>8</v>
      </c>
      <c r="G192" s="15">
        <f>IF(AND(F192="YA"),5,IF(AND(F192="TIDAK"),1,0))</f>
        <v>5</v>
      </c>
    </row>
    <row r="193" spans="1:7" ht="32" customHeight="1" x14ac:dyDescent="0.2">
      <c r="A193" s="2"/>
      <c r="B193" s="4" t="s">
        <v>358</v>
      </c>
      <c r="C193" s="176" t="s">
        <v>359</v>
      </c>
      <c r="D193" s="176"/>
      <c r="E193" s="176"/>
      <c r="F193" s="168"/>
      <c r="G193" s="15"/>
    </row>
    <row r="194" spans="1:7" ht="32" customHeight="1" x14ac:dyDescent="0.2">
      <c r="A194" s="2"/>
      <c r="B194" s="5"/>
      <c r="C194" s="4" t="s">
        <v>360</v>
      </c>
      <c r="D194" s="176" t="s">
        <v>361</v>
      </c>
      <c r="E194" s="176"/>
      <c r="F194" s="168" t="s">
        <v>22</v>
      </c>
      <c r="G194" s="15">
        <f>IF(AND(F194="YA"),2,IF(AND(F194="TIDAK"),1,0))</f>
        <v>0</v>
      </c>
    </row>
    <row r="195" spans="1:7" ht="32" customHeight="1" x14ac:dyDescent="0.2">
      <c r="A195" s="2"/>
      <c r="B195" s="5"/>
      <c r="C195" s="4" t="s">
        <v>362</v>
      </c>
      <c r="D195" s="176" t="s">
        <v>301</v>
      </c>
      <c r="E195" s="176"/>
      <c r="F195" s="168" t="s">
        <v>22</v>
      </c>
      <c r="G195" s="15">
        <f>IF(AND(F195="YA"),3,IF(AND(F195="TIDAK"),1,0))</f>
        <v>0</v>
      </c>
    </row>
    <row r="196" spans="1:7" ht="32" customHeight="1" x14ac:dyDescent="0.2">
      <c r="A196" s="2"/>
      <c r="B196" s="5"/>
      <c r="C196" s="4" t="s">
        <v>363</v>
      </c>
      <c r="D196" s="176" t="s">
        <v>303</v>
      </c>
      <c r="E196" s="176"/>
      <c r="F196" s="168" t="s">
        <v>8</v>
      </c>
      <c r="G196" s="15">
        <f>IF(AND(F196="YA"),4,IF(AND(F196="TIDAK"),1,0))</f>
        <v>4</v>
      </c>
    </row>
    <row r="197" spans="1:7" ht="32" customHeight="1" x14ac:dyDescent="0.2">
      <c r="A197" s="2"/>
      <c r="B197" s="5"/>
      <c r="C197" s="4" t="s">
        <v>364</v>
      </c>
      <c r="D197" s="176" t="s">
        <v>365</v>
      </c>
      <c r="E197" s="176"/>
      <c r="F197" s="168" t="s">
        <v>22</v>
      </c>
      <c r="G197" s="15">
        <f>IF(AND(F197="YA"),5,IF(AND(F197="TIDAK"),1,0))</f>
        <v>0</v>
      </c>
    </row>
    <row r="198" spans="1:7" ht="32" customHeight="1" x14ac:dyDescent="0.2">
      <c r="A198" s="2"/>
      <c r="B198" s="4" t="s">
        <v>366</v>
      </c>
      <c r="C198" s="176" t="s">
        <v>367</v>
      </c>
      <c r="D198" s="176"/>
      <c r="E198" s="176"/>
      <c r="F198" s="168"/>
      <c r="G198" s="15"/>
    </row>
    <row r="199" spans="1:7" ht="32" customHeight="1" x14ac:dyDescent="0.2">
      <c r="A199" s="2"/>
      <c r="B199" s="5"/>
      <c r="C199" s="4" t="s">
        <v>368</v>
      </c>
      <c r="D199" s="176" t="s">
        <v>369</v>
      </c>
      <c r="E199" s="176"/>
      <c r="F199" s="168" t="s">
        <v>8</v>
      </c>
      <c r="G199" s="15">
        <f>IF(AND(F199="YA"),5,IF(AND(F199="TIDAK"),1,0))</f>
        <v>5</v>
      </c>
    </row>
    <row r="200" spans="1:7" ht="32" customHeight="1" x14ac:dyDescent="0.2">
      <c r="A200" s="2"/>
      <c r="B200" s="5"/>
      <c r="C200" s="4" t="s">
        <v>370</v>
      </c>
      <c r="D200" s="176" t="s">
        <v>371</v>
      </c>
      <c r="E200" s="176"/>
      <c r="F200" s="168" t="s">
        <v>55</v>
      </c>
      <c r="G200" s="15">
        <f>IF(AND(F200="YA"),5,IF(AND(F200="TIDAK"),1,0))</f>
        <v>1</v>
      </c>
    </row>
    <row r="201" spans="1:7" ht="32" customHeight="1" x14ac:dyDescent="0.2">
      <c r="A201" s="2"/>
      <c r="B201" s="5"/>
      <c r="C201" s="4" t="s">
        <v>372</v>
      </c>
      <c r="D201" s="176" t="s">
        <v>373</v>
      </c>
      <c r="E201" s="176"/>
      <c r="F201" s="168" t="s">
        <v>55</v>
      </c>
      <c r="G201" s="15">
        <f>IF(AND(F201="YA"),5,IF(AND(F201="TIDAK"),1,0))</f>
        <v>1</v>
      </c>
    </row>
    <row r="202" spans="1:7" ht="32" customHeight="1" x14ac:dyDescent="0.2">
      <c r="A202" s="2"/>
      <c r="B202" s="5"/>
      <c r="C202" s="4" t="s">
        <v>374</v>
      </c>
      <c r="D202" s="176" t="s">
        <v>375</v>
      </c>
      <c r="E202" s="176"/>
      <c r="F202" s="168" t="s">
        <v>55</v>
      </c>
      <c r="G202" s="15">
        <f>IF(AND(F202="YA"),5,IF(AND(F202="TIDAK"),1,0))</f>
        <v>1</v>
      </c>
    </row>
    <row r="203" spans="1:7" ht="32" customHeight="1" x14ac:dyDescent="0.2">
      <c r="A203" s="2"/>
      <c r="B203" s="4" t="s">
        <v>376</v>
      </c>
      <c r="C203" s="176" t="s">
        <v>377</v>
      </c>
      <c r="D203" s="176"/>
      <c r="E203" s="176"/>
      <c r="F203" s="168"/>
      <c r="G203" s="15"/>
    </row>
    <row r="204" spans="1:7" ht="32" customHeight="1" x14ac:dyDescent="0.2">
      <c r="A204" s="2"/>
      <c r="B204" s="5"/>
      <c r="C204" s="4" t="s">
        <v>378</v>
      </c>
      <c r="D204" s="176" t="s">
        <v>379</v>
      </c>
      <c r="E204" s="176"/>
      <c r="F204" s="168" t="s">
        <v>8</v>
      </c>
      <c r="G204" s="15">
        <f>IF(AND(F204="YA"),2,IF(AND(F204="TIDAK"),1,0))</f>
        <v>2</v>
      </c>
    </row>
    <row r="205" spans="1:7" ht="32" customHeight="1" x14ac:dyDescent="0.2">
      <c r="A205" s="2"/>
      <c r="B205" s="5"/>
      <c r="C205" s="4" t="s">
        <v>380</v>
      </c>
      <c r="D205" s="176" t="s">
        <v>381</v>
      </c>
      <c r="E205" s="176"/>
      <c r="F205" s="168" t="s">
        <v>55</v>
      </c>
      <c r="G205" s="15">
        <f>IF(AND(F205="YA"),2,IF(AND(F205="TIDAK"),1,0))</f>
        <v>1</v>
      </c>
    </row>
    <row r="206" spans="1:7" ht="32" customHeight="1" x14ac:dyDescent="0.2">
      <c r="A206" s="2"/>
      <c r="B206" s="5"/>
      <c r="C206" s="4" t="s">
        <v>382</v>
      </c>
      <c r="D206" s="176" t="s">
        <v>383</v>
      </c>
      <c r="E206" s="176"/>
      <c r="F206" s="168" t="s">
        <v>55</v>
      </c>
      <c r="G206" s="15">
        <f>IF(AND(F206="YA"),5,IF(AND(F206="TIDAK"),1,0))</f>
        <v>1</v>
      </c>
    </row>
    <row r="207" spans="1:7" ht="32" customHeight="1" x14ac:dyDescent="0.2">
      <c r="A207" s="2"/>
      <c r="B207" s="11" t="s">
        <v>384</v>
      </c>
      <c r="C207" s="176" t="s">
        <v>385</v>
      </c>
      <c r="D207" s="176"/>
      <c r="E207" s="176"/>
      <c r="F207" s="168"/>
      <c r="G207" s="15"/>
    </row>
    <row r="208" spans="1:7" ht="32" customHeight="1" x14ac:dyDescent="0.2">
      <c r="A208" s="2"/>
      <c r="B208" s="5"/>
      <c r="C208" s="4" t="s">
        <v>386</v>
      </c>
      <c r="D208" s="176" t="s">
        <v>387</v>
      </c>
      <c r="E208" s="176"/>
      <c r="F208" s="168" t="s">
        <v>8</v>
      </c>
      <c r="G208" s="15">
        <f>IF(AND(F208="YA"),2,IF(AND(F208="TIDAK"),1,0))</f>
        <v>2</v>
      </c>
    </row>
    <row r="209" spans="1:7" ht="32" customHeight="1" x14ac:dyDescent="0.2">
      <c r="A209" s="2"/>
      <c r="B209" s="5"/>
      <c r="C209" s="4" t="s">
        <v>388</v>
      </c>
      <c r="D209" s="176" t="s">
        <v>389</v>
      </c>
      <c r="E209" s="176"/>
      <c r="F209" s="168" t="s">
        <v>55</v>
      </c>
      <c r="G209" s="15">
        <f>IF(AND(F209="YA"),2,IF(AND(F209="TIDAK"),1,0))</f>
        <v>1</v>
      </c>
    </row>
    <row r="210" spans="1:7" ht="32" customHeight="1" x14ac:dyDescent="0.2">
      <c r="A210" s="2"/>
      <c r="B210" s="5"/>
      <c r="C210" s="4" t="s">
        <v>390</v>
      </c>
      <c r="D210" s="176" t="s">
        <v>391</v>
      </c>
      <c r="E210" s="176"/>
      <c r="F210" s="168" t="s">
        <v>55</v>
      </c>
      <c r="G210" s="15">
        <f>IF(AND(F210="YA"),2,IF(AND(F210="TIDAK"),1,0))</f>
        <v>1</v>
      </c>
    </row>
    <row r="211" spans="1:7" ht="32" customHeight="1" x14ac:dyDescent="0.2">
      <c r="A211" s="2"/>
      <c r="B211" s="5"/>
      <c r="C211" s="4" t="s">
        <v>392</v>
      </c>
      <c r="D211" s="176" t="s">
        <v>383</v>
      </c>
      <c r="E211" s="176"/>
      <c r="F211" s="168" t="s">
        <v>55</v>
      </c>
      <c r="G211" s="15">
        <f>IF(AND(F211="YA"),5,IF(AND(F211="TIDAK"),1,0))</f>
        <v>1</v>
      </c>
    </row>
    <row r="212" spans="1:7" ht="32" customHeight="1" x14ac:dyDescent="0.2">
      <c r="A212" s="2"/>
      <c r="B212" s="4" t="s">
        <v>393</v>
      </c>
      <c r="C212" s="176" t="s">
        <v>394</v>
      </c>
      <c r="D212" s="176"/>
      <c r="E212" s="176"/>
      <c r="F212" s="168"/>
      <c r="G212" s="15"/>
    </row>
    <row r="213" spans="1:7" ht="32" customHeight="1" x14ac:dyDescent="0.2">
      <c r="A213" s="2"/>
      <c r="B213" s="5"/>
      <c r="C213" s="4" t="s">
        <v>395</v>
      </c>
      <c r="D213" s="176" t="s">
        <v>391</v>
      </c>
      <c r="E213" s="176"/>
      <c r="F213" s="168" t="s">
        <v>8</v>
      </c>
      <c r="G213" s="15">
        <f>IF(AND(F213="YA"),2,IF(AND(F213="TIDAK"),1,0))</f>
        <v>2</v>
      </c>
    </row>
    <row r="214" spans="1:7" ht="32" customHeight="1" x14ac:dyDescent="0.2">
      <c r="A214" s="2"/>
      <c r="B214" s="5"/>
      <c r="C214" s="4" t="s">
        <v>396</v>
      </c>
      <c r="D214" s="176" t="s">
        <v>389</v>
      </c>
      <c r="E214" s="176"/>
      <c r="F214" s="168" t="s">
        <v>8</v>
      </c>
      <c r="G214" s="15">
        <f>IF(AND(F214="YA"),2,IF(AND(F214="TIDAK"),1,0))</f>
        <v>2</v>
      </c>
    </row>
    <row r="215" spans="1:7" ht="32" customHeight="1" x14ac:dyDescent="0.2">
      <c r="A215" s="2"/>
      <c r="B215" s="5"/>
      <c r="C215" s="4" t="s">
        <v>397</v>
      </c>
      <c r="D215" s="176" t="s">
        <v>387</v>
      </c>
      <c r="E215" s="176"/>
      <c r="F215" s="168" t="s">
        <v>8</v>
      </c>
      <c r="G215" s="15">
        <f>IF(AND(F215="YA"),2,IF(AND(F215="TIDAK"),1,0))</f>
        <v>2</v>
      </c>
    </row>
    <row r="216" spans="1:7" ht="32" customHeight="1" x14ac:dyDescent="0.2">
      <c r="A216" s="2"/>
      <c r="B216" s="5"/>
      <c r="C216" s="4" t="s">
        <v>398</v>
      </c>
      <c r="D216" s="176" t="s">
        <v>399</v>
      </c>
      <c r="E216" s="176"/>
      <c r="F216" s="168" t="s">
        <v>8</v>
      </c>
      <c r="G216" s="15">
        <f>IF(AND(F216="YA"),5,IF(AND(F216="TIDAK"),1,0))</f>
        <v>5</v>
      </c>
    </row>
    <row r="217" spans="1:7" ht="32" customHeight="1" x14ac:dyDescent="0.2">
      <c r="A217" s="2"/>
      <c r="B217" s="4" t="s">
        <v>400</v>
      </c>
      <c r="C217" s="176" t="s">
        <v>401</v>
      </c>
      <c r="D217" s="176"/>
      <c r="E217" s="176"/>
      <c r="F217" s="168"/>
      <c r="G217" s="15"/>
    </row>
    <row r="218" spans="1:7" ht="32" customHeight="1" x14ac:dyDescent="0.2">
      <c r="A218" s="2"/>
      <c r="B218" s="5"/>
      <c r="C218" s="4" t="s">
        <v>402</v>
      </c>
      <c r="D218" s="176" t="s">
        <v>379</v>
      </c>
      <c r="E218" s="176"/>
      <c r="F218" s="168" t="s">
        <v>8</v>
      </c>
      <c r="G218" s="15">
        <f>IF(AND(F218="YA"),2,IF(AND(F218="TIDAK"),1,0))</f>
        <v>2</v>
      </c>
    </row>
    <row r="219" spans="1:7" ht="32" customHeight="1" x14ac:dyDescent="0.2">
      <c r="A219" s="2"/>
      <c r="B219" s="5"/>
      <c r="C219" s="4" t="s">
        <v>403</v>
      </c>
      <c r="D219" s="176" t="s">
        <v>381</v>
      </c>
      <c r="E219" s="176"/>
      <c r="F219" s="168" t="s">
        <v>8</v>
      </c>
      <c r="G219" s="15">
        <f>IF(AND(F219="YA"),2,IF(AND(F219="TIDAK"),1,0))</f>
        <v>2</v>
      </c>
    </row>
    <row r="220" spans="1:7" ht="32" customHeight="1" x14ac:dyDescent="0.2">
      <c r="A220" s="2"/>
      <c r="B220" s="5"/>
      <c r="C220" s="4" t="s">
        <v>404</v>
      </c>
      <c r="D220" s="176" t="s">
        <v>383</v>
      </c>
      <c r="E220" s="176"/>
      <c r="F220" s="168" t="s">
        <v>8</v>
      </c>
      <c r="G220" s="15">
        <f>IF(AND(F220="YA"),5,IF(AND(F220="TIDAK"),1,0))</f>
        <v>5</v>
      </c>
    </row>
    <row r="221" spans="1:7" ht="32" customHeight="1" x14ac:dyDescent="0.2">
      <c r="A221" s="2"/>
      <c r="B221" s="12" t="s">
        <v>405</v>
      </c>
      <c r="C221" s="176" t="s">
        <v>406</v>
      </c>
      <c r="D221" s="176"/>
      <c r="E221" s="176"/>
      <c r="F221" s="168" t="s">
        <v>55</v>
      </c>
      <c r="G221" s="15">
        <f>IF(AND(F221="YA"),5,IF(AND(F221="TIDAK"),1,0))</f>
        <v>1</v>
      </c>
    </row>
    <row r="222" spans="1:7" ht="32" customHeight="1" x14ac:dyDescent="0.2">
      <c r="A222" s="2"/>
      <c r="B222" s="4" t="s">
        <v>407</v>
      </c>
      <c r="C222" s="176" t="s">
        <v>408</v>
      </c>
      <c r="D222" s="176"/>
      <c r="E222" s="176"/>
      <c r="F222" s="168" t="s">
        <v>22</v>
      </c>
      <c r="G222" s="15">
        <f>IF(AND(F222="YA"),5,IF(AND(F222="TIDAK"),1,0))</f>
        <v>0</v>
      </c>
    </row>
    <row r="223" spans="1:7" ht="32" customHeight="1" x14ac:dyDescent="0.2">
      <c r="A223" s="2"/>
      <c r="B223" s="4" t="s">
        <v>409</v>
      </c>
      <c r="C223" s="176" t="s">
        <v>410</v>
      </c>
      <c r="D223" s="176"/>
      <c r="E223" s="176"/>
      <c r="F223" s="168"/>
      <c r="G223" s="15"/>
    </row>
    <row r="224" spans="1:7" ht="32" customHeight="1" x14ac:dyDescent="0.2">
      <c r="A224" s="2"/>
      <c r="B224" s="5"/>
      <c r="C224" s="4" t="s">
        <v>411</v>
      </c>
      <c r="D224" s="176" t="s">
        <v>412</v>
      </c>
      <c r="E224" s="176"/>
      <c r="F224" s="168" t="s">
        <v>8</v>
      </c>
      <c r="G224" s="15">
        <f t="shared" ref="G224:G231" si="26">IF(AND(F224="YA"),5,IF(AND(F224="TIDAK"),1,0))</f>
        <v>5</v>
      </c>
    </row>
    <row r="225" spans="1:7" ht="32" customHeight="1" x14ac:dyDescent="0.2">
      <c r="A225" s="2"/>
      <c r="B225" s="5"/>
      <c r="C225" s="4" t="s">
        <v>413</v>
      </c>
      <c r="D225" s="176" t="s">
        <v>414</v>
      </c>
      <c r="E225" s="176"/>
      <c r="F225" s="168" t="s">
        <v>8</v>
      </c>
      <c r="G225" s="15">
        <f t="shared" si="26"/>
        <v>5</v>
      </c>
    </row>
    <row r="226" spans="1:7" ht="32" customHeight="1" x14ac:dyDescent="0.2">
      <c r="A226" s="2"/>
      <c r="B226" s="5"/>
      <c r="C226" s="4" t="s">
        <v>415</v>
      </c>
      <c r="D226" s="176" t="s">
        <v>416</v>
      </c>
      <c r="E226" s="176"/>
      <c r="F226" s="168" t="s">
        <v>8</v>
      </c>
      <c r="G226" s="15">
        <f t="shared" si="26"/>
        <v>5</v>
      </c>
    </row>
    <row r="227" spans="1:7" ht="32" customHeight="1" x14ac:dyDescent="0.2">
      <c r="A227" s="2"/>
      <c r="B227" s="5"/>
      <c r="C227" s="4" t="s">
        <v>417</v>
      </c>
      <c r="D227" s="176" t="s">
        <v>418</v>
      </c>
      <c r="E227" s="176"/>
      <c r="F227" s="168" t="s">
        <v>8</v>
      </c>
      <c r="G227" s="15">
        <f t="shared" si="26"/>
        <v>5</v>
      </c>
    </row>
    <row r="228" spans="1:7" ht="32" customHeight="1" x14ac:dyDescent="0.2">
      <c r="A228" s="2"/>
      <c r="B228" s="5"/>
      <c r="C228" s="4" t="s">
        <v>419</v>
      </c>
      <c r="D228" s="176" t="s">
        <v>420</v>
      </c>
      <c r="E228" s="176"/>
      <c r="F228" s="168" t="s">
        <v>8</v>
      </c>
      <c r="G228" s="15">
        <f t="shared" si="26"/>
        <v>5</v>
      </c>
    </row>
    <row r="229" spans="1:7" ht="32" customHeight="1" x14ac:dyDescent="0.2">
      <c r="A229" s="2"/>
      <c r="B229" s="5"/>
      <c r="C229" s="4" t="s">
        <v>421</v>
      </c>
      <c r="D229" s="176" t="s">
        <v>422</v>
      </c>
      <c r="E229" s="176"/>
      <c r="F229" s="168" t="s">
        <v>8</v>
      </c>
      <c r="G229" s="15">
        <f t="shared" si="26"/>
        <v>5</v>
      </c>
    </row>
    <row r="230" spans="1:7" ht="32" customHeight="1" x14ac:dyDescent="0.2">
      <c r="A230" s="2"/>
      <c r="B230" s="5"/>
      <c r="C230" s="4" t="s">
        <v>423</v>
      </c>
      <c r="D230" s="176" t="s">
        <v>424</v>
      </c>
      <c r="E230" s="176"/>
      <c r="F230" s="168" t="s">
        <v>8</v>
      </c>
      <c r="G230" s="15">
        <f t="shared" si="26"/>
        <v>5</v>
      </c>
    </row>
    <row r="231" spans="1:7" ht="32" customHeight="1" x14ac:dyDescent="0.2">
      <c r="A231" s="2"/>
      <c r="B231" s="5"/>
      <c r="C231" s="4" t="s">
        <v>425</v>
      </c>
      <c r="D231" s="176" t="s">
        <v>426</v>
      </c>
      <c r="E231" s="176"/>
      <c r="F231" s="168" t="s">
        <v>8</v>
      </c>
      <c r="G231" s="15">
        <f t="shared" si="26"/>
        <v>5</v>
      </c>
    </row>
    <row r="232" spans="1:7" ht="32" customHeight="1" x14ac:dyDescent="0.2">
      <c r="A232" s="2"/>
      <c r="B232" s="4" t="s">
        <v>427</v>
      </c>
      <c r="C232" s="176" t="s">
        <v>428</v>
      </c>
      <c r="D232" s="176"/>
      <c r="E232" s="176"/>
      <c r="F232" s="168"/>
      <c r="G232" s="15"/>
    </row>
    <row r="233" spans="1:7" ht="32" customHeight="1" x14ac:dyDescent="0.2">
      <c r="A233" s="2"/>
      <c r="B233" s="5"/>
      <c r="C233" s="4" t="s">
        <v>429</v>
      </c>
      <c r="D233" s="176" t="s">
        <v>430</v>
      </c>
      <c r="E233" s="176"/>
      <c r="F233" s="168" t="s">
        <v>8</v>
      </c>
      <c r="G233" s="15">
        <f>IF(AND(F233="YA"),5,IF(AND(F233="TIDAK"),1,0))</f>
        <v>5</v>
      </c>
    </row>
    <row r="234" spans="1:7" ht="32" customHeight="1" x14ac:dyDescent="0.2">
      <c r="A234" s="2"/>
      <c r="B234" s="5"/>
      <c r="C234" s="4" t="s">
        <v>431</v>
      </c>
      <c r="D234" s="176" t="s">
        <v>432</v>
      </c>
      <c r="E234" s="176"/>
      <c r="F234" s="168" t="s">
        <v>55</v>
      </c>
      <c r="G234" s="15">
        <f>IF(AND(F234="YA"),5,IF(AND(F234="TIDAK"),1,0))</f>
        <v>1</v>
      </c>
    </row>
    <row r="235" spans="1:7" ht="32" customHeight="1" x14ac:dyDescent="0.2">
      <c r="A235" s="2"/>
      <c r="B235" s="4" t="s">
        <v>433</v>
      </c>
      <c r="C235" s="176" t="s">
        <v>434</v>
      </c>
      <c r="D235" s="176"/>
      <c r="E235" s="176"/>
      <c r="F235" s="168" t="s">
        <v>55</v>
      </c>
      <c r="G235" s="15">
        <f>IF(AND(F235="YA"),5,IF(AND(F235="TIDAK"),1,0))</f>
        <v>1</v>
      </c>
    </row>
    <row r="236" spans="1:7" ht="32" customHeight="1" x14ac:dyDescent="0.2">
      <c r="A236" s="2"/>
      <c r="B236" s="4" t="s">
        <v>435</v>
      </c>
      <c r="C236" s="176" t="s">
        <v>436</v>
      </c>
      <c r="D236" s="176"/>
      <c r="E236" s="176"/>
      <c r="F236" s="168"/>
      <c r="G236" s="15"/>
    </row>
    <row r="237" spans="1:7" ht="32" customHeight="1" x14ac:dyDescent="0.2">
      <c r="A237" s="2"/>
      <c r="B237" s="5"/>
      <c r="C237" s="4" t="s">
        <v>437</v>
      </c>
      <c r="D237" s="176" t="s">
        <v>438</v>
      </c>
      <c r="E237" s="176"/>
      <c r="F237" s="168" t="s">
        <v>22</v>
      </c>
      <c r="G237" s="15">
        <f>IF(AND(F237="YA"),5,IF(AND(F237="TIDAK"),1,0))</f>
        <v>0</v>
      </c>
    </row>
    <row r="238" spans="1:7" ht="32" customHeight="1" x14ac:dyDescent="0.2">
      <c r="A238" s="2"/>
      <c r="B238" s="5"/>
      <c r="C238" s="4" t="s">
        <v>439</v>
      </c>
      <c r="D238" s="176" t="s">
        <v>440</v>
      </c>
      <c r="E238" s="176"/>
      <c r="F238" s="168" t="s">
        <v>22</v>
      </c>
      <c r="G238" s="15">
        <f t="shared" ref="G238:G240" si="27">IF(AND(F238="YA"),5,IF(AND(F238="TIDAK"),1,0))</f>
        <v>0</v>
      </c>
    </row>
    <row r="239" spans="1:7" ht="32" customHeight="1" x14ac:dyDescent="0.2">
      <c r="A239" s="2"/>
      <c r="B239" s="5"/>
      <c r="C239" s="4" t="s">
        <v>441</v>
      </c>
      <c r="D239" s="176" t="s">
        <v>442</v>
      </c>
      <c r="E239" s="176"/>
      <c r="F239" s="168" t="s">
        <v>22</v>
      </c>
      <c r="G239" s="15">
        <f t="shared" si="27"/>
        <v>0</v>
      </c>
    </row>
    <row r="240" spans="1:7" ht="32" customHeight="1" x14ac:dyDescent="0.2">
      <c r="A240" s="2"/>
      <c r="B240" s="5"/>
      <c r="C240" s="4" t="s">
        <v>443</v>
      </c>
      <c r="D240" s="176" t="s">
        <v>444</v>
      </c>
      <c r="E240" s="176"/>
      <c r="F240" s="168" t="s">
        <v>22</v>
      </c>
      <c r="G240" s="15">
        <f t="shared" si="27"/>
        <v>0</v>
      </c>
    </row>
    <row r="241" spans="1:7" ht="32" customHeight="1" x14ac:dyDescent="0.2">
      <c r="A241" s="2"/>
      <c r="B241" s="4" t="s">
        <v>445</v>
      </c>
      <c r="C241" s="194" t="s">
        <v>1695</v>
      </c>
      <c r="D241" s="195"/>
      <c r="E241" s="196"/>
      <c r="F241" s="168" t="s">
        <v>55</v>
      </c>
      <c r="G241" s="15">
        <f>IF(AND(F241="YA"),0,IF(AND(F241="TIDAK"),10,0))</f>
        <v>10</v>
      </c>
    </row>
    <row r="242" spans="1:7" ht="32" customHeight="1" x14ac:dyDescent="0.2">
      <c r="A242" s="2"/>
      <c r="B242" s="5"/>
      <c r="C242" s="4" t="s">
        <v>446</v>
      </c>
      <c r="D242" s="181" t="s">
        <v>447</v>
      </c>
      <c r="E242" s="182"/>
      <c r="F242" s="168" t="s">
        <v>22</v>
      </c>
      <c r="G242" s="15">
        <f>IF(AND(F242="YA"),5,IF(AND(F242="TIDAK"),1,0))</f>
        <v>0</v>
      </c>
    </row>
    <row r="243" spans="1:7" ht="32" customHeight="1" x14ac:dyDescent="0.2">
      <c r="A243" s="2"/>
      <c r="B243" s="5"/>
      <c r="C243" s="4" t="s">
        <v>448</v>
      </c>
      <c r="D243" s="181" t="s">
        <v>449</v>
      </c>
      <c r="E243" s="182"/>
      <c r="F243" s="168" t="s">
        <v>22</v>
      </c>
      <c r="G243" s="15">
        <f>IF(AND(F243="YA"),5,IF(AND(F243="TIDAK"),1,0))</f>
        <v>0</v>
      </c>
    </row>
    <row r="244" spans="1:7" ht="32" customHeight="1" x14ac:dyDescent="0.2">
      <c r="A244" s="186" t="s">
        <v>450</v>
      </c>
      <c r="B244" s="187"/>
      <c r="C244" s="187"/>
      <c r="D244" s="187"/>
      <c r="E244" s="187"/>
      <c r="F244" s="187"/>
      <c r="G244" s="48">
        <f>G245</f>
        <v>121</v>
      </c>
    </row>
    <row r="245" spans="1:7" ht="32" customHeight="1" x14ac:dyDescent="0.2">
      <c r="A245" s="2">
        <v>11</v>
      </c>
      <c r="B245" s="180" t="s">
        <v>451</v>
      </c>
      <c r="C245" s="180"/>
      <c r="D245" s="180"/>
      <c r="E245" s="180"/>
      <c r="F245" s="168"/>
      <c r="G245" s="50">
        <f>SUM(G246:G280)</f>
        <v>121</v>
      </c>
    </row>
    <row r="246" spans="1:7" ht="32" customHeight="1" x14ac:dyDescent="0.2">
      <c r="A246" s="2"/>
      <c r="B246" s="4" t="s">
        <v>452</v>
      </c>
      <c r="C246" s="181" t="s">
        <v>453</v>
      </c>
      <c r="D246" s="183"/>
      <c r="E246" s="182"/>
      <c r="F246" s="168"/>
      <c r="G246" s="15"/>
    </row>
    <row r="247" spans="1:7" ht="32" customHeight="1" x14ac:dyDescent="0.2">
      <c r="A247" s="2"/>
      <c r="B247" s="4"/>
      <c r="C247" s="4" t="s">
        <v>454</v>
      </c>
      <c r="D247" s="181" t="s">
        <v>455</v>
      </c>
      <c r="E247" s="182"/>
      <c r="F247" s="168" t="s">
        <v>8</v>
      </c>
      <c r="G247" s="15">
        <f t="shared" ref="G247:G254" si="28">IF(AND(F247="YA"),5,IF(AND(F247="TIDAK"),1,0))</f>
        <v>5</v>
      </c>
    </row>
    <row r="248" spans="1:7" ht="32" customHeight="1" x14ac:dyDescent="0.2">
      <c r="A248" s="2"/>
      <c r="B248" s="4"/>
      <c r="C248" s="4" t="s">
        <v>456</v>
      </c>
      <c r="D248" s="181" t="s">
        <v>457</v>
      </c>
      <c r="E248" s="182"/>
      <c r="F248" s="168" t="s">
        <v>8</v>
      </c>
      <c r="G248" s="15">
        <f t="shared" si="28"/>
        <v>5</v>
      </c>
    </row>
    <row r="249" spans="1:7" ht="32" customHeight="1" x14ac:dyDescent="0.2">
      <c r="A249" s="2"/>
      <c r="B249" s="4"/>
      <c r="C249" s="4" t="s">
        <v>458</v>
      </c>
      <c r="D249" s="181" t="s">
        <v>459</v>
      </c>
      <c r="E249" s="182"/>
      <c r="F249" s="168" t="s">
        <v>8</v>
      </c>
      <c r="G249" s="15">
        <f t="shared" si="28"/>
        <v>5</v>
      </c>
    </row>
    <row r="250" spans="1:7" ht="32" customHeight="1" x14ac:dyDescent="0.2">
      <c r="A250" s="2"/>
      <c r="B250" s="4"/>
      <c r="C250" s="4" t="s">
        <v>460</v>
      </c>
      <c r="D250" s="181" t="s">
        <v>461</v>
      </c>
      <c r="E250" s="182"/>
      <c r="F250" s="168" t="s">
        <v>8</v>
      </c>
      <c r="G250" s="15">
        <f t="shared" si="28"/>
        <v>5</v>
      </c>
    </row>
    <row r="251" spans="1:7" ht="32" customHeight="1" x14ac:dyDescent="0.2">
      <c r="A251" s="2"/>
      <c r="B251" s="4"/>
      <c r="C251" s="4" t="s">
        <v>462</v>
      </c>
      <c r="D251" s="181" t="s">
        <v>463</v>
      </c>
      <c r="E251" s="182"/>
      <c r="F251" s="168" t="s">
        <v>8</v>
      </c>
      <c r="G251" s="15">
        <f t="shared" si="28"/>
        <v>5</v>
      </c>
    </row>
    <row r="252" spans="1:7" ht="32" customHeight="1" x14ac:dyDescent="0.2">
      <c r="A252" s="2"/>
      <c r="B252" s="4"/>
      <c r="C252" s="4" t="s">
        <v>464</v>
      </c>
      <c r="D252" s="181" t="s">
        <v>465</v>
      </c>
      <c r="E252" s="182"/>
      <c r="F252" s="168" t="s">
        <v>8</v>
      </c>
      <c r="G252" s="15">
        <f t="shared" si="28"/>
        <v>5</v>
      </c>
    </row>
    <row r="253" spans="1:7" ht="32" customHeight="1" x14ac:dyDescent="0.2">
      <c r="A253" s="2"/>
      <c r="B253" s="4"/>
      <c r="C253" s="4" t="s">
        <v>466</v>
      </c>
      <c r="D253" s="181" t="s">
        <v>467</v>
      </c>
      <c r="E253" s="182"/>
      <c r="F253" s="168" t="s">
        <v>8</v>
      </c>
      <c r="G253" s="15">
        <f t="shared" si="28"/>
        <v>5</v>
      </c>
    </row>
    <row r="254" spans="1:7" ht="32" customHeight="1" x14ac:dyDescent="0.2">
      <c r="A254" s="2"/>
      <c r="B254" s="4"/>
      <c r="C254" s="4" t="s">
        <v>468</v>
      </c>
      <c r="D254" s="181" t="s">
        <v>469</v>
      </c>
      <c r="E254" s="182"/>
      <c r="F254" s="168" t="s">
        <v>8</v>
      </c>
      <c r="G254" s="15">
        <f t="shared" si="28"/>
        <v>5</v>
      </c>
    </row>
    <row r="255" spans="1:7" ht="32" customHeight="1" x14ac:dyDescent="0.2">
      <c r="A255" s="2"/>
      <c r="B255" s="4" t="s">
        <v>470</v>
      </c>
      <c r="C255" s="194" t="s">
        <v>471</v>
      </c>
      <c r="D255" s="195"/>
      <c r="E255" s="196"/>
      <c r="F255" s="168"/>
      <c r="G255" s="15"/>
    </row>
    <row r="256" spans="1:7" ht="32" customHeight="1" x14ac:dyDescent="0.2">
      <c r="A256" s="2"/>
      <c r="B256" s="5"/>
      <c r="C256" s="4" t="s">
        <v>472</v>
      </c>
      <c r="D256" s="181" t="s">
        <v>473</v>
      </c>
      <c r="E256" s="182"/>
      <c r="F256" s="168" t="s">
        <v>8</v>
      </c>
      <c r="G256" s="15">
        <f>IF(AND(F256="YA"),0,IF(AND(F256="TIDAK"),0,0))</f>
        <v>0</v>
      </c>
    </row>
    <row r="257" spans="1:7" ht="32" customHeight="1" x14ac:dyDescent="0.2">
      <c r="A257" s="2"/>
      <c r="B257" s="5"/>
      <c r="C257" s="4" t="s">
        <v>474</v>
      </c>
      <c r="D257" s="181" t="s">
        <v>475</v>
      </c>
      <c r="E257" s="182"/>
      <c r="F257" s="168" t="s">
        <v>8</v>
      </c>
      <c r="G257" s="15">
        <f t="shared" ref="G257:G258" si="29">IF(AND(F257="YA"),0,IF(AND(F257="TIDAK"),0,0))</f>
        <v>0</v>
      </c>
    </row>
    <row r="258" spans="1:7" ht="32" customHeight="1" x14ac:dyDescent="0.2">
      <c r="A258" s="2"/>
      <c r="B258" s="5"/>
      <c r="C258" s="4" t="s">
        <v>476</v>
      </c>
      <c r="D258" s="181" t="s">
        <v>477</v>
      </c>
      <c r="E258" s="182"/>
      <c r="F258" s="168" t="s">
        <v>8</v>
      </c>
      <c r="G258" s="15">
        <f t="shared" si="29"/>
        <v>0</v>
      </c>
    </row>
    <row r="259" spans="1:7" ht="32" customHeight="1" x14ac:dyDescent="0.2">
      <c r="A259" s="2"/>
      <c r="B259" s="5"/>
      <c r="C259" s="4" t="s">
        <v>478</v>
      </c>
      <c r="D259" s="181" t="s">
        <v>479</v>
      </c>
      <c r="E259" s="182"/>
      <c r="F259" s="168" t="s">
        <v>8</v>
      </c>
      <c r="G259" s="15">
        <f>IF(AND(F259="YA"),5,IF(AND(F259="TIDAK"),1,0))</f>
        <v>5</v>
      </c>
    </row>
    <row r="260" spans="1:7" ht="32" customHeight="1" x14ac:dyDescent="0.2">
      <c r="A260" s="2"/>
      <c r="B260" s="5"/>
      <c r="C260" s="4" t="s">
        <v>480</v>
      </c>
      <c r="D260" s="181" t="s">
        <v>481</v>
      </c>
      <c r="E260" s="182"/>
      <c r="F260" s="168" t="s">
        <v>8</v>
      </c>
      <c r="G260" s="15">
        <f>IF(AND(F260="YA"),5,IF(AND(F260="TIDAK"),1,0))</f>
        <v>5</v>
      </c>
    </row>
    <row r="261" spans="1:7" ht="32" customHeight="1" x14ac:dyDescent="0.2">
      <c r="A261" s="2"/>
      <c r="B261" s="4" t="s">
        <v>482</v>
      </c>
      <c r="C261" s="176" t="s">
        <v>483</v>
      </c>
      <c r="D261" s="176"/>
      <c r="E261" s="176"/>
      <c r="F261" s="168" t="s">
        <v>8</v>
      </c>
      <c r="G261" s="15">
        <f>IF(AND(F261="YA"),5,IF(AND(F261="TIDAK"),1,0))</f>
        <v>5</v>
      </c>
    </row>
    <row r="262" spans="1:7" ht="32" customHeight="1" x14ac:dyDescent="0.2">
      <c r="A262" s="2"/>
      <c r="B262" s="4" t="s">
        <v>484</v>
      </c>
      <c r="C262" s="176" t="s">
        <v>485</v>
      </c>
      <c r="D262" s="176"/>
      <c r="E262" s="176"/>
      <c r="F262" s="168"/>
      <c r="G262" s="15"/>
    </row>
    <row r="263" spans="1:7" ht="32" customHeight="1" x14ac:dyDescent="0.2">
      <c r="A263" s="2"/>
      <c r="B263" s="5"/>
      <c r="C263" s="4" t="s">
        <v>486</v>
      </c>
      <c r="D263" s="176" t="s">
        <v>487</v>
      </c>
      <c r="E263" s="176"/>
      <c r="F263" s="168" t="s">
        <v>22</v>
      </c>
      <c r="G263" s="15">
        <f>IF(AND(F263="YA"),2,IF(AND(F263="TIDAK"),1,0))</f>
        <v>0</v>
      </c>
    </row>
    <row r="264" spans="1:7" ht="32" customHeight="1" x14ac:dyDescent="0.2">
      <c r="A264" s="2"/>
      <c r="B264" s="5"/>
      <c r="C264" s="4" t="s">
        <v>488</v>
      </c>
      <c r="D264" s="176" t="s">
        <v>489</v>
      </c>
      <c r="E264" s="176"/>
      <c r="F264" s="168" t="s">
        <v>22</v>
      </c>
      <c r="G264" s="15">
        <f>IF(AND(F264="YA"),2,IF(AND(F264="TIDAK"),1,0))</f>
        <v>0</v>
      </c>
    </row>
    <row r="265" spans="1:7" ht="32" customHeight="1" x14ac:dyDescent="0.2">
      <c r="A265" s="2"/>
      <c r="B265" s="5"/>
      <c r="C265" s="4" t="s">
        <v>490</v>
      </c>
      <c r="D265" s="176" t="s">
        <v>491</v>
      </c>
      <c r="E265" s="176"/>
      <c r="F265" s="168" t="s">
        <v>8</v>
      </c>
      <c r="G265" s="15">
        <f t="shared" ref="G265:G270" si="30">IF(AND(F265="YA"),5,IF(AND(F265="TIDAK"),1,0))</f>
        <v>5</v>
      </c>
    </row>
    <row r="266" spans="1:7" ht="36.75" customHeight="1" x14ac:dyDescent="0.2">
      <c r="A266" s="2"/>
      <c r="B266" s="4" t="s">
        <v>492</v>
      </c>
      <c r="C266" s="194" t="s">
        <v>493</v>
      </c>
      <c r="D266" s="195"/>
      <c r="E266" s="196"/>
      <c r="F266" s="168" t="s">
        <v>8</v>
      </c>
      <c r="G266" s="15">
        <f t="shared" si="30"/>
        <v>5</v>
      </c>
    </row>
    <row r="267" spans="1:7" ht="32" customHeight="1" x14ac:dyDescent="0.2">
      <c r="A267" s="2"/>
      <c r="B267" s="4" t="s">
        <v>494</v>
      </c>
      <c r="C267" s="176" t="s">
        <v>495</v>
      </c>
      <c r="D267" s="176"/>
      <c r="E267" s="176"/>
      <c r="F267" s="168" t="s">
        <v>8</v>
      </c>
      <c r="G267" s="15">
        <f t="shared" si="30"/>
        <v>5</v>
      </c>
    </row>
    <row r="268" spans="1:7" ht="32" customHeight="1" x14ac:dyDescent="0.2">
      <c r="A268" s="2"/>
      <c r="B268" s="4" t="s">
        <v>496</v>
      </c>
      <c r="C268" s="176" t="s">
        <v>497</v>
      </c>
      <c r="D268" s="176"/>
      <c r="E268" s="176"/>
      <c r="F268" s="168" t="s">
        <v>8</v>
      </c>
      <c r="G268" s="15">
        <f t="shared" si="30"/>
        <v>5</v>
      </c>
    </row>
    <row r="269" spans="1:7" ht="32" customHeight="1" x14ac:dyDescent="0.2">
      <c r="A269" s="2"/>
      <c r="B269" s="4" t="s">
        <v>498</v>
      </c>
      <c r="C269" s="176" t="s">
        <v>499</v>
      </c>
      <c r="D269" s="176"/>
      <c r="E269" s="176"/>
      <c r="F269" s="168" t="s">
        <v>8</v>
      </c>
      <c r="G269" s="15">
        <f t="shared" si="30"/>
        <v>5</v>
      </c>
    </row>
    <row r="270" spans="1:7" ht="32" customHeight="1" x14ac:dyDescent="0.2">
      <c r="A270" s="2"/>
      <c r="B270" s="4" t="s">
        <v>500</v>
      </c>
      <c r="C270" s="176" t="s">
        <v>501</v>
      </c>
      <c r="D270" s="176"/>
      <c r="E270" s="176"/>
      <c r="F270" s="168" t="s">
        <v>8</v>
      </c>
      <c r="G270" s="15">
        <f t="shared" si="30"/>
        <v>5</v>
      </c>
    </row>
    <row r="271" spans="1:7" ht="32" customHeight="1" x14ac:dyDescent="0.2">
      <c r="A271" s="2"/>
      <c r="B271" s="12" t="s">
        <v>502</v>
      </c>
      <c r="C271" s="176" t="s">
        <v>503</v>
      </c>
      <c r="D271" s="176"/>
      <c r="E271" s="176"/>
      <c r="F271" s="168"/>
      <c r="G271" s="15"/>
    </row>
    <row r="272" spans="1:7" ht="32" customHeight="1" x14ac:dyDescent="0.2">
      <c r="A272" s="2"/>
      <c r="B272" s="14"/>
      <c r="C272" s="4" t="s">
        <v>504</v>
      </c>
      <c r="D272" s="176" t="s">
        <v>505</v>
      </c>
      <c r="E272" s="176"/>
      <c r="F272" s="168" t="s">
        <v>8</v>
      </c>
      <c r="G272" s="15">
        <f>IF(AND(F272="YA"),5,IF(AND(F272="TIDAK"),1,0))</f>
        <v>5</v>
      </c>
    </row>
    <row r="273" spans="1:7" ht="32" customHeight="1" x14ac:dyDescent="0.2">
      <c r="A273" s="2"/>
      <c r="B273" s="5"/>
      <c r="C273" s="4" t="s">
        <v>506</v>
      </c>
      <c r="D273" s="176" t="s">
        <v>507</v>
      </c>
      <c r="E273" s="176"/>
      <c r="F273" s="168" t="s">
        <v>55</v>
      </c>
      <c r="G273" s="15">
        <f>IF(AND(F273="YA"),5,IF(AND(F273="TIDAK"),1,0))</f>
        <v>1</v>
      </c>
    </row>
    <row r="274" spans="1:7" ht="32" customHeight="1" x14ac:dyDescent="0.2">
      <c r="A274" s="2"/>
      <c r="B274" s="5"/>
      <c r="C274" s="4" t="s">
        <v>508</v>
      </c>
      <c r="D274" s="176" t="s">
        <v>509</v>
      </c>
      <c r="E274" s="176"/>
      <c r="F274" s="168" t="s">
        <v>8</v>
      </c>
      <c r="G274" s="15">
        <f>IF(AND(F274="YA"),5,IF(AND(F274="TIDAK"),1,0))</f>
        <v>5</v>
      </c>
    </row>
    <row r="275" spans="1:7" ht="32" customHeight="1" x14ac:dyDescent="0.2">
      <c r="A275" s="2"/>
      <c r="B275" s="4" t="s">
        <v>510</v>
      </c>
      <c r="C275" s="176" t="s">
        <v>511</v>
      </c>
      <c r="D275" s="176"/>
      <c r="E275" s="176"/>
      <c r="F275" s="168"/>
      <c r="G275" s="15"/>
    </row>
    <row r="276" spans="1:7" ht="32" customHeight="1" x14ac:dyDescent="0.2">
      <c r="A276" s="2"/>
      <c r="B276" s="5"/>
      <c r="C276" s="4" t="s">
        <v>512</v>
      </c>
      <c r="D276" s="176" t="s">
        <v>513</v>
      </c>
      <c r="E276" s="176"/>
      <c r="F276" s="168" t="s">
        <v>8</v>
      </c>
      <c r="G276" s="15">
        <f>IF(AND(F276="YA"),5,IF(AND(F276="TIDAK"),1,0))</f>
        <v>5</v>
      </c>
    </row>
    <row r="277" spans="1:7" ht="32" customHeight="1" x14ac:dyDescent="0.2">
      <c r="A277" s="2"/>
      <c r="B277" s="5"/>
      <c r="C277" s="4" t="s">
        <v>514</v>
      </c>
      <c r="D277" s="176" t="s">
        <v>412</v>
      </c>
      <c r="E277" s="176"/>
      <c r="F277" s="168" t="s">
        <v>8</v>
      </c>
      <c r="G277" s="15">
        <f>IF(AND(F277="YA"),5,IF(AND(F277="TIDAK"),1,0))</f>
        <v>5</v>
      </c>
    </row>
    <row r="278" spans="1:7" ht="32" customHeight="1" x14ac:dyDescent="0.2">
      <c r="A278" s="2"/>
      <c r="B278" s="5"/>
      <c r="C278" s="4" t="s">
        <v>515</v>
      </c>
      <c r="D278" s="176" t="s">
        <v>516</v>
      </c>
      <c r="E278" s="176"/>
      <c r="F278" s="168" t="s">
        <v>8</v>
      </c>
      <c r="G278" s="15">
        <f>IF(AND(F278="YA"),5,IF(AND(F278="TIDAK"),1,0))</f>
        <v>5</v>
      </c>
    </row>
    <row r="279" spans="1:7" ht="32" customHeight="1" x14ac:dyDescent="0.2">
      <c r="A279" s="2"/>
      <c r="B279" s="5"/>
      <c r="C279" s="4" t="s">
        <v>517</v>
      </c>
      <c r="D279" s="176" t="s">
        <v>518</v>
      </c>
      <c r="E279" s="176"/>
      <c r="F279" s="168" t="s">
        <v>8</v>
      </c>
      <c r="G279" s="15">
        <f>IF(AND(F279="YA"),5,IF(AND(F279="TIDAK"),1,0))</f>
        <v>5</v>
      </c>
    </row>
    <row r="280" spans="1:7" ht="32" customHeight="1" x14ac:dyDescent="0.2">
      <c r="A280" s="2"/>
      <c r="B280" s="5"/>
      <c r="C280" s="4" t="s">
        <v>519</v>
      </c>
      <c r="D280" s="176" t="s">
        <v>520</v>
      </c>
      <c r="E280" s="176"/>
      <c r="F280" s="168" t="s">
        <v>8</v>
      </c>
      <c r="G280" s="15">
        <f>IF(AND(F280="YA"),5,IF(AND(F280="TIDAK"),1,0))</f>
        <v>5</v>
      </c>
    </row>
    <row r="281" spans="1:7" ht="32" customHeight="1" x14ac:dyDescent="0.2">
      <c r="A281" s="186" t="s">
        <v>521</v>
      </c>
      <c r="B281" s="187"/>
      <c r="C281" s="187"/>
      <c r="D281" s="187"/>
      <c r="E281" s="187"/>
      <c r="F281" s="187"/>
      <c r="G281" s="48">
        <f>G282</f>
        <v>121</v>
      </c>
    </row>
    <row r="282" spans="1:7" ht="32" customHeight="1" x14ac:dyDescent="0.2">
      <c r="A282" s="2">
        <v>12</v>
      </c>
      <c r="B282" s="180" t="s">
        <v>522</v>
      </c>
      <c r="C282" s="180"/>
      <c r="D282" s="180"/>
      <c r="E282" s="180"/>
      <c r="F282" s="168"/>
      <c r="G282" s="50">
        <f>SUM(G283:G325)</f>
        <v>121</v>
      </c>
    </row>
    <row r="283" spans="1:7" ht="32" customHeight="1" x14ac:dyDescent="0.2">
      <c r="A283" s="2"/>
      <c r="B283" s="4" t="s">
        <v>523</v>
      </c>
      <c r="C283" s="176" t="s">
        <v>524</v>
      </c>
      <c r="D283" s="176"/>
      <c r="E283" s="176"/>
      <c r="F283" s="168" t="s">
        <v>8</v>
      </c>
      <c r="G283" s="15">
        <f>IF(AND(F283="YA"),5,IF(AND(F283="TIDAK"),1,0))</f>
        <v>5</v>
      </c>
    </row>
    <row r="284" spans="1:7" ht="32" customHeight="1" x14ac:dyDescent="0.2">
      <c r="A284" s="2"/>
      <c r="B284" s="4" t="s">
        <v>525</v>
      </c>
      <c r="C284" s="176" t="s">
        <v>485</v>
      </c>
      <c r="D284" s="176"/>
      <c r="E284" s="176"/>
      <c r="F284" s="168"/>
      <c r="G284" s="15"/>
    </row>
    <row r="285" spans="1:7" ht="32" customHeight="1" x14ac:dyDescent="0.2">
      <c r="A285" s="2"/>
      <c r="B285" s="5"/>
      <c r="C285" s="4" t="s">
        <v>526</v>
      </c>
      <c r="D285" s="176" t="s">
        <v>487</v>
      </c>
      <c r="E285" s="176"/>
      <c r="F285" s="168" t="s">
        <v>22</v>
      </c>
      <c r="G285" s="15">
        <f>IF(AND(F285="YA"),2,IF(AND(F285="TIDAK"),1,0))</f>
        <v>0</v>
      </c>
    </row>
    <row r="286" spans="1:7" ht="32" customHeight="1" x14ac:dyDescent="0.2">
      <c r="A286" s="2"/>
      <c r="B286" s="5"/>
      <c r="C286" s="4" t="s">
        <v>527</v>
      </c>
      <c r="D286" s="176" t="s">
        <v>489</v>
      </c>
      <c r="E286" s="176"/>
      <c r="F286" s="168" t="s">
        <v>22</v>
      </c>
      <c r="G286" s="15">
        <f>IF(AND(F286="YA"),2,IF(AND(F286="TIDAK"),1,0))</f>
        <v>0</v>
      </c>
    </row>
    <row r="287" spans="1:7" ht="32" customHeight="1" x14ac:dyDescent="0.2">
      <c r="A287" s="2"/>
      <c r="B287" s="5"/>
      <c r="C287" s="4" t="s">
        <v>528</v>
      </c>
      <c r="D287" s="176" t="s">
        <v>491</v>
      </c>
      <c r="E287" s="176"/>
      <c r="F287" s="168" t="s">
        <v>8</v>
      </c>
      <c r="G287" s="15">
        <f>IF(AND(F287="YA"),5,IF(AND(F287="TIDAK"),1,0))</f>
        <v>5</v>
      </c>
    </row>
    <row r="288" spans="1:7" ht="32" customHeight="1" x14ac:dyDescent="0.2">
      <c r="A288" s="2"/>
      <c r="B288" s="4" t="s">
        <v>529</v>
      </c>
      <c r="C288" s="176" t="s">
        <v>530</v>
      </c>
      <c r="D288" s="176"/>
      <c r="E288" s="176"/>
      <c r="F288" s="168" t="s">
        <v>8</v>
      </c>
      <c r="G288" s="15">
        <f>IF(AND(F288="YA"),5,IF(AND(F288="TIDAK"),1,0))</f>
        <v>5</v>
      </c>
    </row>
    <row r="289" spans="1:7" ht="32" customHeight="1" x14ac:dyDescent="0.2">
      <c r="A289" s="2"/>
      <c r="B289" s="4" t="s">
        <v>531</v>
      </c>
      <c r="C289" s="176" t="s">
        <v>497</v>
      </c>
      <c r="D289" s="176"/>
      <c r="E289" s="176"/>
      <c r="F289" s="168" t="s">
        <v>8</v>
      </c>
      <c r="G289" s="15">
        <f>IF(AND(F289="YA"),5,IF(AND(F289="TIDAK"),1,0))</f>
        <v>5</v>
      </c>
    </row>
    <row r="290" spans="1:7" ht="32" customHeight="1" x14ac:dyDescent="0.2">
      <c r="A290" s="2"/>
      <c r="B290" s="4" t="s">
        <v>532</v>
      </c>
      <c r="C290" s="176" t="s">
        <v>533</v>
      </c>
      <c r="D290" s="176"/>
      <c r="E290" s="176"/>
      <c r="F290" s="168"/>
      <c r="G290" s="15"/>
    </row>
    <row r="291" spans="1:7" ht="32" customHeight="1" x14ac:dyDescent="0.2">
      <c r="A291" s="2"/>
      <c r="B291" s="5"/>
      <c r="C291" s="4" t="s">
        <v>534</v>
      </c>
      <c r="D291" s="176" t="s">
        <v>535</v>
      </c>
      <c r="E291" s="176"/>
      <c r="F291" s="168" t="s">
        <v>8</v>
      </c>
      <c r="G291" s="15">
        <f>IF(AND(F291="YA"),3,IF(AND(F291="TIDAK"),1,0))</f>
        <v>3</v>
      </c>
    </row>
    <row r="292" spans="1:7" ht="32" customHeight="1" x14ac:dyDescent="0.2">
      <c r="A292" s="2"/>
      <c r="B292" s="5"/>
      <c r="C292" s="4" t="s">
        <v>536</v>
      </c>
      <c r="D292" s="176" t="s">
        <v>537</v>
      </c>
      <c r="E292" s="176"/>
      <c r="F292" s="168" t="s">
        <v>22</v>
      </c>
      <c r="G292" s="15">
        <f>IF(AND(F292="YA"),5,IF(AND(F292="TIDAK"),1,0))</f>
        <v>0</v>
      </c>
    </row>
    <row r="293" spans="1:7" ht="32" customHeight="1" x14ac:dyDescent="0.2">
      <c r="A293" s="2"/>
      <c r="B293" s="4" t="s">
        <v>538</v>
      </c>
      <c r="C293" s="176" t="s">
        <v>501</v>
      </c>
      <c r="D293" s="176"/>
      <c r="E293" s="176"/>
      <c r="F293" s="168" t="s">
        <v>8</v>
      </c>
      <c r="G293" s="15">
        <f>IF(AND(F293="YA"),5,IF(AND(F293="TIDAK"),1,0))</f>
        <v>5</v>
      </c>
    </row>
    <row r="294" spans="1:7" ht="32" customHeight="1" x14ac:dyDescent="0.2">
      <c r="A294" s="2"/>
      <c r="B294" s="4" t="s">
        <v>539</v>
      </c>
      <c r="C294" s="176" t="s">
        <v>540</v>
      </c>
      <c r="D294" s="176"/>
      <c r="E294" s="176"/>
      <c r="F294" s="168" t="s">
        <v>8</v>
      </c>
      <c r="G294" s="15">
        <f>IF(AND(F294="YA"),5,IF(AND(F294="TIDAK"),1,0))</f>
        <v>5</v>
      </c>
    </row>
    <row r="295" spans="1:7" ht="32" customHeight="1" x14ac:dyDescent="0.2">
      <c r="A295" s="2"/>
      <c r="B295" s="4" t="s">
        <v>541</v>
      </c>
      <c r="C295" s="176" t="s">
        <v>542</v>
      </c>
      <c r="D295" s="176"/>
      <c r="E295" s="176"/>
      <c r="F295" s="168" t="s">
        <v>8</v>
      </c>
      <c r="G295" s="15">
        <f>IF(AND(F295="YA"),5,IF(AND(F295="TIDAK"),1,0))</f>
        <v>5</v>
      </c>
    </row>
    <row r="296" spans="1:7" ht="32" customHeight="1" x14ac:dyDescent="0.2">
      <c r="A296" s="2"/>
      <c r="B296" s="4" t="s">
        <v>543</v>
      </c>
      <c r="C296" s="214" t="s">
        <v>544</v>
      </c>
      <c r="D296" s="214"/>
      <c r="E296" s="214"/>
      <c r="F296" s="168"/>
      <c r="G296" s="15"/>
    </row>
    <row r="297" spans="1:7" ht="32" customHeight="1" x14ac:dyDescent="0.2">
      <c r="A297" s="2"/>
      <c r="B297" s="5"/>
      <c r="C297" s="4" t="s">
        <v>545</v>
      </c>
      <c r="D297" s="176" t="s">
        <v>546</v>
      </c>
      <c r="E297" s="176"/>
      <c r="F297" s="168" t="s">
        <v>8</v>
      </c>
      <c r="G297" s="15">
        <f>IF(AND(F297="YA"),5,IF(AND(F297="TIDAK"),1,0))</f>
        <v>5</v>
      </c>
    </row>
    <row r="298" spans="1:7" ht="32" customHeight="1" x14ac:dyDescent="0.2">
      <c r="A298" s="2"/>
      <c r="B298" s="5"/>
      <c r="C298" s="4" t="s">
        <v>547</v>
      </c>
      <c r="D298" s="176" t="s">
        <v>548</v>
      </c>
      <c r="E298" s="176"/>
      <c r="F298" s="168" t="s">
        <v>55</v>
      </c>
      <c r="G298" s="15">
        <f>IF(AND(F298="YA"),5,IF(AND(F298="TIDAK"),1,0))</f>
        <v>1</v>
      </c>
    </row>
    <row r="299" spans="1:7" ht="32" customHeight="1" x14ac:dyDescent="0.2">
      <c r="A299" s="2"/>
      <c r="B299" s="5"/>
      <c r="C299" s="4" t="s">
        <v>549</v>
      </c>
      <c r="D299" s="176" t="s">
        <v>550</v>
      </c>
      <c r="E299" s="176"/>
      <c r="F299" s="168" t="s">
        <v>55</v>
      </c>
      <c r="G299" s="15">
        <f>IF(AND(F299="YA"),5,IF(AND(F299="TIDAK"),1,0))</f>
        <v>1</v>
      </c>
    </row>
    <row r="300" spans="1:7" ht="32" customHeight="1" x14ac:dyDescent="0.2">
      <c r="A300" s="2"/>
      <c r="B300" s="4" t="s">
        <v>551</v>
      </c>
      <c r="C300" s="176" t="s">
        <v>552</v>
      </c>
      <c r="D300" s="176"/>
      <c r="E300" s="176"/>
      <c r="F300" s="168"/>
      <c r="G300" s="15"/>
    </row>
    <row r="301" spans="1:7" ht="32" customHeight="1" x14ac:dyDescent="0.2">
      <c r="A301" s="2"/>
      <c r="B301" s="5"/>
      <c r="C301" s="4" t="s">
        <v>553</v>
      </c>
      <c r="D301" s="176" t="s">
        <v>554</v>
      </c>
      <c r="E301" s="176"/>
      <c r="F301" s="168" t="s">
        <v>8</v>
      </c>
      <c r="G301" s="15">
        <f>IF(AND(F301="YA"),5,IF(AND(F301="TIDAK"),1,0))</f>
        <v>5</v>
      </c>
    </row>
    <row r="302" spans="1:7" ht="32" customHeight="1" x14ac:dyDescent="0.2">
      <c r="A302" s="2"/>
      <c r="B302" s="5"/>
      <c r="C302" s="4" t="s">
        <v>555</v>
      </c>
      <c r="D302" s="176" t="s">
        <v>556</v>
      </c>
      <c r="E302" s="176"/>
      <c r="F302" s="168" t="s">
        <v>8</v>
      </c>
      <c r="G302" s="15">
        <f>IF(AND(F302="YA"),5,IF(AND(F302="TIDAK"),1,0))</f>
        <v>5</v>
      </c>
    </row>
    <row r="303" spans="1:7" ht="32" customHeight="1" x14ac:dyDescent="0.2">
      <c r="A303" s="2"/>
      <c r="B303" s="5"/>
      <c r="C303" s="4" t="s">
        <v>557</v>
      </c>
      <c r="D303" s="176" t="s">
        <v>558</v>
      </c>
      <c r="E303" s="176"/>
      <c r="F303" s="168" t="s">
        <v>8</v>
      </c>
      <c r="G303" s="15">
        <f>IF(AND(F303="YA"),5,IF(AND(F303="TIDAK"),1,0))</f>
        <v>5</v>
      </c>
    </row>
    <row r="304" spans="1:7" ht="32" customHeight="1" x14ac:dyDescent="0.2">
      <c r="A304" s="2"/>
      <c r="B304" s="5"/>
      <c r="C304" s="4" t="s">
        <v>559</v>
      </c>
      <c r="D304" s="176" t="s">
        <v>560</v>
      </c>
      <c r="E304" s="176"/>
      <c r="F304" s="168"/>
      <c r="G304" s="15"/>
    </row>
    <row r="305" spans="1:7" ht="32" customHeight="1" x14ac:dyDescent="0.2">
      <c r="A305" s="2"/>
      <c r="B305" s="5"/>
      <c r="C305" s="5"/>
      <c r="D305" s="4" t="s">
        <v>561</v>
      </c>
      <c r="E305" s="5" t="s">
        <v>562</v>
      </c>
      <c r="F305" s="168" t="s">
        <v>8</v>
      </c>
      <c r="G305" s="15">
        <f t="shared" ref="G305:G312" si="31">IF(AND(F305="YA"),5,IF(AND(F305="TIDAK"),1,0))</f>
        <v>5</v>
      </c>
    </row>
    <row r="306" spans="1:7" ht="32" customHeight="1" x14ac:dyDescent="0.2">
      <c r="A306" s="2"/>
      <c r="B306" s="5"/>
      <c r="C306" s="5"/>
      <c r="D306" s="4" t="s">
        <v>563</v>
      </c>
      <c r="E306" s="5" t="s">
        <v>564</v>
      </c>
      <c r="F306" s="168" t="s">
        <v>55</v>
      </c>
      <c r="G306" s="15">
        <f t="shared" si="31"/>
        <v>1</v>
      </c>
    </row>
    <row r="307" spans="1:7" ht="32" customHeight="1" x14ac:dyDescent="0.2">
      <c r="A307" s="2"/>
      <c r="B307" s="5"/>
      <c r="C307" s="5"/>
      <c r="D307" s="4" t="s">
        <v>565</v>
      </c>
      <c r="E307" s="5" t="s">
        <v>566</v>
      </c>
      <c r="F307" s="168" t="s">
        <v>55</v>
      </c>
      <c r="G307" s="15">
        <f t="shared" si="31"/>
        <v>1</v>
      </c>
    </row>
    <row r="308" spans="1:7" ht="32" customHeight="1" x14ac:dyDescent="0.2">
      <c r="A308" s="2"/>
      <c r="B308" s="5"/>
      <c r="C308" s="4" t="s">
        <v>567</v>
      </c>
      <c r="D308" s="176" t="s">
        <v>568</v>
      </c>
      <c r="E308" s="176"/>
      <c r="F308" s="168" t="s">
        <v>8</v>
      </c>
      <c r="G308" s="15">
        <f t="shared" si="31"/>
        <v>5</v>
      </c>
    </row>
    <row r="309" spans="1:7" ht="32" customHeight="1" x14ac:dyDescent="0.2">
      <c r="A309" s="2"/>
      <c r="B309" s="5"/>
      <c r="C309" s="4" t="s">
        <v>569</v>
      </c>
      <c r="D309" s="176" t="s">
        <v>570</v>
      </c>
      <c r="E309" s="176"/>
      <c r="F309" s="168" t="s">
        <v>55</v>
      </c>
      <c r="G309" s="15">
        <f t="shared" si="31"/>
        <v>1</v>
      </c>
    </row>
    <row r="310" spans="1:7" ht="32" customHeight="1" x14ac:dyDescent="0.2">
      <c r="A310" s="2"/>
      <c r="B310" s="5"/>
      <c r="C310" s="4" t="s">
        <v>571</v>
      </c>
      <c r="D310" s="176" t="s">
        <v>572</v>
      </c>
      <c r="E310" s="176"/>
      <c r="F310" s="168" t="s">
        <v>8</v>
      </c>
      <c r="G310" s="15">
        <f t="shared" si="31"/>
        <v>5</v>
      </c>
    </row>
    <row r="311" spans="1:7" ht="32" customHeight="1" x14ac:dyDescent="0.2">
      <c r="A311" s="2"/>
      <c r="B311" s="5"/>
      <c r="C311" s="4" t="s">
        <v>573</v>
      </c>
      <c r="D311" s="176" t="s">
        <v>574</v>
      </c>
      <c r="E311" s="176"/>
      <c r="F311" s="168" t="s">
        <v>8</v>
      </c>
      <c r="G311" s="15">
        <f t="shared" si="31"/>
        <v>5</v>
      </c>
    </row>
    <row r="312" spans="1:7" ht="32" customHeight="1" x14ac:dyDescent="0.2">
      <c r="A312" s="2"/>
      <c r="B312" s="5"/>
      <c r="C312" s="4" t="s">
        <v>575</v>
      </c>
      <c r="D312" s="176" t="s">
        <v>576</v>
      </c>
      <c r="E312" s="176"/>
      <c r="F312" s="168" t="s">
        <v>8</v>
      </c>
      <c r="G312" s="15">
        <f t="shared" si="31"/>
        <v>5</v>
      </c>
    </row>
    <row r="313" spans="1:7" ht="32" customHeight="1" x14ac:dyDescent="0.2">
      <c r="A313" s="2"/>
      <c r="B313" s="4" t="s">
        <v>577</v>
      </c>
      <c r="C313" s="181" t="s">
        <v>578</v>
      </c>
      <c r="D313" s="183"/>
      <c r="E313" s="182"/>
      <c r="F313" s="168"/>
      <c r="G313" s="15"/>
    </row>
    <row r="314" spans="1:7" ht="32" customHeight="1" x14ac:dyDescent="0.2">
      <c r="A314" s="2"/>
      <c r="B314" s="5"/>
      <c r="C314" s="4" t="s">
        <v>579</v>
      </c>
      <c r="D314" s="181" t="s">
        <v>580</v>
      </c>
      <c r="E314" s="182"/>
      <c r="F314" s="168" t="s">
        <v>55</v>
      </c>
      <c r="G314" s="15">
        <f>IF(AND(F314="YA"),5,IF(AND(F314="TIDAK"),1,0))</f>
        <v>1</v>
      </c>
    </row>
    <row r="315" spans="1:7" ht="32" customHeight="1" x14ac:dyDescent="0.2">
      <c r="A315" s="2"/>
      <c r="B315" s="5"/>
      <c r="C315" s="4" t="s">
        <v>581</v>
      </c>
      <c r="D315" s="181" t="s">
        <v>582</v>
      </c>
      <c r="E315" s="182"/>
      <c r="F315" s="168"/>
      <c r="G315" s="15"/>
    </row>
    <row r="316" spans="1:7" ht="32" customHeight="1" x14ac:dyDescent="0.2">
      <c r="A316" s="2"/>
      <c r="B316" s="5"/>
      <c r="C316" s="5"/>
      <c r="D316" s="4" t="s">
        <v>583</v>
      </c>
      <c r="E316" s="5" t="s">
        <v>584</v>
      </c>
      <c r="F316" s="168" t="s">
        <v>8</v>
      </c>
      <c r="G316" s="15">
        <f>IF(AND(F316="YA"),1,IF(AND(F316="TIDAK"),0,0))</f>
        <v>1</v>
      </c>
    </row>
    <row r="317" spans="1:7" ht="32" customHeight="1" x14ac:dyDescent="0.2">
      <c r="A317" s="2"/>
      <c r="B317" s="5"/>
      <c r="C317" s="5"/>
      <c r="D317" s="4" t="s">
        <v>585</v>
      </c>
      <c r="E317" s="5" t="s">
        <v>586</v>
      </c>
      <c r="F317" s="168" t="s">
        <v>55</v>
      </c>
      <c r="G317" s="15">
        <f>IF(AND(F317="YA"),3,IF(AND(F317="TIDAK"),0,0))</f>
        <v>0</v>
      </c>
    </row>
    <row r="318" spans="1:7" ht="32" customHeight="1" x14ac:dyDescent="0.2">
      <c r="A318" s="2"/>
      <c r="B318" s="5"/>
      <c r="C318" s="5"/>
      <c r="D318" s="4" t="s">
        <v>587</v>
      </c>
      <c r="E318" s="5" t="s">
        <v>588</v>
      </c>
      <c r="F318" s="168" t="s">
        <v>55</v>
      </c>
      <c r="G318" s="15">
        <f>IF(AND(F318="YA"),5,IF(AND(F318="TIDAK"),1,0))</f>
        <v>1</v>
      </c>
    </row>
    <row r="319" spans="1:7" ht="32" customHeight="1" x14ac:dyDescent="0.2">
      <c r="A319" s="2"/>
      <c r="B319" s="5"/>
      <c r="C319" s="4" t="s">
        <v>589</v>
      </c>
      <c r="D319" s="181" t="s">
        <v>590</v>
      </c>
      <c r="E319" s="182"/>
      <c r="F319" s="168" t="s">
        <v>8</v>
      </c>
      <c r="G319" s="15">
        <f>IF(AND(F319="YA"),5,IF(AND(F319="TIDAK"),1,0))</f>
        <v>5</v>
      </c>
    </row>
    <row r="320" spans="1:7" ht="60" customHeight="1" x14ac:dyDescent="0.2">
      <c r="A320" s="2"/>
      <c r="B320" s="5"/>
      <c r="C320" s="4" t="s">
        <v>591</v>
      </c>
      <c r="D320" s="181" t="s">
        <v>592</v>
      </c>
      <c r="E320" s="182"/>
      <c r="F320" s="168" t="s">
        <v>8</v>
      </c>
      <c r="G320" s="15">
        <f>IF(AND(F320="YA"),5,IF(AND(F320="TIDAK"),1,0))</f>
        <v>5</v>
      </c>
    </row>
    <row r="321" spans="1:7" ht="32" customHeight="1" x14ac:dyDescent="0.2">
      <c r="A321" s="2"/>
      <c r="B321" s="5"/>
      <c r="C321" s="4" t="s">
        <v>593</v>
      </c>
      <c r="D321" s="181" t="s">
        <v>594</v>
      </c>
      <c r="E321" s="182"/>
      <c r="F321" s="168" t="s">
        <v>8</v>
      </c>
      <c r="G321" s="15">
        <f>IF(AND(F321="YA"),5,IF(AND(F321="TIDAK"),1,0))</f>
        <v>5</v>
      </c>
    </row>
    <row r="322" spans="1:7" ht="32" customHeight="1" x14ac:dyDescent="0.2">
      <c r="A322" s="2"/>
      <c r="B322" s="12" t="s">
        <v>595</v>
      </c>
      <c r="C322" s="176" t="s">
        <v>503</v>
      </c>
      <c r="D322" s="176"/>
      <c r="E322" s="176"/>
      <c r="F322" s="168"/>
      <c r="G322" s="15"/>
    </row>
    <row r="323" spans="1:7" ht="32" customHeight="1" x14ac:dyDescent="0.2">
      <c r="A323" s="2"/>
      <c r="B323" s="14"/>
      <c r="C323" s="4" t="s">
        <v>596</v>
      </c>
      <c r="D323" s="176" t="s">
        <v>505</v>
      </c>
      <c r="E323" s="176"/>
      <c r="F323" s="168" t="s">
        <v>8</v>
      </c>
      <c r="G323" s="15">
        <f>IF(AND(F323="YA"),5,IF(AND(F323="TIDAK"),1,0))</f>
        <v>5</v>
      </c>
    </row>
    <row r="324" spans="1:7" ht="32" customHeight="1" x14ac:dyDescent="0.2">
      <c r="A324" s="2"/>
      <c r="B324" s="5"/>
      <c r="C324" s="4" t="s">
        <v>597</v>
      </c>
      <c r="D324" s="176" t="s">
        <v>507</v>
      </c>
      <c r="E324" s="176"/>
      <c r="F324" s="168" t="s">
        <v>8</v>
      </c>
      <c r="G324" s="15">
        <f>IF(AND(F324="YA"),5,IF(AND(F324="TIDAK"),1,0))</f>
        <v>5</v>
      </c>
    </row>
    <row r="325" spans="1:7" ht="32" customHeight="1" x14ac:dyDescent="0.2">
      <c r="A325" s="2"/>
      <c r="B325" s="5"/>
      <c r="C325" s="4" t="s">
        <v>598</v>
      </c>
      <c r="D325" s="176" t="s">
        <v>509</v>
      </c>
      <c r="E325" s="176"/>
      <c r="F325" s="168" t="s">
        <v>8</v>
      </c>
      <c r="G325" s="15">
        <f>IF(AND(F325="YA"),5,IF(AND(F325="TIDAK"),1,0))</f>
        <v>5</v>
      </c>
    </row>
    <row r="326" spans="1:7" ht="32" customHeight="1" x14ac:dyDescent="0.2">
      <c r="A326" s="186" t="s">
        <v>599</v>
      </c>
      <c r="B326" s="187"/>
      <c r="C326" s="187"/>
      <c r="D326" s="187"/>
      <c r="E326" s="187"/>
      <c r="F326" s="187"/>
      <c r="G326" s="48">
        <f>G327</f>
        <v>68</v>
      </c>
    </row>
    <row r="327" spans="1:7" ht="32" customHeight="1" x14ac:dyDescent="0.2">
      <c r="A327" s="2">
        <v>13</v>
      </c>
      <c r="B327" s="180" t="s">
        <v>600</v>
      </c>
      <c r="C327" s="180"/>
      <c r="D327" s="180"/>
      <c r="E327" s="180"/>
      <c r="F327" s="168"/>
      <c r="G327" s="50">
        <f>SUM(G328:G364)</f>
        <v>68</v>
      </c>
    </row>
    <row r="328" spans="1:7" ht="32" customHeight="1" x14ac:dyDescent="0.2">
      <c r="A328" s="2"/>
      <c r="B328" s="7" t="s">
        <v>601</v>
      </c>
      <c r="C328" s="176" t="s">
        <v>602</v>
      </c>
      <c r="D328" s="176"/>
      <c r="E328" s="176"/>
      <c r="F328" s="168" t="s">
        <v>8</v>
      </c>
      <c r="G328" s="15">
        <f>IF(AND(F328="YA"),5,IF(AND(F328="TIDAK"),1,0))</f>
        <v>5</v>
      </c>
    </row>
    <row r="329" spans="1:7" ht="32" customHeight="1" x14ac:dyDescent="0.2">
      <c r="A329" s="2"/>
      <c r="B329" s="4" t="s">
        <v>603</v>
      </c>
      <c r="C329" s="176" t="s">
        <v>604</v>
      </c>
      <c r="D329" s="176"/>
      <c r="E329" s="176"/>
      <c r="F329" s="168"/>
      <c r="G329" s="15"/>
    </row>
    <row r="330" spans="1:7" ht="32" customHeight="1" x14ac:dyDescent="0.2">
      <c r="A330" s="2"/>
      <c r="B330" s="5"/>
      <c r="C330" s="4" t="s">
        <v>605</v>
      </c>
      <c r="D330" s="176" t="s">
        <v>606</v>
      </c>
      <c r="E330" s="176"/>
      <c r="F330" s="168" t="s">
        <v>8</v>
      </c>
      <c r="G330" s="15">
        <f>IF(AND(F330="YA"),5,IF(AND(F330="TIDAK"),1,0))</f>
        <v>5</v>
      </c>
    </row>
    <row r="331" spans="1:7" ht="32" customHeight="1" x14ac:dyDescent="0.2">
      <c r="A331" s="2"/>
      <c r="B331" s="5"/>
      <c r="C331" s="4" t="s">
        <v>607</v>
      </c>
      <c r="D331" s="176" t="s">
        <v>608</v>
      </c>
      <c r="E331" s="176"/>
      <c r="F331" s="168" t="s">
        <v>8</v>
      </c>
      <c r="G331" s="15">
        <f>IF(AND(F331="YA"),5,IF(AND(F331="TIDAK"),1,0))</f>
        <v>5</v>
      </c>
    </row>
    <row r="332" spans="1:7" ht="32" customHeight="1" x14ac:dyDescent="0.2">
      <c r="A332" s="2"/>
      <c r="B332" s="5"/>
      <c r="C332" s="4" t="s">
        <v>609</v>
      </c>
      <c r="D332" s="176" t="s">
        <v>610</v>
      </c>
      <c r="E332" s="176"/>
      <c r="F332" s="168" t="s">
        <v>8</v>
      </c>
      <c r="G332" s="15">
        <f>IF(AND(F332="YA"),5,IF(AND(F332="TIDAK"),1,0))</f>
        <v>5</v>
      </c>
    </row>
    <row r="333" spans="1:7" ht="32" customHeight="1" x14ac:dyDescent="0.2">
      <c r="A333" s="2"/>
      <c r="B333" s="5"/>
      <c r="C333" s="4" t="s">
        <v>611</v>
      </c>
      <c r="D333" s="176" t="s">
        <v>612</v>
      </c>
      <c r="E333" s="176"/>
      <c r="F333" s="168" t="s">
        <v>8</v>
      </c>
      <c r="G333" s="15">
        <f>IF(AND(F333="YA"),5,IF(AND(F333="TIDAK"),1,0))</f>
        <v>5</v>
      </c>
    </row>
    <row r="334" spans="1:7" ht="32" customHeight="1" x14ac:dyDescent="0.2">
      <c r="A334" s="2"/>
      <c r="B334" s="5"/>
      <c r="C334" s="4" t="s">
        <v>613</v>
      </c>
      <c r="D334" s="176" t="s">
        <v>614</v>
      </c>
      <c r="E334" s="176"/>
      <c r="F334" s="168" t="s">
        <v>8</v>
      </c>
      <c r="G334" s="15">
        <f>IF(AND(F334="YA"),5,IF(AND(F334="TIDAK"),1,0))</f>
        <v>5</v>
      </c>
    </row>
    <row r="335" spans="1:7" ht="32" customHeight="1" x14ac:dyDescent="0.2">
      <c r="A335" s="2"/>
      <c r="B335" s="7" t="s">
        <v>615</v>
      </c>
      <c r="C335" s="176" t="s">
        <v>616</v>
      </c>
      <c r="D335" s="176"/>
      <c r="E335" s="176"/>
      <c r="F335" s="168"/>
      <c r="G335" s="15"/>
    </row>
    <row r="336" spans="1:7" ht="32" customHeight="1" x14ac:dyDescent="0.2">
      <c r="A336" s="2"/>
      <c r="B336" s="5"/>
      <c r="C336" s="4" t="s">
        <v>617</v>
      </c>
      <c r="D336" s="176" t="s">
        <v>618</v>
      </c>
      <c r="E336" s="176"/>
      <c r="F336" s="168" t="s">
        <v>8</v>
      </c>
      <c r="G336" s="15">
        <f>IF(AND(F336="YA"),5,IF(AND(F336="TIDAK"),1,0))</f>
        <v>5</v>
      </c>
    </row>
    <row r="337" spans="1:7" ht="44" customHeight="1" x14ac:dyDescent="0.2">
      <c r="A337" s="2"/>
      <c r="B337" s="5"/>
      <c r="C337" s="4" t="s">
        <v>619</v>
      </c>
      <c r="D337" s="176" t="s">
        <v>620</v>
      </c>
      <c r="E337" s="176"/>
      <c r="F337" s="168"/>
      <c r="G337" s="15"/>
    </row>
    <row r="338" spans="1:7" ht="32" customHeight="1" x14ac:dyDescent="0.2">
      <c r="A338" s="2"/>
      <c r="B338" s="5"/>
      <c r="C338" s="5"/>
      <c r="D338" s="4" t="s">
        <v>621</v>
      </c>
      <c r="E338" s="5" t="s">
        <v>622</v>
      </c>
      <c r="F338" s="168" t="s">
        <v>8</v>
      </c>
      <c r="G338" s="15">
        <f>IF(AND(F338="YA"),2,IF(AND(F338="TIDAK"),1,0))</f>
        <v>2</v>
      </c>
    </row>
    <row r="339" spans="1:7" ht="32" customHeight="1" x14ac:dyDescent="0.2">
      <c r="A339" s="2"/>
      <c r="B339" s="5"/>
      <c r="C339" s="5"/>
      <c r="D339" s="4" t="s">
        <v>623</v>
      </c>
      <c r="E339" s="5" t="s">
        <v>624</v>
      </c>
      <c r="F339" s="168" t="s">
        <v>22</v>
      </c>
      <c r="G339" s="15">
        <f>IF(AND(F339="YA"),3,IF(AND(F339="TIDAK"),1,0))</f>
        <v>0</v>
      </c>
    </row>
    <row r="340" spans="1:7" ht="55.5" customHeight="1" x14ac:dyDescent="0.2">
      <c r="A340" s="2"/>
      <c r="B340" s="5"/>
      <c r="C340" s="5"/>
      <c r="D340" s="4" t="s">
        <v>625</v>
      </c>
      <c r="E340" s="5" t="s">
        <v>626</v>
      </c>
      <c r="F340" s="168" t="s">
        <v>22</v>
      </c>
      <c r="G340" s="15">
        <f>IF(AND(F340="YA"),5,IF(AND(F340="TIDAK"),1,0))</f>
        <v>0</v>
      </c>
    </row>
    <row r="341" spans="1:7" ht="32" customHeight="1" x14ac:dyDescent="0.2">
      <c r="A341" s="2"/>
      <c r="B341" s="4" t="s">
        <v>615</v>
      </c>
      <c r="C341" s="176" t="s">
        <v>627</v>
      </c>
      <c r="D341" s="176"/>
      <c r="E341" s="176"/>
      <c r="F341" s="168"/>
      <c r="G341" s="15"/>
    </row>
    <row r="342" spans="1:7" ht="32" customHeight="1" x14ac:dyDescent="0.2">
      <c r="A342" s="2"/>
      <c r="B342" s="5"/>
      <c r="C342" s="6" t="s">
        <v>617</v>
      </c>
      <c r="D342" s="176" t="s">
        <v>628</v>
      </c>
      <c r="E342" s="176"/>
      <c r="F342" s="168"/>
      <c r="G342" s="15"/>
    </row>
    <row r="343" spans="1:7" ht="32" customHeight="1" x14ac:dyDescent="0.2">
      <c r="A343" s="2"/>
      <c r="B343" s="5"/>
      <c r="C343" s="5"/>
      <c r="D343" s="4" t="s">
        <v>629</v>
      </c>
      <c r="E343" s="5" t="s">
        <v>630</v>
      </c>
      <c r="F343" s="168" t="s">
        <v>8</v>
      </c>
      <c r="G343" s="15">
        <f>IF(AND(F343="YA"),2,IF(AND(F343="TIDAK"),1,0))</f>
        <v>2</v>
      </c>
    </row>
    <row r="344" spans="1:7" ht="32" customHeight="1" x14ac:dyDescent="0.2">
      <c r="A344" s="2"/>
      <c r="B344" s="5"/>
      <c r="C344" s="5"/>
      <c r="D344" s="4" t="s">
        <v>631</v>
      </c>
      <c r="E344" s="5" t="s">
        <v>632</v>
      </c>
      <c r="F344" s="168" t="s">
        <v>22</v>
      </c>
      <c r="G344" s="15">
        <f>IF(AND(F344="YA"),3,IF(AND(F344="TIDAK"),1,0))</f>
        <v>0</v>
      </c>
    </row>
    <row r="345" spans="1:7" ht="32" customHeight="1" x14ac:dyDescent="0.2">
      <c r="A345" s="2"/>
      <c r="B345" s="5"/>
      <c r="C345" s="5"/>
      <c r="D345" s="4" t="s">
        <v>633</v>
      </c>
      <c r="E345" s="5" t="s">
        <v>634</v>
      </c>
      <c r="F345" s="168" t="s">
        <v>22</v>
      </c>
      <c r="G345" s="15">
        <f>IF(AND(F345="YA"),5,IF(AND(F345="TIDAK"),1,0))</f>
        <v>0</v>
      </c>
    </row>
    <row r="346" spans="1:7" ht="32" customHeight="1" x14ac:dyDescent="0.2">
      <c r="A346" s="2"/>
      <c r="B346" s="4" t="s">
        <v>635</v>
      </c>
      <c r="C346" s="176" t="s">
        <v>636</v>
      </c>
      <c r="D346" s="176"/>
      <c r="E346" s="176"/>
      <c r="F346" s="168"/>
      <c r="G346" s="15"/>
    </row>
    <row r="347" spans="1:7" ht="32" customHeight="1" x14ac:dyDescent="0.2">
      <c r="A347" s="2"/>
      <c r="B347" s="5"/>
      <c r="C347" s="4" t="s">
        <v>637</v>
      </c>
      <c r="D347" s="176" t="s">
        <v>638</v>
      </c>
      <c r="E347" s="176"/>
      <c r="F347" s="168"/>
      <c r="G347" s="15"/>
    </row>
    <row r="348" spans="1:7" ht="32" customHeight="1" x14ac:dyDescent="0.2">
      <c r="A348" s="2"/>
      <c r="B348" s="5"/>
      <c r="C348" s="5"/>
      <c r="D348" s="5" t="s">
        <v>639</v>
      </c>
      <c r="E348" s="5" t="s">
        <v>640</v>
      </c>
      <c r="F348" s="168" t="s">
        <v>55</v>
      </c>
      <c r="G348" s="15">
        <f>IF(AND(F348="YA"),5,IF(AND(F348="TIDAK"),1,0))</f>
        <v>1</v>
      </c>
    </row>
    <row r="349" spans="1:7" ht="38.25" customHeight="1" x14ac:dyDescent="0.2">
      <c r="A349" s="2"/>
      <c r="B349" s="5"/>
      <c r="C349" s="5"/>
      <c r="D349" s="5" t="s">
        <v>641</v>
      </c>
      <c r="E349" s="5" t="s">
        <v>642</v>
      </c>
      <c r="F349" s="168" t="s">
        <v>8</v>
      </c>
      <c r="G349" s="15">
        <f>IF(AND(F349="YA"),3,IF(AND(F349="TIDAK"),1,0))</f>
        <v>3</v>
      </c>
    </row>
    <row r="350" spans="1:7" ht="32" customHeight="1" x14ac:dyDescent="0.2">
      <c r="A350" s="2"/>
      <c r="B350" s="5"/>
      <c r="C350" s="5"/>
      <c r="D350" s="5" t="s">
        <v>643</v>
      </c>
      <c r="E350" s="5" t="s">
        <v>644</v>
      </c>
      <c r="F350" s="168" t="s">
        <v>55</v>
      </c>
      <c r="G350" s="15">
        <f>IF(AND(F350="YA"),2,IF(AND(F350="TIDAK"),1,0))</f>
        <v>1</v>
      </c>
    </row>
    <row r="351" spans="1:7" ht="42" customHeight="1" x14ac:dyDescent="0.2">
      <c r="A351" s="2"/>
      <c r="B351" s="5"/>
      <c r="C351" s="4" t="s">
        <v>645</v>
      </c>
      <c r="D351" s="176" t="s">
        <v>646</v>
      </c>
      <c r="E351" s="176"/>
      <c r="F351" s="168"/>
      <c r="G351" s="15"/>
    </row>
    <row r="352" spans="1:7" ht="32" customHeight="1" x14ac:dyDescent="0.2">
      <c r="A352" s="2"/>
      <c r="B352" s="5"/>
      <c r="C352" s="5"/>
      <c r="D352" s="4" t="s">
        <v>647</v>
      </c>
      <c r="E352" s="5" t="s">
        <v>648</v>
      </c>
      <c r="F352" s="168" t="s">
        <v>22</v>
      </c>
      <c r="G352" s="15">
        <f>IF(AND(F352="YA"),2,IF(AND(F352="TIDAK"),1,0))</f>
        <v>0</v>
      </c>
    </row>
    <row r="353" spans="1:7" ht="32" customHeight="1" x14ac:dyDescent="0.2">
      <c r="A353" s="2"/>
      <c r="B353" s="5"/>
      <c r="C353" s="5"/>
      <c r="D353" s="4" t="s">
        <v>649</v>
      </c>
      <c r="E353" s="5" t="s">
        <v>650</v>
      </c>
      <c r="F353" s="168" t="s">
        <v>8</v>
      </c>
      <c r="G353" s="15">
        <f>IF(AND(F353="YA"),3,IF(AND(F353="TIDAK"),1,0))</f>
        <v>3</v>
      </c>
    </row>
    <row r="354" spans="1:7" ht="32" customHeight="1" x14ac:dyDescent="0.2">
      <c r="A354" s="2"/>
      <c r="B354" s="5"/>
      <c r="C354" s="5"/>
      <c r="D354" s="4" t="s">
        <v>651</v>
      </c>
      <c r="E354" s="5" t="s">
        <v>652</v>
      </c>
      <c r="F354" s="168" t="s">
        <v>22</v>
      </c>
      <c r="G354" s="15">
        <f>IF(AND(F354="YA"),5,IF(AND(F354="TIDAK"),1,0))</f>
        <v>0</v>
      </c>
    </row>
    <row r="355" spans="1:7" ht="32" customHeight="1" x14ac:dyDescent="0.2">
      <c r="A355" s="2"/>
      <c r="B355" s="5"/>
      <c r="C355" s="4" t="s">
        <v>653</v>
      </c>
      <c r="D355" s="176" t="s">
        <v>654</v>
      </c>
      <c r="E355" s="176"/>
      <c r="F355" s="168" t="s">
        <v>8</v>
      </c>
      <c r="G355" s="15">
        <f>IF(AND(F355="YA"),5,IF(AND(F355="TIDAK"),1,0))</f>
        <v>5</v>
      </c>
    </row>
    <row r="356" spans="1:7" ht="32" customHeight="1" x14ac:dyDescent="0.2">
      <c r="A356" s="2"/>
      <c r="B356" s="5"/>
      <c r="C356" s="4" t="s">
        <v>655</v>
      </c>
      <c r="D356" s="176" t="s">
        <v>656</v>
      </c>
      <c r="E356" s="176"/>
      <c r="F356" s="168"/>
      <c r="G356" s="15"/>
    </row>
    <row r="357" spans="1:7" ht="36.75" customHeight="1" x14ac:dyDescent="0.2">
      <c r="A357" s="2"/>
      <c r="B357" s="5"/>
      <c r="C357" s="5"/>
      <c r="D357" s="4" t="s">
        <v>657</v>
      </c>
      <c r="E357" s="5" t="s">
        <v>658</v>
      </c>
      <c r="F357" s="168" t="s">
        <v>8</v>
      </c>
      <c r="G357" s="15">
        <f>IF(AND(F357="YA"),3,IF(AND(F357="TIDAK"),1,0))</f>
        <v>3</v>
      </c>
    </row>
    <row r="358" spans="1:7" ht="32" customHeight="1" x14ac:dyDescent="0.2">
      <c r="A358" s="2"/>
      <c r="B358" s="5"/>
      <c r="C358" s="5"/>
      <c r="D358" s="4" t="s">
        <v>659</v>
      </c>
      <c r="E358" s="5" t="s">
        <v>660</v>
      </c>
      <c r="F358" s="168" t="s">
        <v>22</v>
      </c>
      <c r="G358" s="15">
        <f>IF(AND(F358="YA"),5,IF(AND(F358="TIDAK"),1,0))</f>
        <v>0</v>
      </c>
    </row>
    <row r="359" spans="1:7" ht="32" customHeight="1" x14ac:dyDescent="0.2">
      <c r="A359" s="2"/>
      <c r="B359" s="5"/>
      <c r="C359" s="4" t="s">
        <v>661</v>
      </c>
      <c r="D359" s="176" t="s">
        <v>662</v>
      </c>
      <c r="E359" s="176"/>
      <c r="F359" s="168" t="s">
        <v>8</v>
      </c>
      <c r="G359" s="15">
        <f>IF(AND(F359="YA"),5,IF(AND(F359="TIDAK"),1,0))</f>
        <v>5</v>
      </c>
    </row>
    <row r="360" spans="1:7" ht="50.25" customHeight="1" x14ac:dyDescent="0.2">
      <c r="A360" s="2"/>
      <c r="B360" s="5"/>
      <c r="C360" s="4" t="s">
        <v>663</v>
      </c>
      <c r="D360" s="176" t="s">
        <v>664</v>
      </c>
      <c r="E360" s="176"/>
      <c r="F360" s="168" t="s">
        <v>8</v>
      </c>
      <c r="G360" s="15">
        <f>IF(AND(F360="YA"),5,IF(AND(F360="TIDAK"),1,0))</f>
        <v>5</v>
      </c>
    </row>
    <row r="361" spans="1:7" ht="32" customHeight="1" x14ac:dyDescent="0.2">
      <c r="A361" s="2"/>
      <c r="B361" s="5"/>
      <c r="C361" s="4" t="s">
        <v>665</v>
      </c>
      <c r="D361" s="176" t="s">
        <v>666</v>
      </c>
      <c r="E361" s="176"/>
      <c r="F361" s="168"/>
      <c r="G361" s="15"/>
    </row>
    <row r="362" spans="1:7" ht="32" customHeight="1" x14ac:dyDescent="0.2">
      <c r="A362" s="2"/>
      <c r="B362" s="5"/>
      <c r="C362" s="5"/>
      <c r="D362" s="4" t="s">
        <v>667</v>
      </c>
      <c r="E362" s="5" t="s">
        <v>668</v>
      </c>
      <c r="F362" s="168" t="s">
        <v>22</v>
      </c>
      <c r="G362" s="15">
        <f>IF(AND(F362="YA"),2,IF(AND(F362="TIDAK"),1,0))</f>
        <v>0</v>
      </c>
    </row>
    <row r="363" spans="1:7" ht="32" customHeight="1" x14ac:dyDescent="0.2">
      <c r="A363" s="2"/>
      <c r="B363" s="5"/>
      <c r="C363" s="5"/>
      <c r="D363" s="4" t="s">
        <v>669</v>
      </c>
      <c r="E363" s="5" t="s">
        <v>670</v>
      </c>
      <c r="F363" s="168" t="s">
        <v>8</v>
      </c>
      <c r="G363" s="15">
        <f>IF(AND(F363="YA"),3,IF(AND(F363="TIDAK"),1,0))</f>
        <v>3</v>
      </c>
    </row>
    <row r="364" spans="1:7" ht="32" customHeight="1" x14ac:dyDescent="0.2">
      <c r="A364" s="2"/>
      <c r="B364" s="5"/>
      <c r="C364" s="5"/>
      <c r="D364" s="4" t="s">
        <v>671</v>
      </c>
      <c r="E364" s="5" t="s">
        <v>672</v>
      </c>
      <c r="F364" s="168" t="s">
        <v>22</v>
      </c>
      <c r="G364" s="15">
        <f>IF(AND(F364="YA"),5,IF(AND(F364="TIDAK"),1,0))</f>
        <v>0</v>
      </c>
    </row>
    <row r="365" spans="1:7" ht="32" customHeight="1" x14ac:dyDescent="0.2">
      <c r="A365" s="186" t="s">
        <v>673</v>
      </c>
      <c r="B365" s="187"/>
      <c r="C365" s="187"/>
      <c r="D365" s="187"/>
      <c r="E365" s="187"/>
      <c r="F365" s="187"/>
      <c r="G365" s="48">
        <f>G366</f>
        <v>96</v>
      </c>
    </row>
    <row r="366" spans="1:7" ht="32" customHeight="1" x14ac:dyDescent="0.2">
      <c r="A366" s="31">
        <v>14</v>
      </c>
      <c r="B366" s="281" t="s">
        <v>674</v>
      </c>
      <c r="C366" s="282"/>
      <c r="D366" s="282"/>
      <c r="E366" s="283"/>
      <c r="F366" s="168"/>
      <c r="G366" s="50">
        <f>SUM(G367:G399)</f>
        <v>96</v>
      </c>
    </row>
    <row r="367" spans="1:7" ht="44" customHeight="1" x14ac:dyDescent="0.2">
      <c r="A367" s="31"/>
      <c r="B367" s="169" t="s">
        <v>675</v>
      </c>
      <c r="C367" s="184" t="s">
        <v>676</v>
      </c>
      <c r="D367" s="202"/>
      <c r="E367" s="185"/>
      <c r="F367" s="168" t="s">
        <v>8</v>
      </c>
      <c r="G367" s="15">
        <f>IF(AND(F367="YA"),5,IF(AND(F367="TIDAK"),1,0))</f>
        <v>5</v>
      </c>
    </row>
    <row r="368" spans="1:7" ht="41" customHeight="1" x14ac:dyDescent="0.2">
      <c r="A368" s="31"/>
      <c r="B368" s="169" t="s">
        <v>677</v>
      </c>
      <c r="C368" s="176" t="s">
        <v>678</v>
      </c>
      <c r="D368" s="176"/>
      <c r="E368" s="176"/>
      <c r="F368" s="168"/>
      <c r="G368" s="15"/>
    </row>
    <row r="369" spans="1:7" ht="36" customHeight="1" x14ac:dyDescent="0.2">
      <c r="A369" s="31"/>
      <c r="B369" s="5"/>
      <c r="C369" s="4" t="s">
        <v>679</v>
      </c>
      <c r="D369" s="176" t="s">
        <v>680</v>
      </c>
      <c r="E369" s="176"/>
      <c r="F369" s="168" t="s">
        <v>8</v>
      </c>
      <c r="G369" s="15">
        <f>IF(AND(F369="YA"),5,IF(AND(F369="TIDAK"),1,0))</f>
        <v>5</v>
      </c>
    </row>
    <row r="370" spans="1:7" ht="35" customHeight="1" x14ac:dyDescent="0.2">
      <c r="A370" s="31"/>
      <c r="B370" s="5"/>
      <c r="C370" s="4" t="s">
        <v>681</v>
      </c>
      <c r="D370" s="176" t="s">
        <v>682</v>
      </c>
      <c r="E370" s="176"/>
      <c r="F370" s="168" t="s">
        <v>8</v>
      </c>
      <c r="G370" s="15">
        <f>IF(AND(F370="YA"),5,IF(AND(F370="TIDAK"),1,0))</f>
        <v>5</v>
      </c>
    </row>
    <row r="371" spans="1:7" ht="35" customHeight="1" x14ac:dyDescent="0.2">
      <c r="A371" s="31"/>
      <c r="B371" s="5"/>
      <c r="C371" s="4" t="s">
        <v>683</v>
      </c>
      <c r="D371" s="176" t="s">
        <v>684</v>
      </c>
      <c r="E371" s="176"/>
      <c r="F371" s="168" t="s">
        <v>8</v>
      </c>
      <c r="G371" s="15">
        <f>IF(AND(F371="YA"),5,IF(AND(F371="TIDAK"),1,0))</f>
        <v>5</v>
      </c>
    </row>
    <row r="372" spans="1:7" ht="44" customHeight="1" x14ac:dyDescent="0.2">
      <c r="A372" s="31"/>
      <c r="B372" s="169" t="s">
        <v>685</v>
      </c>
      <c r="C372" s="176" t="s">
        <v>686</v>
      </c>
      <c r="D372" s="176"/>
      <c r="E372" s="176"/>
      <c r="F372" s="168"/>
      <c r="G372" s="15"/>
    </row>
    <row r="373" spans="1:7" ht="35" customHeight="1" x14ac:dyDescent="0.2">
      <c r="A373" s="31"/>
      <c r="B373" s="5"/>
      <c r="C373" s="4" t="s">
        <v>687</v>
      </c>
      <c r="D373" s="176" t="s">
        <v>688</v>
      </c>
      <c r="E373" s="176"/>
      <c r="F373" s="168"/>
      <c r="G373" s="15"/>
    </row>
    <row r="374" spans="1:7" ht="44" customHeight="1" x14ac:dyDescent="0.2">
      <c r="A374" s="31"/>
      <c r="B374" s="5"/>
      <c r="C374" s="5"/>
      <c r="D374" s="4" t="s">
        <v>689</v>
      </c>
      <c r="E374" s="5" t="s">
        <v>690</v>
      </c>
      <c r="F374" s="168" t="s">
        <v>8</v>
      </c>
      <c r="G374" s="15">
        <f>IF(AND(F374="YA"),5,IF(AND(F374="TIDAK"),1,0))</f>
        <v>5</v>
      </c>
    </row>
    <row r="375" spans="1:7" ht="44" customHeight="1" x14ac:dyDescent="0.2">
      <c r="A375" s="31"/>
      <c r="B375" s="5"/>
      <c r="C375" s="5"/>
      <c r="D375" s="4" t="s">
        <v>691</v>
      </c>
      <c r="E375" s="5" t="s">
        <v>692</v>
      </c>
      <c r="F375" s="168" t="s">
        <v>55</v>
      </c>
      <c r="G375" s="15">
        <f>IF(AND(F375="YA"),5,IF(AND(F375="TIDAK"),1,0))</f>
        <v>1</v>
      </c>
    </row>
    <row r="376" spans="1:7" ht="37" customHeight="1" x14ac:dyDescent="0.2">
      <c r="A376" s="31"/>
      <c r="B376" s="5"/>
      <c r="C376" s="4" t="s">
        <v>693</v>
      </c>
      <c r="D376" s="176" t="s">
        <v>694</v>
      </c>
      <c r="E376" s="176"/>
      <c r="F376" s="168"/>
      <c r="G376" s="15"/>
    </row>
    <row r="377" spans="1:7" ht="37" customHeight="1" x14ac:dyDescent="0.2">
      <c r="A377" s="31"/>
      <c r="B377" s="5"/>
      <c r="C377" s="4"/>
      <c r="D377" s="4" t="s">
        <v>689</v>
      </c>
      <c r="E377" s="5" t="s">
        <v>695</v>
      </c>
      <c r="F377" s="168" t="s">
        <v>55</v>
      </c>
      <c r="G377" s="15">
        <f>IF(AND(F377="YA"),5,IF(AND(F377="TIDAK"),1,0))</f>
        <v>1</v>
      </c>
    </row>
    <row r="378" spans="1:7" ht="37" customHeight="1" x14ac:dyDescent="0.2">
      <c r="A378" s="31"/>
      <c r="B378" s="5"/>
      <c r="C378" s="4"/>
      <c r="D378" s="4" t="s">
        <v>691</v>
      </c>
      <c r="E378" s="5" t="s">
        <v>696</v>
      </c>
      <c r="F378" s="168" t="s">
        <v>55</v>
      </c>
      <c r="G378" s="15">
        <f>IF(AND(F378="YA"),5,IF(AND(F378="TIDAK"),1,0))</f>
        <v>1</v>
      </c>
    </row>
    <row r="379" spans="1:7" ht="37" customHeight="1" x14ac:dyDescent="0.2">
      <c r="A379" s="31"/>
      <c r="B379" s="5"/>
      <c r="C379" s="4"/>
      <c r="D379" s="4" t="s">
        <v>697</v>
      </c>
      <c r="E379" s="5" t="s">
        <v>698</v>
      </c>
      <c r="F379" s="168" t="s">
        <v>55</v>
      </c>
      <c r="G379" s="15">
        <f>IF(AND(F379="YA"),5,IF(AND(F379="TIDAK"),1,0))</f>
        <v>1</v>
      </c>
    </row>
    <row r="380" spans="1:7" ht="37" customHeight="1" x14ac:dyDescent="0.2">
      <c r="A380" s="31"/>
      <c r="B380" s="5"/>
      <c r="C380" s="4"/>
      <c r="D380" s="4" t="s">
        <v>699</v>
      </c>
      <c r="E380" s="5" t="s">
        <v>700</v>
      </c>
      <c r="F380" s="168" t="s">
        <v>55</v>
      </c>
      <c r="G380" s="15">
        <f>IF(AND(F380="YA"),5,IF(AND(F380="TIDAK"),1,0))</f>
        <v>1</v>
      </c>
    </row>
    <row r="381" spans="1:7" ht="37" customHeight="1" x14ac:dyDescent="0.2">
      <c r="A381" s="31"/>
      <c r="B381" s="5"/>
      <c r="C381" s="4" t="s">
        <v>701</v>
      </c>
      <c r="D381" s="176" t="s">
        <v>702</v>
      </c>
      <c r="E381" s="176"/>
      <c r="F381" s="168" t="s">
        <v>8</v>
      </c>
      <c r="G381" s="15">
        <f>IF(AND(F381="YA"),5,IF(AND(F381="TIDAK"),1,0))</f>
        <v>5</v>
      </c>
    </row>
    <row r="382" spans="1:7" ht="44" customHeight="1" x14ac:dyDescent="0.2">
      <c r="A382" s="31"/>
      <c r="B382" s="169" t="s">
        <v>703</v>
      </c>
      <c r="C382" s="176" t="s">
        <v>704</v>
      </c>
      <c r="D382" s="176"/>
      <c r="E382" s="176"/>
      <c r="F382" s="168"/>
      <c r="G382" s="15"/>
    </row>
    <row r="383" spans="1:7" ht="36" customHeight="1" x14ac:dyDescent="0.2">
      <c r="A383" s="31"/>
      <c r="B383" s="5"/>
      <c r="C383" s="4" t="s">
        <v>705</v>
      </c>
      <c r="D383" s="176" t="s">
        <v>706</v>
      </c>
      <c r="E383" s="176"/>
      <c r="F383" s="168" t="s">
        <v>8</v>
      </c>
      <c r="G383" s="15">
        <f>IF(AND(F383="YA"),5,IF(AND(F383="TIDAK"),1,0))</f>
        <v>5</v>
      </c>
    </row>
    <row r="384" spans="1:7" ht="44" customHeight="1" x14ac:dyDescent="0.2">
      <c r="A384" s="31"/>
      <c r="B384" s="5"/>
      <c r="C384" s="4" t="s">
        <v>707</v>
      </c>
      <c r="D384" s="203" t="s">
        <v>1801</v>
      </c>
      <c r="E384" s="203"/>
      <c r="F384" s="168" t="s">
        <v>8</v>
      </c>
      <c r="G384" s="15">
        <f>IF(AND(F384="YA"),5,IF(AND(F384="TIDAK"),1,0))</f>
        <v>5</v>
      </c>
    </row>
    <row r="385" spans="1:7" ht="44" customHeight="1" x14ac:dyDescent="0.2">
      <c r="A385" s="31"/>
      <c r="B385" s="5"/>
      <c r="C385" s="4" t="s">
        <v>709</v>
      </c>
      <c r="D385" s="176" t="s">
        <v>710</v>
      </c>
      <c r="E385" s="176"/>
      <c r="F385" s="168"/>
      <c r="G385" s="15"/>
    </row>
    <row r="386" spans="1:7" ht="44" customHeight="1" x14ac:dyDescent="0.2">
      <c r="A386" s="31"/>
      <c r="B386" s="5"/>
      <c r="C386" s="5"/>
      <c r="D386" s="4" t="s">
        <v>711</v>
      </c>
      <c r="E386" s="10" t="s">
        <v>712</v>
      </c>
      <c r="F386" s="168" t="s">
        <v>8</v>
      </c>
      <c r="G386" s="15">
        <f>IF(AND(F386="YA"),5,IF(AND(F386="TIDAK"),1,0))</f>
        <v>5</v>
      </c>
    </row>
    <row r="387" spans="1:7" ht="39" customHeight="1" x14ac:dyDescent="0.2">
      <c r="A387" s="31"/>
      <c r="B387" s="5"/>
      <c r="C387" s="5"/>
      <c r="D387" s="4" t="s">
        <v>713</v>
      </c>
      <c r="E387" s="5" t="s">
        <v>714</v>
      </c>
      <c r="F387" s="168" t="s">
        <v>22</v>
      </c>
      <c r="G387" s="15">
        <f>IF(AND(F387="YA"),5,IF(AND(F387="TIDAK"),1,0))</f>
        <v>0</v>
      </c>
    </row>
    <row r="388" spans="1:7" ht="39" customHeight="1" x14ac:dyDescent="0.2">
      <c r="A388" s="31"/>
      <c r="B388" s="5"/>
      <c r="C388" s="4" t="s">
        <v>715</v>
      </c>
      <c r="D388" s="176" t="s">
        <v>716</v>
      </c>
      <c r="E388" s="176"/>
      <c r="F388" s="168" t="s">
        <v>55</v>
      </c>
      <c r="G388" s="15">
        <f>IF(AND(F388="YA"),5,IF(AND(F388="TIDAK"),1,0))</f>
        <v>1</v>
      </c>
    </row>
    <row r="389" spans="1:7" ht="39" customHeight="1" x14ac:dyDescent="0.2">
      <c r="A389" s="31"/>
      <c r="B389" s="5"/>
      <c r="C389" s="4" t="s">
        <v>717</v>
      </c>
      <c r="D389" s="176" t="s">
        <v>718</v>
      </c>
      <c r="E389" s="176"/>
      <c r="F389" s="168" t="s">
        <v>8</v>
      </c>
      <c r="G389" s="15">
        <f>IF(AND(F389="YA"),5,IF(AND(F389="TIDAK"),1,0))</f>
        <v>5</v>
      </c>
    </row>
    <row r="390" spans="1:7" ht="39" customHeight="1" x14ac:dyDescent="0.2">
      <c r="A390" s="31"/>
      <c r="B390" s="5"/>
      <c r="C390" s="4" t="s">
        <v>719</v>
      </c>
      <c r="D390" s="176" t="s">
        <v>720</v>
      </c>
      <c r="E390" s="176"/>
      <c r="F390" s="168" t="s">
        <v>8</v>
      </c>
      <c r="G390" s="15">
        <f>IF(AND(F390="YA"),5,IF(AND(F390="TIDAK"),1,0))</f>
        <v>5</v>
      </c>
    </row>
    <row r="391" spans="1:7" ht="39" customHeight="1" x14ac:dyDescent="0.2">
      <c r="A391" s="31"/>
      <c r="B391" s="5"/>
      <c r="C391" s="4" t="s">
        <v>721</v>
      </c>
      <c r="D391" s="176" t="s">
        <v>722</v>
      </c>
      <c r="E391" s="176"/>
      <c r="F391" s="168"/>
      <c r="G391" s="15"/>
    </row>
    <row r="392" spans="1:7" ht="39" customHeight="1" x14ac:dyDescent="0.2">
      <c r="A392" s="31"/>
      <c r="B392" s="5"/>
      <c r="C392" s="5"/>
      <c r="D392" s="4" t="s">
        <v>723</v>
      </c>
      <c r="E392" s="5" t="s">
        <v>724</v>
      </c>
      <c r="F392" s="168" t="s">
        <v>8</v>
      </c>
      <c r="G392" s="15">
        <f>IF(AND(F392="YA"),5,IF(AND(F392="TIDAK"),1,0))</f>
        <v>5</v>
      </c>
    </row>
    <row r="393" spans="1:7" ht="39" customHeight="1" x14ac:dyDescent="0.2">
      <c r="A393" s="31"/>
      <c r="B393" s="5"/>
      <c r="C393" s="5"/>
      <c r="D393" s="4" t="s">
        <v>725</v>
      </c>
      <c r="E393" s="5" t="s">
        <v>722</v>
      </c>
      <c r="F393" s="168" t="s">
        <v>8</v>
      </c>
      <c r="G393" s="15">
        <f>IF(AND(F393="YA"),5,IF(AND(F393="TIDAK"),1,0))</f>
        <v>5</v>
      </c>
    </row>
    <row r="394" spans="1:7" ht="39" customHeight="1" x14ac:dyDescent="0.2">
      <c r="A394" s="31"/>
      <c r="B394" s="169" t="s">
        <v>726</v>
      </c>
      <c r="C394" s="176" t="s">
        <v>727</v>
      </c>
      <c r="D394" s="176"/>
      <c r="E394" s="176"/>
      <c r="F394" s="168" t="s">
        <v>8</v>
      </c>
      <c r="G394" s="15">
        <f>IF(AND(F394="YA"),5,IF(AND(F394="TIDAK"),1,0))</f>
        <v>5</v>
      </c>
    </row>
    <row r="395" spans="1:7" ht="39" customHeight="1" x14ac:dyDescent="0.2">
      <c r="A395" s="31"/>
      <c r="B395" s="169" t="s">
        <v>728</v>
      </c>
      <c r="C395" s="176" t="s">
        <v>729</v>
      </c>
      <c r="D395" s="176"/>
      <c r="E395" s="176"/>
      <c r="F395" s="168"/>
      <c r="G395" s="15"/>
    </row>
    <row r="396" spans="1:7" ht="39" customHeight="1" x14ac:dyDescent="0.2">
      <c r="A396" s="31"/>
      <c r="B396" s="5"/>
      <c r="C396" s="169" t="s">
        <v>730</v>
      </c>
      <c r="D396" s="176" t="s">
        <v>731</v>
      </c>
      <c r="E396" s="176"/>
      <c r="F396" s="168" t="s">
        <v>8</v>
      </c>
      <c r="G396" s="15">
        <f>IF(AND(F396="YA"),5,IF(AND(F396="TIDAK"),1,0))</f>
        <v>5</v>
      </c>
    </row>
    <row r="397" spans="1:7" ht="39" customHeight="1" x14ac:dyDescent="0.2">
      <c r="A397" s="31"/>
      <c r="B397" s="5"/>
      <c r="C397" s="169" t="s">
        <v>732</v>
      </c>
      <c r="D397" s="176" t="s">
        <v>733</v>
      </c>
      <c r="E397" s="176"/>
      <c r="F397" s="168" t="s">
        <v>8</v>
      </c>
      <c r="G397" s="15">
        <f>IF(AND(F397="YA"),5,IF(AND(F397="TIDAK"),1,0))</f>
        <v>5</v>
      </c>
    </row>
    <row r="398" spans="1:7" ht="39" customHeight="1" x14ac:dyDescent="0.2">
      <c r="A398" s="31"/>
      <c r="B398" s="5"/>
      <c r="C398" s="169" t="s">
        <v>734</v>
      </c>
      <c r="D398" s="176" t="s">
        <v>735</v>
      </c>
      <c r="E398" s="176"/>
      <c r="F398" s="168" t="s">
        <v>8</v>
      </c>
      <c r="G398" s="15">
        <f>IF(AND(F398="YA"),5,IF(AND(F398="TIDAK"),1,0))</f>
        <v>5</v>
      </c>
    </row>
    <row r="399" spans="1:7" ht="54.75" customHeight="1" x14ac:dyDescent="0.2">
      <c r="A399" s="31"/>
      <c r="B399" s="5"/>
      <c r="C399" s="169" t="s">
        <v>736</v>
      </c>
      <c r="D399" s="176" t="s">
        <v>737</v>
      </c>
      <c r="E399" s="176"/>
      <c r="F399" s="168" t="s">
        <v>8</v>
      </c>
      <c r="G399" s="15">
        <f>IF(AND(F399="YA"),5,IF(AND(F399="TIDAK"),1,0))</f>
        <v>5</v>
      </c>
    </row>
    <row r="400" spans="1:7" ht="32" customHeight="1" x14ac:dyDescent="0.2">
      <c r="A400" s="186" t="s">
        <v>738</v>
      </c>
      <c r="B400" s="187"/>
      <c r="C400" s="187"/>
      <c r="D400" s="187"/>
      <c r="E400" s="187"/>
      <c r="F400" s="187"/>
      <c r="G400" s="48">
        <f>G401</f>
        <v>87</v>
      </c>
    </row>
    <row r="401" spans="1:7" ht="32" customHeight="1" x14ac:dyDescent="0.2">
      <c r="A401" s="2">
        <v>15</v>
      </c>
      <c r="B401" s="180" t="s">
        <v>438</v>
      </c>
      <c r="C401" s="180"/>
      <c r="D401" s="180"/>
      <c r="E401" s="180"/>
      <c r="F401" s="168"/>
      <c r="G401" s="50">
        <f>SUM(G402:G429)</f>
        <v>87</v>
      </c>
    </row>
    <row r="402" spans="1:7" ht="32" customHeight="1" x14ac:dyDescent="0.2">
      <c r="A402" s="2"/>
      <c r="B402" s="4" t="s">
        <v>739</v>
      </c>
      <c r="C402" s="176" t="s">
        <v>740</v>
      </c>
      <c r="D402" s="176"/>
      <c r="E402" s="176"/>
      <c r="F402" s="168" t="s">
        <v>8</v>
      </c>
      <c r="G402" s="15">
        <f>IF(AND(F402="YA"),5,IF(AND(F402="TIDAK"),1,0))</f>
        <v>5</v>
      </c>
    </row>
    <row r="403" spans="1:7" ht="36.75" customHeight="1" x14ac:dyDescent="0.2">
      <c r="A403" s="2"/>
      <c r="B403" s="4" t="s">
        <v>741</v>
      </c>
      <c r="C403" s="176" t="s">
        <v>742</v>
      </c>
      <c r="D403" s="176"/>
      <c r="E403" s="176"/>
      <c r="F403" s="168" t="s">
        <v>8</v>
      </c>
      <c r="G403" s="15">
        <f>IF(AND(F403="YA"),5,IF(AND(F403="TIDAK"),1,0))</f>
        <v>5</v>
      </c>
    </row>
    <row r="404" spans="1:7" ht="32" customHeight="1" x14ac:dyDescent="0.2">
      <c r="A404" s="2"/>
      <c r="B404" s="4" t="s">
        <v>743</v>
      </c>
      <c r="C404" s="176" t="s">
        <v>744</v>
      </c>
      <c r="D404" s="176"/>
      <c r="E404" s="176"/>
      <c r="F404" s="168" t="s">
        <v>8</v>
      </c>
      <c r="G404" s="15">
        <f>IF(AND(F404="YA"),5,IF(AND(F404="TIDAK"),1,0))</f>
        <v>5</v>
      </c>
    </row>
    <row r="405" spans="1:7" ht="32" customHeight="1" x14ac:dyDescent="0.2">
      <c r="A405" s="2"/>
      <c r="B405" s="4" t="s">
        <v>745</v>
      </c>
      <c r="C405" s="176" t="s">
        <v>746</v>
      </c>
      <c r="D405" s="176"/>
      <c r="E405" s="176"/>
      <c r="F405" s="168"/>
      <c r="G405" s="15"/>
    </row>
    <row r="406" spans="1:7" ht="32" customHeight="1" x14ac:dyDescent="0.2">
      <c r="A406" s="2"/>
      <c r="B406" s="5"/>
      <c r="C406" s="4" t="s">
        <v>747</v>
      </c>
      <c r="D406" s="176" t="s">
        <v>748</v>
      </c>
      <c r="E406" s="176"/>
      <c r="F406" s="168" t="s">
        <v>8</v>
      </c>
      <c r="G406" s="15">
        <f t="shared" ref="G406:G421" si="32">IF(AND(F406="YA"),5,IF(AND(F406="TIDAK"),1,0))</f>
        <v>5</v>
      </c>
    </row>
    <row r="407" spans="1:7" ht="32" customHeight="1" x14ac:dyDescent="0.2">
      <c r="A407" s="2"/>
      <c r="B407" s="5"/>
      <c r="C407" s="5"/>
      <c r="D407" s="4" t="s">
        <v>749</v>
      </c>
      <c r="E407" s="5" t="s">
        <v>750</v>
      </c>
      <c r="F407" s="168" t="s">
        <v>8</v>
      </c>
      <c r="G407" s="15">
        <f t="shared" si="32"/>
        <v>5</v>
      </c>
    </row>
    <row r="408" spans="1:7" ht="32" customHeight="1" x14ac:dyDescent="0.2">
      <c r="A408" s="2"/>
      <c r="B408" s="5"/>
      <c r="C408" s="5"/>
      <c r="D408" s="4" t="s">
        <v>751</v>
      </c>
      <c r="E408" s="5" t="s">
        <v>1690</v>
      </c>
      <c r="F408" s="168" t="s">
        <v>55</v>
      </c>
      <c r="G408" s="15">
        <f t="shared" si="32"/>
        <v>1</v>
      </c>
    </row>
    <row r="409" spans="1:7" ht="32" customHeight="1" x14ac:dyDescent="0.2">
      <c r="A409" s="2"/>
      <c r="B409" s="5"/>
      <c r="C409" s="5"/>
      <c r="D409" s="4" t="s">
        <v>752</v>
      </c>
      <c r="E409" s="10" t="s">
        <v>753</v>
      </c>
      <c r="F409" s="168" t="s">
        <v>8</v>
      </c>
      <c r="G409" s="15">
        <f t="shared" si="32"/>
        <v>5</v>
      </c>
    </row>
    <row r="410" spans="1:7" ht="32" customHeight="1" x14ac:dyDescent="0.2">
      <c r="A410" s="2"/>
      <c r="B410" s="5"/>
      <c r="C410" s="5"/>
      <c r="D410" s="4" t="s">
        <v>754</v>
      </c>
      <c r="E410" s="5" t="s">
        <v>755</v>
      </c>
      <c r="F410" s="168" t="s">
        <v>8</v>
      </c>
      <c r="G410" s="15">
        <f t="shared" si="32"/>
        <v>5</v>
      </c>
    </row>
    <row r="411" spans="1:7" ht="32" customHeight="1" x14ac:dyDescent="0.2">
      <c r="A411" s="2"/>
      <c r="B411" s="5"/>
      <c r="C411" s="5"/>
      <c r="D411" s="4" t="s">
        <v>756</v>
      </c>
      <c r="E411" s="5" t="s">
        <v>757</v>
      </c>
      <c r="F411" s="168" t="s">
        <v>8</v>
      </c>
      <c r="G411" s="15">
        <f t="shared" ref="G411" si="33">IF(AND(F411="YA"),0,IF(AND(F411="TIDAK"),0,0))</f>
        <v>0</v>
      </c>
    </row>
    <row r="412" spans="1:7" ht="32" customHeight="1" x14ac:dyDescent="0.2">
      <c r="A412" s="2"/>
      <c r="B412" s="5"/>
      <c r="C412" s="4" t="s">
        <v>758</v>
      </c>
      <c r="D412" s="176" t="s">
        <v>759</v>
      </c>
      <c r="E412" s="176"/>
      <c r="F412" s="168" t="s">
        <v>8</v>
      </c>
      <c r="G412" s="15">
        <f t="shared" si="32"/>
        <v>5</v>
      </c>
    </row>
    <row r="413" spans="1:7" ht="32" customHeight="1" x14ac:dyDescent="0.2">
      <c r="A413" s="2"/>
      <c r="B413" s="5"/>
      <c r="C413" s="5"/>
      <c r="D413" s="4" t="s">
        <v>760</v>
      </c>
      <c r="E413" s="5" t="s">
        <v>761</v>
      </c>
      <c r="F413" s="168" t="s">
        <v>8</v>
      </c>
      <c r="G413" s="15">
        <f t="shared" si="32"/>
        <v>5</v>
      </c>
    </row>
    <row r="414" spans="1:7" ht="32" customHeight="1" x14ac:dyDescent="0.2">
      <c r="A414" s="2"/>
      <c r="B414" s="5"/>
      <c r="C414" s="5"/>
      <c r="D414" s="4" t="s">
        <v>762</v>
      </c>
      <c r="E414" s="5" t="s">
        <v>763</v>
      </c>
      <c r="F414" s="168" t="s">
        <v>8</v>
      </c>
      <c r="G414" s="15">
        <f t="shared" si="32"/>
        <v>5</v>
      </c>
    </row>
    <row r="415" spans="1:7" ht="32" customHeight="1" x14ac:dyDescent="0.2">
      <c r="A415" s="2"/>
      <c r="B415" s="5"/>
      <c r="C415" s="5"/>
      <c r="D415" s="4" t="s">
        <v>764</v>
      </c>
      <c r="E415" s="5" t="s">
        <v>765</v>
      </c>
      <c r="F415" s="168" t="s">
        <v>8</v>
      </c>
      <c r="G415" s="15">
        <f t="shared" si="32"/>
        <v>5</v>
      </c>
    </row>
    <row r="416" spans="1:7" ht="32" customHeight="1" x14ac:dyDescent="0.2">
      <c r="A416" s="2"/>
      <c r="B416" s="5"/>
      <c r="C416" s="5"/>
      <c r="D416" s="4" t="s">
        <v>766</v>
      </c>
      <c r="E416" s="5" t="s">
        <v>767</v>
      </c>
      <c r="F416" s="168" t="s">
        <v>8</v>
      </c>
      <c r="G416" s="15">
        <f t="shared" si="32"/>
        <v>5</v>
      </c>
    </row>
    <row r="417" spans="1:7" ht="32" customHeight="1" x14ac:dyDescent="0.2">
      <c r="A417" s="2"/>
      <c r="B417" s="5"/>
      <c r="C417" s="5"/>
      <c r="D417" s="4" t="s">
        <v>768</v>
      </c>
      <c r="E417" s="10" t="s">
        <v>769</v>
      </c>
      <c r="F417" s="168" t="s">
        <v>55</v>
      </c>
      <c r="G417" s="15">
        <f t="shared" si="32"/>
        <v>1</v>
      </c>
    </row>
    <row r="418" spans="1:7" ht="32" customHeight="1" x14ac:dyDescent="0.2">
      <c r="A418" s="2"/>
      <c r="B418" s="4" t="s">
        <v>770</v>
      </c>
      <c r="C418" s="176" t="s">
        <v>771</v>
      </c>
      <c r="D418" s="176"/>
      <c r="E418" s="176"/>
      <c r="F418" s="168" t="s">
        <v>8</v>
      </c>
      <c r="G418" s="15">
        <f t="shared" si="32"/>
        <v>5</v>
      </c>
    </row>
    <row r="419" spans="1:7" ht="32" customHeight="1" x14ac:dyDescent="0.2">
      <c r="A419" s="2"/>
      <c r="B419" s="5"/>
      <c r="C419" s="4" t="s">
        <v>772</v>
      </c>
      <c r="D419" s="176" t="s">
        <v>773</v>
      </c>
      <c r="E419" s="176"/>
      <c r="F419" s="168" t="s">
        <v>8</v>
      </c>
      <c r="G419" s="15">
        <f t="shared" si="32"/>
        <v>5</v>
      </c>
    </row>
    <row r="420" spans="1:7" ht="32" customHeight="1" x14ac:dyDescent="0.2">
      <c r="A420" s="2"/>
      <c r="B420" s="5"/>
      <c r="C420" s="4" t="s">
        <v>774</v>
      </c>
      <c r="D420" s="176" t="s">
        <v>775</v>
      </c>
      <c r="E420" s="176"/>
      <c r="F420" s="168" t="s">
        <v>8</v>
      </c>
      <c r="G420" s="15">
        <f t="shared" si="32"/>
        <v>5</v>
      </c>
    </row>
    <row r="421" spans="1:7" ht="32" customHeight="1" x14ac:dyDescent="0.2">
      <c r="A421" s="2"/>
      <c r="B421" s="5"/>
      <c r="C421" s="4" t="s">
        <v>776</v>
      </c>
      <c r="D421" s="176" t="s">
        <v>777</v>
      </c>
      <c r="E421" s="176"/>
      <c r="F421" s="168" t="s">
        <v>55</v>
      </c>
      <c r="G421" s="15">
        <f t="shared" si="32"/>
        <v>1</v>
      </c>
    </row>
    <row r="422" spans="1:7" ht="32" customHeight="1" x14ac:dyDescent="0.2">
      <c r="A422" s="2"/>
      <c r="B422" s="5"/>
      <c r="C422" s="5"/>
      <c r="D422" s="176" t="s">
        <v>778</v>
      </c>
      <c r="E422" s="176"/>
      <c r="F422" s="168"/>
      <c r="G422" s="15"/>
    </row>
    <row r="423" spans="1:7" ht="32" customHeight="1" x14ac:dyDescent="0.2">
      <c r="A423" s="2"/>
      <c r="B423" s="5"/>
      <c r="C423" s="5"/>
      <c r="D423" s="5" t="s">
        <v>779</v>
      </c>
      <c r="E423" s="5" t="s">
        <v>780</v>
      </c>
      <c r="F423" s="168" t="s">
        <v>22</v>
      </c>
      <c r="G423" s="15">
        <f>IF(AND(F423="YA"),5,IF(AND(F423="TIDAK"),1,0))</f>
        <v>0</v>
      </c>
    </row>
    <row r="424" spans="1:7" ht="32" customHeight="1" x14ac:dyDescent="0.2">
      <c r="A424" s="2"/>
      <c r="B424" s="5"/>
      <c r="C424" s="5"/>
      <c r="D424" s="5" t="s">
        <v>781</v>
      </c>
      <c r="E424" s="5" t="s">
        <v>782</v>
      </c>
      <c r="F424" s="168" t="s">
        <v>22</v>
      </c>
      <c r="G424" s="15">
        <f>IF(AND(F424="YA"),5,IF(AND(F424="TIDAK"),1,0))</f>
        <v>0</v>
      </c>
    </row>
    <row r="425" spans="1:7" ht="32" customHeight="1" x14ac:dyDescent="0.2">
      <c r="A425" s="2"/>
      <c r="B425" s="5"/>
      <c r="C425" s="5"/>
      <c r="D425" s="5" t="s">
        <v>783</v>
      </c>
      <c r="E425" s="5" t="s">
        <v>784</v>
      </c>
      <c r="F425" s="168" t="s">
        <v>22</v>
      </c>
      <c r="G425" s="15">
        <f>IF(AND(F425="YA"),5,IF(AND(F425="TIDAK"),1,0))</f>
        <v>0</v>
      </c>
    </row>
    <row r="426" spans="1:7" ht="32" customHeight="1" x14ac:dyDescent="0.2">
      <c r="A426" s="2"/>
      <c r="B426" s="5"/>
      <c r="C426" s="4" t="s">
        <v>785</v>
      </c>
      <c r="D426" s="176" t="s">
        <v>786</v>
      </c>
      <c r="E426" s="176"/>
      <c r="F426" s="168"/>
      <c r="G426" s="15"/>
    </row>
    <row r="427" spans="1:7" ht="32" customHeight="1" x14ac:dyDescent="0.2">
      <c r="A427" s="2"/>
      <c r="B427" s="5"/>
      <c r="C427" s="5"/>
      <c r="D427" s="4" t="s">
        <v>787</v>
      </c>
      <c r="E427" s="5" t="s">
        <v>788</v>
      </c>
      <c r="F427" s="168" t="s">
        <v>8</v>
      </c>
      <c r="G427" s="15">
        <f>IF(AND(F427="YA"),3,IF(AND(F427="TIDAK"),1,0))</f>
        <v>3</v>
      </c>
    </row>
    <row r="428" spans="1:7" ht="32" customHeight="1" x14ac:dyDescent="0.2">
      <c r="A428" s="2"/>
      <c r="B428" s="5"/>
      <c r="C428" s="5"/>
      <c r="D428" s="4" t="s">
        <v>789</v>
      </c>
      <c r="E428" s="5" t="s">
        <v>381</v>
      </c>
      <c r="F428" s="168" t="s">
        <v>8</v>
      </c>
      <c r="G428" s="15">
        <f>IF(AND(F428="YA"),5,IF(AND(F428="TIDAK"),1,0))</f>
        <v>5</v>
      </c>
    </row>
    <row r="429" spans="1:7" ht="32" customHeight="1" x14ac:dyDescent="0.2">
      <c r="A429" s="2"/>
      <c r="B429" s="5"/>
      <c r="C429" s="4" t="s">
        <v>790</v>
      </c>
      <c r="D429" s="176" t="s">
        <v>791</v>
      </c>
      <c r="E429" s="176"/>
      <c r="F429" s="168" t="s">
        <v>55</v>
      </c>
      <c r="G429" s="15">
        <f>IF(AND(F429="YA"),5,IF(AND(F429="TIDAK"),1,0))</f>
        <v>1</v>
      </c>
    </row>
    <row r="430" spans="1:7" ht="32" customHeight="1" x14ac:dyDescent="0.2">
      <c r="A430" s="186" t="s">
        <v>792</v>
      </c>
      <c r="B430" s="187"/>
      <c r="C430" s="187"/>
      <c r="D430" s="187"/>
      <c r="E430" s="187"/>
      <c r="F430" s="187"/>
      <c r="G430" s="48">
        <f>G431</f>
        <v>33</v>
      </c>
    </row>
    <row r="431" spans="1:7" ht="32" customHeight="1" x14ac:dyDescent="0.2">
      <c r="A431" s="31">
        <v>16</v>
      </c>
      <c r="B431" s="281" t="s">
        <v>793</v>
      </c>
      <c r="C431" s="282"/>
      <c r="D431" s="282"/>
      <c r="E431" s="283"/>
      <c r="F431" s="168"/>
      <c r="G431" s="50">
        <f>SUM(G432:G442)</f>
        <v>33</v>
      </c>
    </row>
    <row r="432" spans="1:7" ht="49" customHeight="1" x14ac:dyDescent="0.2">
      <c r="A432" s="31"/>
      <c r="B432" s="170" t="s">
        <v>794</v>
      </c>
      <c r="C432" s="184" t="s">
        <v>795</v>
      </c>
      <c r="D432" s="202"/>
      <c r="E432" s="185"/>
      <c r="F432" s="168" t="s">
        <v>8</v>
      </c>
      <c r="G432" s="15">
        <f>IF(AND(F432="YA"),5,IF(AND(F432="TIDAK"),1,0))</f>
        <v>5</v>
      </c>
    </row>
    <row r="433" spans="1:7" ht="32" customHeight="1" x14ac:dyDescent="0.2">
      <c r="A433" s="31"/>
      <c r="B433" s="170" t="s">
        <v>796</v>
      </c>
      <c r="C433" s="184" t="s">
        <v>797</v>
      </c>
      <c r="D433" s="202"/>
      <c r="E433" s="185"/>
      <c r="F433" s="168" t="s">
        <v>55</v>
      </c>
      <c r="G433" s="15">
        <f>IF(AND(F433="YA"),5,IF(AND(F433="TIDAK"),1,0))</f>
        <v>1</v>
      </c>
    </row>
    <row r="434" spans="1:7" ht="32" customHeight="1" x14ac:dyDescent="0.2">
      <c r="A434" s="31"/>
      <c r="B434" s="170" t="s">
        <v>798</v>
      </c>
      <c r="C434" s="284" t="s">
        <v>799</v>
      </c>
      <c r="D434" s="282"/>
      <c r="E434" s="283"/>
      <c r="F434" s="168"/>
      <c r="G434" s="15"/>
    </row>
    <row r="435" spans="1:7" ht="65" customHeight="1" x14ac:dyDescent="0.2">
      <c r="A435" s="31"/>
      <c r="B435" s="171"/>
      <c r="C435" s="170" t="s">
        <v>800</v>
      </c>
      <c r="D435" s="184" t="s">
        <v>801</v>
      </c>
      <c r="E435" s="185"/>
      <c r="F435" s="168" t="s">
        <v>55</v>
      </c>
      <c r="G435" s="15">
        <f>IF(AND(F435="YA"),5,IF(AND(F435="TIDAK"),1,0))</f>
        <v>1</v>
      </c>
    </row>
    <row r="436" spans="1:7" ht="58" customHeight="1" x14ac:dyDescent="0.2">
      <c r="A436" s="31"/>
      <c r="B436" s="171"/>
      <c r="C436" s="170" t="s">
        <v>802</v>
      </c>
      <c r="D436" s="184" t="s">
        <v>803</v>
      </c>
      <c r="E436" s="185"/>
      <c r="F436" s="168" t="s">
        <v>55</v>
      </c>
      <c r="G436" s="15">
        <f>IF(AND(F436="YA"),5,IF(AND(F436="TIDAK"),1,0))</f>
        <v>1</v>
      </c>
    </row>
    <row r="437" spans="1:7" ht="32" customHeight="1" x14ac:dyDescent="0.2">
      <c r="A437" s="31"/>
      <c r="B437" s="171"/>
      <c r="C437" s="170" t="s">
        <v>804</v>
      </c>
      <c r="D437" s="184" t="s">
        <v>805</v>
      </c>
      <c r="E437" s="185"/>
      <c r="F437" s="168" t="s">
        <v>8</v>
      </c>
      <c r="G437" s="15">
        <f>IF(AND(F437="YA"),5,IF(AND(F437="TIDAK"),1,0))</f>
        <v>5</v>
      </c>
    </row>
    <row r="438" spans="1:7" ht="32" customHeight="1" x14ac:dyDescent="0.2">
      <c r="A438" s="31"/>
      <c r="B438" s="170" t="s">
        <v>806</v>
      </c>
      <c r="C438" s="184" t="s">
        <v>807</v>
      </c>
      <c r="D438" s="202"/>
      <c r="E438" s="185"/>
      <c r="F438" s="168" t="s">
        <v>8</v>
      </c>
      <c r="G438" s="15">
        <f>IF(AND(F438="YA"),5,IF(AND(F438="TIDAK"),1,0))</f>
        <v>5</v>
      </c>
    </row>
    <row r="439" spans="1:7" ht="32" customHeight="1" x14ac:dyDescent="0.2">
      <c r="A439" s="31"/>
      <c r="B439" s="170" t="s">
        <v>808</v>
      </c>
      <c r="C439" s="284" t="s">
        <v>809</v>
      </c>
      <c r="D439" s="285"/>
      <c r="E439" s="286"/>
      <c r="F439" s="168"/>
      <c r="G439" s="15"/>
    </row>
    <row r="440" spans="1:7" ht="47" customHeight="1" x14ac:dyDescent="0.2">
      <c r="A440" s="31"/>
      <c r="B440" s="31"/>
      <c r="C440" s="170" t="s">
        <v>810</v>
      </c>
      <c r="D440" s="184" t="s">
        <v>811</v>
      </c>
      <c r="E440" s="185"/>
      <c r="F440" s="168" t="s">
        <v>8</v>
      </c>
      <c r="G440" s="15">
        <f>IF(AND(F440="YA"),5,IF(AND(F440="TIDAK"),1,0))</f>
        <v>5</v>
      </c>
    </row>
    <row r="441" spans="1:7" ht="79" customHeight="1" x14ac:dyDescent="0.2">
      <c r="A441" s="31"/>
      <c r="B441" s="31"/>
      <c r="C441" s="170" t="s">
        <v>812</v>
      </c>
      <c r="D441" s="184" t="s">
        <v>813</v>
      </c>
      <c r="E441" s="185"/>
      <c r="F441" s="168" t="s">
        <v>8</v>
      </c>
      <c r="G441" s="15">
        <f>IF(AND(F441="YA"),5,IF(AND(F441="TIDAK"),1,0))</f>
        <v>5</v>
      </c>
    </row>
    <row r="442" spans="1:7" ht="56" customHeight="1" x14ac:dyDescent="0.2">
      <c r="A442" s="31"/>
      <c r="B442" s="31"/>
      <c r="C442" s="170" t="s">
        <v>814</v>
      </c>
      <c r="D442" s="184" t="s">
        <v>815</v>
      </c>
      <c r="E442" s="185"/>
      <c r="F442" s="168" t="s">
        <v>8</v>
      </c>
      <c r="G442" s="15">
        <f>IF(AND(F442="YA"),5,IF(AND(F442="TIDAK"),1,0))</f>
        <v>5</v>
      </c>
    </row>
    <row r="443" spans="1:7" ht="32" customHeight="1" x14ac:dyDescent="0.2">
      <c r="A443" s="186" t="s">
        <v>816</v>
      </c>
      <c r="B443" s="187"/>
      <c r="C443" s="187"/>
      <c r="D443" s="187"/>
      <c r="E443" s="187"/>
      <c r="F443" s="187"/>
      <c r="G443" s="48">
        <f>G444</f>
        <v>79</v>
      </c>
    </row>
    <row r="444" spans="1:7" ht="32" customHeight="1" x14ac:dyDescent="0.2">
      <c r="A444" s="31">
        <v>17</v>
      </c>
      <c r="B444" s="281" t="s">
        <v>817</v>
      </c>
      <c r="C444" s="282"/>
      <c r="D444" s="282"/>
      <c r="E444" s="283"/>
      <c r="F444" s="168"/>
      <c r="G444" s="50">
        <f>SUM(G445:G476)</f>
        <v>79</v>
      </c>
    </row>
    <row r="445" spans="1:7" ht="32" customHeight="1" x14ac:dyDescent="0.2">
      <c r="A445" s="31"/>
      <c r="B445" s="24" t="s">
        <v>818</v>
      </c>
      <c r="C445" s="184" t="s">
        <v>819</v>
      </c>
      <c r="D445" s="202"/>
      <c r="E445" s="185"/>
      <c r="F445" s="168" t="s">
        <v>8</v>
      </c>
      <c r="G445" s="15">
        <f>IF(AND(F445="YA"),5,IF(AND(F445="TIDAK"),1,0))</f>
        <v>5</v>
      </c>
    </row>
    <row r="446" spans="1:7" ht="32" customHeight="1" x14ac:dyDescent="0.2">
      <c r="A446" s="31"/>
      <c r="B446" s="24" t="s">
        <v>820</v>
      </c>
      <c r="C446" s="184" t="s">
        <v>821</v>
      </c>
      <c r="D446" s="202"/>
      <c r="E446" s="185"/>
      <c r="F446" s="168" t="s">
        <v>8</v>
      </c>
      <c r="G446" s="15">
        <f>IF(AND(F446="YA"),5,IF(AND(F446="TIDAK"),1,0))</f>
        <v>5</v>
      </c>
    </row>
    <row r="447" spans="1:7" ht="32" customHeight="1" x14ac:dyDescent="0.2">
      <c r="A447" s="31"/>
      <c r="B447" s="24" t="s">
        <v>822</v>
      </c>
      <c r="C447" s="184" t="s">
        <v>823</v>
      </c>
      <c r="D447" s="202"/>
      <c r="E447" s="185"/>
      <c r="F447" s="168"/>
      <c r="G447" s="15"/>
    </row>
    <row r="448" spans="1:7" ht="32" customHeight="1" x14ac:dyDescent="0.2">
      <c r="A448" s="31"/>
      <c r="B448" s="17"/>
      <c r="C448" s="24" t="s">
        <v>824</v>
      </c>
      <c r="D448" s="184" t="s">
        <v>825</v>
      </c>
      <c r="E448" s="185"/>
      <c r="F448" s="168" t="s">
        <v>8</v>
      </c>
      <c r="G448" s="15">
        <f>IF(AND(F448="YA"),5,IF(AND(F448="TIDAK"),1,0))</f>
        <v>5</v>
      </c>
    </row>
    <row r="449" spans="1:7" ht="32" customHeight="1" x14ac:dyDescent="0.2">
      <c r="A449" s="31"/>
      <c r="B449" s="17"/>
      <c r="C449" s="24" t="s">
        <v>826</v>
      </c>
      <c r="D449" s="184" t="s">
        <v>827</v>
      </c>
      <c r="E449" s="185"/>
      <c r="F449" s="168" t="s">
        <v>8</v>
      </c>
      <c r="G449" s="15">
        <f>IF(AND(F449="YA"),5,IF(AND(F449="TIDAK"),1,0))</f>
        <v>5</v>
      </c>
    </row>
    <row r="450" spans="1:7" ht="32" customHeight="1" x14ac:dyDescent="0.2">
      <c r="A450" s="31"/>
      <c r="B450" s="31"/>
      <c r="C450" s="24" t="s">
        <v>828</v>
      </c>
      <c r="D450" s="184" t="s">
        <v>829</v>
      </c>
      <c r="E450" s="185"/>
      <c r="F450" s="168" t="s">
        <v>8</v>
      </c>
      <c r="G450" s="15">
        <f>IF(AND(F450="YA"),5,IF(AND(F450="TIDAK"),1,0))</f>
        <v>5</v>
      </c>
    </row>
    <row r="451" spans="1:7" ht="32" customHeight="1" x14ac:dyDescent="0.2">
      <c r="A451" s="31"/>
      <c r="B451" s="31"/>
      <c r="C451" s="24" t="s">
        <v>830</v>
      </c>
      <c r="D451" s="184" t="s">
        <v>831</v>
      </c>
      <c r="E451" s="185"/>
      <c r="F451" s="168" t="s">
        <v>8</v>
      </c>
      <c r="G451" s="15">
        <f>IF(AND(F451="YA"),5,IF(AND(F451="TIDAK"),1,0))</f>
        <v>5</v>
      </c>
    </row>
    <row r="452" spans="1:7" ht="32" customHeight="1" x14ac:dyDescent="0.2">
      <c r="A452" s="31"/>
      <c r="B452" s="22" t="s">
        <v>832</v>
      </c>
      <c r="C452" s="176" t="s">
        <v>833</v>
      </c>
      <c r="D452" s="176"/>
      <c r="E452" s="176"/>
      <c r="F452" s="168"/>
      <c r="G452" s="15"/>
    </row>
    <row r="453" spans="1:7" ht="32" customHeight="1" x14ac:dyDescent="0.2">
      <c r="A453" s="31"/>
      <c r="B453" s="5"/>
      <c r="C453" s="22" t="s">
        <v>834</v>
      </c>
      <c r="D453" s="176" t="s">
        <v>835</v>
      </c>
      <c r="E453" s="176"/>
      <c r="F453" s="168" t="s">
        <v>55</v>
      </c>
      <c r="G453" s="15">
        <f>IF(AND(F453="YA"),5,IF(AND(F453="TIDAK"),1,0))</f>
        <v>1</v>
      </c>
    </row>
    <row r="454" spans="1:7" ht="32" customHeight="1" x14ac:dyDescent="0.2">
      <c r="A454" s="31"/>
      <c r="B454" s="5"/>
      <c r="C454" s="22" t="s">
        <v>836</v>
      </c>
      <c r="D454" s="176" t="s">
        <v>716</v>
      </c>
      <c r="E454" s="176"/>
      <c r="F454" s="168" t="s">
        <v>55</v>
      </c>
      <c r="G454" s="15">
        <f>IF(AND(F454="YA"),5,IF(AND(F454="TIDAK"),1,0))</f>
        <v>1</v>
      </c>
    </row>
    <row r="455" spans="1:7" ht="32" customHeight="1" x14ac:dyDescent="0.2">
      <c r="A455" s="31"/>
      <c r="B455" s="5"/>
      <c r="C455" s="22" t="s">
        <v>837</v>
      </c>
      <c r="D455" s="176" t="s">
        <v>722</v>
      </c>
      <c r="E455" s="176"/>
      <c r="F455" s="168" t="s">
        <v>55</v>
      </c>
      <c r="G455" s="15">
        <f>IF(AND(F455="YA"),5,IF(AND(F455="TIDAK"),1,0))</f>
        <v>1</v>
      </c>
    </row>
    <row r="456" spans="1:7" ht="32" customHeight="1" x14ac:dyDescent="0.2">
      <c r="A456" s="31"/>
      <c r="B456" s="22" t="s">
        <v>838</v>
      </c>
      <c r="C456" s="176" t="s">
        <v>839</v>
      </c>
      <c r="D456" s="176"/>
      <c r="E456" s="176"/>
      <c r="F456" s="168" t="s">
        <v>55</v>
      </c>
      <c r="G456" s="15">
        <f>IF(AND(F456="YA"),5,IF(AND(F456="TIDAK"),1,0))</f>
        <v>1</v>
      </c>
    </row>
    <row r="457" spans="1:7" ht="32" customHeight="1" x14ac:dyDescent="0.2">
      <c r="A457" s="31"/>
      <c r="B457" s="22" t="s">
        <v>840</v>
      </c>
      <c r="C457" s="176" t="s">
        <v>841</v>
      </c>
      <c r="D457" s="176"/>
      <c r="E457" s="176"/>
      <c r="F457" s="168"/>
      <c r="G457" s="15"/>
    </row>
    <row r="458" spans="1:7" ht="32" customHeight="1" x14ac:dyDescent="0.2">
      <c r="A458" s="31"/>
      <c r="B458" s="5"/>
      <c r="C458" s="22" t="s">
        <v>842</v>
      </c>
      <c r="D458" s="176" t="s">
        <v>843</v>
      </c>
      <c r="E458" s="176"/>
      <c r="F458" s="168" t="s">
        <v>22</v>
      </c>
      <c r="G458" s="15">
        <f>IF(AND(F458="YA"),5,IF(AND(F458="TIDAK"),1,0))</f>
        <v>0</v>
      </c>
    </row>
    <row r="459" spans="1:7" ht="32" customHeight="1" x14ac:dyDescent="0.2">
      <c r="A459" s="31"/>
      <c r="B459" s="5"/>
      <c r="C459" s="22" t="s">
        <v>844</v>
      </c>
      <c r="D459" s="176" t="s">
        <v>845</v>
      </c>
      <c r="E459" s="176"/>
      <c r="F459" s="168" t="s">
        <v>22</v>
      </c>
      <c r="G459" s="15">
        <f>IF(AND(F459="YA"),5,IF(AND(F459="TIDAK"),1,0))</f>
        <v>0</v>
      </c>
    </row>
    <row r="460" spans="1:7" ht="32" customHeight="1" x14ac:dyDescent="0.2">
      <c r="A460" s="31"/>
      <c r="B460" s="5"/>
      <c r="C460" s="22" t="s">
        <v>846</v>
      </c>
      <c r="D460" s="176" t="s">
        <v>847</v>
      </c>
      <c r="E460" s="176"/>
      <c r="F460" s="168" t="s">
        <v>22</v>
      </c>
      <c r="G460" s="15">
        <f>IF(AND(F460="YA"),5,IF(AND(F460="TIDAK"),1,0))</f>
        <v>0</v>
      </c>
    </row>
    <row r="461" spans="1:7" ht="32" customHeight="1" x14ac:dyDescent="0.2">
      <c r="A461" s="31"/>
      <c r="B461" s="22" t="s">
        <v>848</v>
      </c>
      <c r="C461" s="176" t="s">
        <v>849</v>
      </c>
      <c r="D461" s="176"/>
      <c r="E461" s="176"/>
      <c r="F461" s="168"/>
      <c r="G461" s="15"/>
    </row>
    <row r="462" spans="1:7" ht="32" customHeight="1" x14ac:dyDescent="0.2">
      <c r="A462" s="31"/>
      <c r="B462" s="5"/>
      <c r="C462" s="22" t="s">
        <v>850</v>
      </c>
      <c r="D462" s="176" t="s">
        <v>835</v>
      </c>
      <c r="E462" s="176"/>
      <c r="F462" s="168" t="s">
        <v>8</v>
      </c>
      <c r="G462" s="15">
        <f>IF(AND(F462="YA"),5,IF(AND(F462="TIDAK"),1,0))</f>
        <v>5</v>
      </c>
    </row>
    <row r="463" spans="1:7" ht="32" customHeight="1" x14ac:dyDescent="0.2">
      <c r="A463" s="31"/>
      <c r="B463" s="5"/>
      <c r="C463" s="22" t="s">
        <v>851</v>
      </c>
      <c r="D463" s="176" t="s">
        <v>716</v>
      </c>
      <c r="E463" s="176"/>
      <c r="F463" s="168" t="s">
        <v>55</v>
      </c>
      <c r="G463" s="15">
        <f>IF(AND(F463="YA"),5,IF(AND(F463="TIDAK"),1,0))</f>
        <v>1</v>
      </c>
    </row>
    <row r="464" spans="1:7" ht="32" customHeight="1" x14ac:dyDescent="0.2">
      <c r="A464" s="31"/>
      <c r="B464" s="5"/>
      <c r="C464" s="22" t="s">
        <v>852</v>
      </c>
      <c r="D464" s="176" t="s">
        <v>853</v>
      </c>
      <c r="E464" s="176"/>
      <c r="F464" s="168" t="s">
        <v>55</v>
      </c>
      <c r="G464" s="15">
        <f>IF(AND(F464="YA"),5,IF(AND(F464="TIDAK"),1,0))</f>
        <v>1</v>
      </c>
    </row>
    <row r="465" spans="1:7" ht="32" customHeight="1" x14ac:dyDescent="0.2">
      <c r="A465" s="31"/>
      <c r="B465" s="5"/>
      <c r="C465" s="22" t="s">
        <v>854</v>
      </c>
      <c r="D465" s="176" t="s">
        <v>855</v>
      </c>
      <c r="E465" s="176"/>
      <c r="F465" s="168" t="s">
        <v>55</v>
      </c>
      <c r="G465" s="15">
        <f>IF(AND(F465="YA"),5,IF(AND(F465="TIDAK"),1,0))</f>
        <v>1</v>
      </c>
    </row>
    <row r="466" spans="1:7" ht="32" customHeight="1" x14ac:dyDescent="0.2">
      <c r="A466" s="31"/>
      <c r="B466" s="22" t="s">
        <v>856</v>
      </c>
      <c r="C466" s="176" t="s">
        <v>857</v>
      </c>
      <c r="D466" s="176"/>
      <c r="E466" s="176"/>
      <c r="F466" s="168" t="s">
        <v>8</v>
      </c>
      <c r="G466" s="15">
        <f>IF(AND(F466="YA"),5,IF(AND(F466="TIDAK"),1,0))</f>
        <v>5</v>
      </c>
    </row>
    <row r="467" spans="1:7" ht="32" customHeight="1" x14ac:dyDescent="0.2">
      <c r="A467" s="31"/>
      <c r="B467" s="22" t="s">
        <v>858</v>
      </c>
      <c r="C467" s="176" t="s">
        <v>859</v>
      </c>
      <c r="D467" s="176"/>
      <c r="E467" s="176"/>
      <c r="F467" s="168"/>
      <c r="G467" s="15"/>
    </row>
    <row r="468" spans="1:7" ht="32" customHeight="1" x14ac:dyDescent="0.2">
      <c r="A468" s="31"/>
      <c r="B468" s="5"/>
      <c r="C468" s="22" t="s">
        <v>860</v>
      </c>
      <c r="D468" s="176" t="s">
        <v>861</v>
      </c>
      <c r="E468" s="176"/>
      <c r="F468" s="168" t="s">
        <v>55</v>
      </c>
      <c r="G468" s="15">
        <f>IF(AND(F468="YA"),5,IF(AND(F468="TIDAK"),1,0))</f>
        <v>1</v>
      </c>
    </row>
    <row r="469" spans="1:7" ht="32" customHeight="1" x14ac:dyDescent="0.2">
      <c r="A469" s="31"/>
      <c r="B469" s="5"/>
      <c r="C469" s="22" t="s">
        <v>862</v>
      </c>
      <c r="D469" s="176" t="s">
        <v>863</v>
      </c>
      <c r="E469" s="176"/>
      <c r="F469" s="168" t="s">
        <v>8</v>
      </c>
      <c r="G469" s="15">
        <f>IF(AND(F469="YA"),5,IF(AND(F469="TIDAK"),1,0))</f>
        <v>5</v>
      </c>
    </row>
    <row r="470" spans="1:7" ht="32" customHeight="1" x14ac:dyDescent="0.2">
      <c r="A470" s="31"/>
      <c r="B470" s="5"/>
      <c r="C470" s="22" t="s">
        <v>864</v>
      </c>
      <c r="D470" s="176" t="s">
        <v>865</v>
      </c>
      <c r="E470" s="176"/>
      <c r="F470" s="168" t="s">
        <v>55</v>
      </c>
      <c r="G470" s="15">
        <f>IF(AND(F470="YA"),5,IF(AND(F470="TIDAK"),1,0))</f>
        <v>1</v>
      </c>
    </row>
    <row r="471" spans="1:7" ht="32" customHeight="1" x14ac:dyDescent="0.2">
      <c r="A471" s="31"/>
      <c r="B471" s="23" t="s">
        <v>866</v>
      </c>
      <c r="C471" s="176" t="s">
        <v>867</v>
      </c>
      <c r="D471" s="176"/>
      <c r="E471" s="176"/>
      <c r="F471" s="168" t="s">
        <v>8</v>
      </c>
      <c r="G471" s="15">
        <f>IF(AND(F471="YA"),5,IF(AND(F471="TIDAK"),1,0))</f>
        <v>5</v>
      </c>
    </row>
    <row r="472" spans="1:7" ht="32" customHeight="1" x14ac:dyDescent="0.2">
      <c r="A472" s="31"/>
      <c r="B472" s="23" t="s">
        <v>868</v>
      </c>
      <c r="C472" s="176" t="s">
        <v>841</v>
      </c>
      <c r="D472" s="176"/>
      <c r="E472" s="176"/>
      <c r="F472" s="168"/>
      <c r="G472" s="15"/>
    </row>
    <row r="473" spans="1:7" ht="32" customHeight="1" x14ac:dyDescent="0.2">
      <c r="A473" s="31"/>
      <c r="B473" s="5"/>
      <c r="C473" s="23" t="s">
        <v>869</v>
      </c>
      <c r="D473" s="176" t="s">
        <v>870</v>
      </c>
      <c r="E473" s="176"/>
      <c r="F473" s="168" t="s">
        <v>8</v>
      </c>
      <c r="G473" s="15">
        <f>IF(AND(F473="YA"),5,IF(AND(F473="TIDAK"),1,0))</f>
        <v>5</v>
      </c>
    </row>
    <row r="474" spans="1:7" ht="32" customHeight="1" x14ac:dyDescent="0.2">
      <c r="A474" s="31"/>
      <c r="B474" s="5"/>
      <c r="C474" s="23" t="s">
        <v>871</v>
      </c>
      <c r="D474" s="176" t="s">
        <v>872</v>
      </c>
      <c r="E474" s="176"/>
      <c r="F474" s="168" t="s">
        <v>8</v>
      </c>
      <c r="G474" s="15">
        <f>IF(AND(F474="YA"),5,IF(AND(F474="TIDAK"),1,0))</f>
        <v>5</v>
      </c>
    </row>
    <row r="475" spans="1:7" ht="32" customHeight="1" x14ac:dyDescent="0.2">
      <c r="A475" s="31"/>
      <c r="B475" s="5"/>
      <c r="C475" s="23" t="s">
        <v>873</v>
      </c>
      <c r="D475" s="176" t="s">
        <v>874</v>
      </c>
      <c r="E475" s="176"/>
      <c r="F475" s="168" t="s">
        <v>8</v>
      </c>
      <c r="G475" s="15">
        <f>IF(AND(F475="YA"),5,IF(AND(F475="TIDAK"),1,0))</f>
        <v>5</v>
      </c>
    </row>
    <row r="476" spans="1:7" ht="32" customHeight="1" x14ac:dyDescent="0.2">
      <c r="A476" s="31"/>
      <c r="B476" s="5"/>
      <c r="C476" s="23" t="s">
        <v>875</v>
      </c>
      <c r="D476" s="176" t="s">
        <v>876</v>
      </c>
      <c r="E476" s="176"/>
      <c r="F476" s="168" t="s">
        <v>8</v>
      </c>
      <c r="G476" s="15">
        <f>IF(AND(F476="YA"),5,IF(AND(F476="TIDAK"),1,0))</f>
        <v>5</v>
      </c>
    </row>
    <row r="477" spans="1:7" ht="32" customHeight="1" x14ac:dyDescent="0.2">
      <c r="A477" s="186" t="s">
        <v>877</v>
      </c>
      <c r="B477" s="187"/>
      <c r="C477" s="187"/>
      <c r="D477" s="187"/>
      <c r="E477" s="187"/>
      <c r="F477" s="187"/>
      <c r="G477" s="48">
        <f>G478+G537+G567+G574+G591</f>
        <v>410</v>
      </c>
    </row>
    <row r="478" spans="1:7" ht="32" customHeight="1" x14ac:dyDescent="0.2">
      <c r="A478" s="2">
        <v>18</v>
      </c>
      <c r="B478" s="180" t="s">
        <v>878</v>
      </c>
      <c r="C478" s="180"/>
      <c r="D478" s="180"/>
      <c r="E478" s="180"/>
      <c r="F478" s="168"/>
      <c r="G478" s="50">
        <f>SUM(G479:G536)</f>
        <v>185</v>
      </c>
    </row>
    <row r="479" spans="1:7" ht="32" customHeight="1" x14ac:dyDescent="0.2">
      <c r="A479" s="2"/>
      <c r="B479" s="7" t="s">
        <v>879</v>
      </c>
      <c r="C479" s="203" t="s">
        <v>880</v>
      </c>
      <c r="D479" s="203"/>
      <c r="E479" s="203"/>
      <c r="F479" s="168"/>
      <c r="G479" s="15"/>
    </row>
    <row r="480" spans="1:7" ht="32" customHeight="1" x14ac:dyDescent="0.2">
      <c r="A480" s="2"/>
      <c r="B480" s="5"/>
      <c r="C480" s="24" t="s">
        <v>881</v>
      </c>
      <c r="D480" s="203" t="s">
        <v>882</v>
      </c>
      <c r="E480" s="203"/>
      <c r="F480" s="168"/>
      <c r="G480" s="15"/>
    </row>
    <row r="481" spans="1:7" ht="32" customHeight="1" x14ac:dyDescent="0.2">
      <c r="A481" s="2"/>
      <c r="B481" s="5"/>
      <c r="C481" s="17"/>
      <c r="D481" s="24" t="s">
        <v>883</v>
      </c>
      <c r="E481" s="17" t="s">
        <v>884</v>
      </c>
      <c r="F481" s="168" t="s">
        <v>55</v>
      </c>
      <c r="G481" s="15">
        <f>IF(AND(F481="YA"),5,IF(AND(F481="TIDAK"),1,0))</f>
        <v>1</v>
      </c>
    </row>
    <row r="482" spans="1:7" ht="32" customHeight="1" x14ac:dyDescent="0.2">
      <c r="A482" s="2"/>
      <c r="B482" s="5"/>
      <c r="C482" s="17"/>
      <c r="D482" s="24" t="s">
        <v>885</v>
      </c>
      <c r="E482" s="25" t="s">
        <v>886</v>
      </c>
      <c r="F482" s="168" t="s">
        <v>8</v>
      </c>
      <c r="G482" s="15">
        <f>IF(AND(F482="YA"),3,IF(AND(F482="TIDAK"),1,0))</f>
        <v>3</v>
      </c>
    </row>
    <row r="483" spans="1:7" ht="32" customHeight="1" x14ac:dyDescent="0.2">
      <c r="A483" s="2"/>
      <c r="B483" s="5"/>
      <c r="C483" s="17"/>
      <c r="D483" s="24" t="s">
        <v>887</v>
      </c>
      <c r="E483" s="17" t="s">
        <v>888</v>
      </c>
      <c r="F483" s="168" t="s">
        <v>55</v>
      </c>
      <c r="G483" s="15">
        <f>IF(AND(F483="YA"),2,IF(AND(F483="TIDAK"),1,0))</f>
        <v>1</v>
      </c>
    </row>
    <row r="484" spans="1:7" ht="32" customHeight="1" x14ac:dyDescent="0.2">
      <c r="A484" s="2"/>
      <c r="B484" s="5"/>
      <c r="C484" s="24" t="s">
        <v>889</v>
      </c>
      <c r="D484" s="203" t="s">
        <v>890</v>
      </c>
      <c r="E484" s="203"/>
      <c r="F484" s="168" t="s">
        <v>8</v>
      </c>
      <c r="G484" s="15"/>
    </row>
    <row r="485" spans="1:7" ht="32" customHeight="1" x14ac:dyDescent="0.2">
      <c r="A485" s="2"/>
      <c r="B485" s="5"/>
      <c r="C485" s="17"/>
      <c r="D485" s="203" t="s">
        <v>891</v>
      </c>
      <c r="E485" s="203"/>
      <c r="F485" s="168"/>
      <c r="G485" s="15"/>
    </row>
    <row r="486" spans="1:7" ht="32" customHeight="1" x14ac:dyDescent="0.2">
      <c r="A486" s="2"/>
      <c r="B486" s="5"/>
      <c r="C486" s="17"/>
      <c r="D486" s="24" t="s">
        <v>892</v>
      </c>
      <c r="E486" s="17" t="s">
        <v>893</v>
      </c>
      <c r="F486" s="168" t="s">
        <v>8</v>
      </c>
      <c r="G486" s="15">
        <f>IF(AND(F486="YA"),5,IF(AND(F486="TIDAK"),1,0))</f>
        <v>5</v>
      </c>
    </row>
    <row r="487" spans="1:7" ht="32" customHeight="1" x14ac:dyDescent="0.2">
      <c r="A487" s="2"/>
      <c r="B487" s="5"/>
      <c r="C487" s="17"/>
      <c r="D487" s="24" t="s">
        <v>894</v>
      </c>
      <c r="E487" s="25" t="s">
        <v>895</v>
      </c>
      <c r="F487" s="168" t="s">
        <v>8</v>
      </c>
      <c r="G487" s="15">
        <f>IF(AND(F487="YA"),5,IF(AND(F487="TIDAK"),1,0))</f>
        <v>5</v>
      </c>
    </row>
    <row r="488" spans="1:7" ht="32" customHeight="1" x14ac:dyDescent="0.2">
      <c r="A488" s="2"/>
      <c r="B488" s="5"/>
      <c r="C488" s="17"/>
      <c r="D488" s="24" t="s">
        <v>896</v>
      </c>
      <c r="E488" s="17" t="s">
        <v>897</v>
      </c>
      <c r="F488" s="168" t="s">
        <v>8</v>
      </c>
      <c r="G488" s="15">
        <f>IF(AND(F488="YA"),5,IF(AND(F488="TIDAK"),1,0))</f>
        <v>5</v>
      </c>
    </row>
    <row r="489" spans="1:7" ht="32" customHeight="1" x14ac:dyDescent="0.2">
      <c r="A489" s="2"/>
      <c r="B489" s="5"/>
      <c r="C489" s="17"/>
      <c r="D489" s="24" t="s">
        <v>898</v>
      </c>
      <c r="E489" s="17" t="s">
        <v>899</v>
      </c>
      <c r="F489" s="168" t="s">
        <v>8</v>
      </c>
      <c r="G489" s="15">
        <f>IF(AND(F489="YA"),5,IF(AND(F489="TIDAK"),1,0))</f>
        <v>5</v>
      </c>
    </row>
    <row r="490" spans="1:7" ht="32" customHeight="1" x14ac:dyDescent="0.2">
      <c r="A490" s="2"/>
      <c r="B490" s="5"/>
      <c r="C490" s="24" t="s">
        <v>900</v>
      </c>
      <c r="D490" s="203" t="s">
        <v>901</v>
      </c>
      <c r="E490" s="203"/>
      <c r="F490" s="168" t="s">
        <v>8</v>
      </c>
      <c r="G490" s="15">
        <f>IF(AND(F490="YA"),5,IF(AND(F490="TIDAK"),1,0))</f>
        <v>5</v>
      </c>
    </row>
    <row r="491" spans="1:7" ht="32" customHeight="1" x14ac:dyDescent="0.2">
      <c r="A491" s="2"/>
      <c r="B491" s="5"/>
      <c r="C491" s="17"/>
      <c r="D491" s="203" t="s">
        <v>891</v>
      </c>
      <c r="E491" s="203"/>
      <c r="F491" s="168"/>
      <c r="G491" s="15"/>
    </row>
    <row r="492" spans="1:7" ht="32" customHeight="1" x14ac:dyDescent="0.2">
      <c r="A492" s="2"/>
      <c r="B492" s="5"/>
      <c r="C492" s="17"/>
      <c r="D492" s="24" t="s">
        <v>902</v>
      </c>
      <c r="E492" s="17" t="s">
        <v>903</v>
      </c>
      <c r="F492" s="168" t="s">
        <v>8</v>
      </c>
      <c r="G492" s="15">
        <f t="shared" ref="G492:G498" si="34">IF(AND(F492="YA"),5,IF(AND(F492="TIDAK"),1,0))</f>
        <v>5</v>
      </c>
    </row>
    <row r="493" spans="1:7" ht="32" customHeight="1" x14ac:dyDescent="0.2">
      <c r="A493" s="2"/>
      <c r="B493" s="5"/>
      <c r="C493" s="17"/>
      <c r="D493" s="24" t="s">
        <v>904</v>
      </c>
      <c r="E493" s="25" t="s">
        <v>905</v>
      </c>
      <c r="F493" s="168" t="s">
        <v>8</v>
      </c>
      <c r="G493" s="15">
        <f t="shared" si="34"/>
        <v>5</v>
      </c>
    </row>
    <row r="494" spans="1:7" ht="32" customHeight="1" x14ac:dyDescent="0.2">
      <c r="A494" s="2"/>
      <c r="B494" s="5"/>
      <c r="C494" s="17"/>
      <c r="D494" s="24" t="s">
        <v>906</v>
      </c>
      <c r="E494" s="17" t="s">
        <v>907</v>
      </c>
      <c r="F494" s="168" t="s">
        <v>8</v>
      </c>
      <c r="G494" s="15">
        <f t="shared" si="34"/>
        <v>5</v>
      </c>
    </row>
    <row r="495" spans="1:7" ht="32" customHeight="1" x14ac:dyDescent="0.2">
      <c r="A495" s="2"/>
      <c r="B495" s="5"/>
      <c r="C495" s="17"/>
      <c r="D495" s="24" t="s">
        <v>908</v>
      </c>
      <c r="E495" s="17" t="s">
        <v>909</v>
      </c>
      <c r="F495" s="168" t="s">
        <v>8</v>
      </c>
      <c r="G495" s="15">
        <f t="shared" si="34"/>
        <v>5</v>
      </c>
    </row>
    <row r="496" spans="1:7" ht="32" customHeight="1" x14ac:dyDescent="0.2">
      <c r="A496" s="2"/>
      <c r="B496" s="5"/>
      <c r="C496" s="17"/>
      <c r="D496" s="24" t="s">
        <v>910</v>
      </c>
      <c r="E496" s="25" t="s">
        <v>897</v>
      </c>
      <c r="F496" s="168" t="s">
        <v>8</v>
      </c>
      <c r="G496" s="15">
        <f t="shared" si="34"/>
        <v>5</v>
      </c>
    </row>
    <row r="497" spans="1:7" ht="32" customHeight="1" x14ac:dyDescent="0.2">
      <c r="A497" s="2"/>
      <c r="B497" s="5"/>
      <c r="C497" s="17"/>
      <c r="D497" s="24" t="s">
        <v>911</v>
      </c>
      <c r="E497" s="17" t="s">
        <v>899</v>
      </c>
      <c r="F497" s="168" t="s">
        <v>8</v>
      </c>
      <c r="G497" s="15">
        <f t="shared" si="34"/>
        <v>5</v>
      </c>
    </row>
    <row r="498" spans="1:7" ht="32" customHeight="1" x14ac:dyDescent="0.2">
      <c r="A498" s="2"/>
      <c r="B498" s="5"/>
      <c r="C498" s="17"/>
      <c r="D498" s="24" t="s">
        <v>912</v>
      </c>
      <c r="E498" s="17" t="s">
        <v>895</v>
      </c>
      <c r="F498" s="168" t="s">
        <v>8</v>
      </c>
      <c r="G498" s="15">
        <f t="shared" si="34"/>
        <v>5</v>
      </c>
    </row>
    <row r="499" spans="1:7" ht="32" customHeight="1" x14ac:dyDescent="0.2">
      <c r="A499" s="2"/>
      <c r="B499" s="4" t="s">
        <v>913</v>
      </c>
      <c r="C499" s="176" t="s">
        <v>914</v>
      </c>
      <c r="D499" s="176"/>
      <c r="E499" s="176"/>
      <c r="F499" s="168"/>
      <c r="G499" s="15"/>
    </row>
    <row r="500" spans="1:7" ht="32" customHeight="1" x14ac:dyDescent="0.2">
      <c r="A500" s="2"/>
      <c r="B500" s="5"/>
      <c r="C500" s="4" t="s">
        <v>915</v>
      </c>
      <c r="D500" s="176" t="s">
        <v>916</v>
      </c>
      <c r="E500" s="176"/>
      <c r="F500" s="168" t="s">
        <v>8</v>
      </c>
      <c r="G500" s="15">
        <f>IF(AND(F500="YA"),5,IF(AND(F500="TIDAK"),1,0))</f>
        <v>5</v>
      </c>
    </row>
    <row r="501" spans="1:7" ht="32" customHeight="1" x14ac:dyDescent="0.2">
      <c r="A501" s="2"/>
      <c r="B501" s="5"/>
      <c r="C501" s="4" t="s">
        <v>917</v>
      </c>
      <c r="D501" s="176" t="s">
        <v>918</v>
      </c>
      <c r="E501" s="176"/>
      <c r="F501" s="168"/>
      <c r="G501" s="15"/>
    </row>
    <row r="502" spans="1:7" ht="32" customHeight="1" x14ac:dyDescent="0.2">
      <c r="A502" s="2"/>
      <c r="B502" s="5"/>
      <c r="C502" s="5"/>
      <c r="D502" s="4" t="s">
        <v>919</v>
      </c>
      <c r="E502" s="5" t="s">
        <v>920</v>
      </c>
      <c r="F502" s="168" t="s">
        <v>8</v>
      </c>
      <c r="G502" s="15">
        <f>IF(AND(F502="YA"),5,IF(AND(F502="TIDAK"),1,0))</f>
        <v>5</v>
      </c>
    </row>
    <row r="503" spans="1:7" ht="32" customHeight="1" x14ac:dyDescent="0.2">
      <c r="A503" s="2"/>
      <c r="B503" s="5"/>
      <c r="C503" s="5"/>
      <c r="D503" s="4" t="s">
        <v>921</v>
      </c>
      <c r="E503" s="26" t="s">
        <v>922</v>
      </c>
      <c r="F503" s="168" t="s">
        <v>22</v>
      </c>
      <c r="G503" s="15">
        <f>IF(AND(F503="YA"),3,IF(AND(F503="TIDAK"),1,0))</f>
        <v>0</v>
      </c>
    </row>
    <row r="504" spans="1:7" ht="32" customHeight="1" x14ac:dyDescent="0.2">
      <c r="A504" s="2"/>
      <c r="B504" s="5"/>
      <c r="C504" s="5"/>
      <c r="D504" s="4" t="s">
        <v>923</v>
      </c>
      <c r="E504" s="5" t="s">
        <v>924</v>
      </c>
      <c r="F504" s="168" t="s">
        <v>22</v>
      </c>
      <c r="G504" s="15">
        <f>IF(AND(F504="YA"),2,IF(AND(F504="TIDAK"),1,0))</f>
        <v>0</v>
      </c>
    </row>
    <row r="505" spans="1:7" ht="32" customHeight="1" x14ac:dyDescent="0.2">
      <c r="A505" s="2"/>
      <c r="B505" s="4" t="s">
        <v>925</v>
      </c>
      <c r="C505" s="176" t="s">
        <v>926</v>
      </c>
      <c r="D505" s="176"/>
      <c r="E505" s="176"/>
      <c r="F505" s="168"/>
      <c r="G505" s="15"/>
    </row>
    <row r="506" spans="1:7" ht="32" customHeight="1" x14ac:dyDescent="0.2">
      <c r="A506" s="2"/>
      <c r="B506" s="5"/>
      <c r="C506" s="4" t="s">
        <v>927</v>
      </c>
      <c r="D506" s="176" t="s">
        <v>928</v>
      </c>
      <c r="E506" s="176"/>
      <c r="F506" s="168"/>
      <c r="G506" s="15"/>
    </row>
    <row r="507" spans="1:7" ht="32" customHeight="1" x14ac:dyDescent="0.2">
      <c r="A507" s="2"/>
      <c r="B507" s="5"/>
      <c r="C507" s="5"/>
      <c r="D507" s="4" t="s">
        <v>929</v>
      </c>
      <c r="E507" s="5" t="s">
        <v>930</v>
      </c>
      <c r="F507" s="168" t="s">
        <v>8</v>
      </c>
      <c r="G507" s="15">
        <f>IF(AND(F507="YA"),5,IF(AND(F507="TIDAK"),1,0))</f>
        <v>5</v>
      </c>
    </row>
    <row r="508" spans="1:7" ht="32" customHeight="1" x14ac:dyDescent="0.2">
      <c r="A508" s="2"/>
      <c r="B508" s="5"/>
      <c r="C508" s="5"/>
      <c r="D508" s="4" t="s">
        <v>931</v>
      </c>
      <c r="E508" s="10" t="s">
        <v>932</v>
      </c>
      <c r="F508" s="168" t="s">
        <v>8</v>
      </c>
      <c r="G508" s="15">
        <f>IF(AND(F508="YA"),5,IF(AND(F508="TIDAK"),1,0))</f>
        <v>5</v>
      </c>
    </row>
    <row r="509" spans="1:7" ht="32" customHeight="1" x14ac:dyDescent="0.2">
      <c r="A509" s="2"/>
      <c r="B509" s="5"/>
      <c r="C509" s="5"/>
      <c r="D509" s="4" t="s">
        <v>933</v>
      </c>
      <c r="E509" s="5" t="s">
        <v>934</v>
      </c>
      <c r="F509" s="168" t="s">
        <v>8</v>
      </c>
      <c r="G509" s="15">
        <f>IF(AND(F509="YA"),5,IF(AND(F509="TIDAK"),1,0))</f>
        <v>5</v>
      </c>
    </row>
    <row r="510" spans="1:7" ht="32" customHeight="1" x14ac:dyDescent="0.2">
      <c r="A510" s="2"/>
      <c r="B510" s="5"/>
      <c r="C510" s="4" t="s">
        <v>935</v>
      </c>
      <c r="D510" s="194" t="s">
        <v>936</v>
      </c>
      <c r="E510" s="196"/>
      <c r="F510" s="168"/>
      <c r="G510" s="15"/>
    </row>
    <row r="511" spans="1:7" ht="32" customHeight="1" x14ac:dyDescent="0.2">
      <c r="A511" s="2"/>
      <c r="B511" s="5"/>
      <c r="C511" s="4"/>
      <c r="D511" s="4" t="s">
        <v>937</v>
      </c>
      <c r="E511" s="5" t="s">
        <v>930</v>
      </c>
      <c r="F511" s="168" t="s">
        <v>8</v>
      </c>
      <c r="G511" s="15">
        <f>IF(AND(F511="YA"),5,IF(AND(F511="TIDAK"),1,0))</f>
        <v>5</v>
      </c>
    </row>
    <row r="512" spans="1:7" ht="32" customHeight="1" x14ac:dyDescent="0.2">
      <c r="A512" s="2"/>
      <c r="B512" s="5"/>
      <c r="C512" s="4"/>
      <c r="D512" s="4" t="s">
        <v>938</v>
      </c>
      <c r="E512" s="10" t="s">
        <v>932</v>
      </c>
      <c r="F512" s="168" t="s">
        <v>8</v>
      </c>
      <c r="G512" s="15">
        <f>IF(AND(F512="YA"),5,IF(AND(F512="TIDAK"),1,0))</f>
        <v>5</v>
      </c>
    </row>
    <row r="513" spans="1:7" ht="32" customHeight="1" x14ac:dyDescent="0.2">
      <c r="A513" s="2"/>
      <c r="B513" s="5"/>
      <c r="C513" s="4"/>
      <c r="D513" s="4" t="s">
        <v>939</v>
      </c>
      <c r="E513" s="5" t="s">
        <v>934</v>
      </c>
      <c r="F513" s="168" t="s">
        <v>8</v>
      </c>
      <c r="G513" s="15">
        <f>IF(AND(F513="YA"),5,IF(AND(F513="TIDAK"),1,0))</f>
        <v>5</v>
      </c>
    </row>
    <row r="514" spans="1:7" ht="32" customHeight="1" x14ac:dyDescent="0.2">
      <c r="A514" s="2"/>
      <c r="B514" s="5"/>
      <c r="C514" s="4" t="s">
        <v>940</v>
      </c>
      <c r="D514" s="176" t="s">
        <v>941</v>
      </c>
      <c r="E514" s="176"/>
      <c r="F514" s="168"/>
      <c r="G514" s="15"/>
    </row>
    <row r="515" spans="1:7" ht="32" customHeight="1" x14ac:dyDescent="0.2">
      <c r="A515" s="2"/>
      <c r="B515" s="5"/>
      <c r="C515" s="5"/>
      <c r="D515" s="4" t="s">
        <v>942</v>
      </c>
      <c r="E515" s="5" t="s">
        <v>943</v>
      </c>
      <c r="F515" s="168" t="s">
        <v>8</v>
      </c>
      <c r="G515" s="15">
        <f>IF(AND(F515="YA"),5,IF(AND(F515="TIDAK"),1,0))</f>
        <v>5</v>
      </c>
    </row>
    <row r="516" spans="1:7" ht="32" customHeight="1" x14ac:dyDescent="0.2">
      <c r="A516" s="2"/>
      <c r="B516" s="5"/>
      <c r="C516" s="5"/>
      <c r="D516" s="4" t="s">
        <v>944</v>
      </c>
      <c r="E516" s="5" t="s">
        <v>945</v>
      </c>
      <c r="F516" s="168" t="s">
        <v>8</v>
      </c>
      <c r="G516" s="15">
        <f>IF(AND(F516="YA"),5,IF(AND(F516="TIDAK"),1,0))</f>
        <v>5</v>
      </c>
    </row>
    <row r="517" spans="1:7" ht="32" customHeight="1" x14ac:dyDescent="0.2">
      <c r="A517" s="2"/>
      <c r="B517" s="5"/>
      <c r="C517" s="4" t="s">
        <v>946</v>
      </c>
      <c r="D517" s="176" t="s">
        <v>947</v>
      </c>
      <c r="E517" s="176"/>
      <c r="F517" s="168"/>
      <c r="G517" s="15"/>
    </row>
    <row r="518" spans="1:7" ht="32" customHeight="1" x14ac:dyDescent="0.2">
      <c r="A518" s="2"/>
      <c r="B518" s="5"/>
      <c r="C518" s="5"/>
      <c r="D518" s="4" t="s">
        <v>948</v>
      </c>
      <c r="E518" s="5" t="s">
        <v>949</v>
      </c>
      <c r="F518" s="168" t="s">
        <v>8</v>
      </c>
      <c r="G518" s="15">
        <f t="shared" ref="G518:G527" si="35">IF(AND(F518="YA"),5,IF(AND(F518="TIDAK"),1,0))</f>
        <v>5</v>
      </c>
    </row>
    <row r="519" spans="1:7" ht="32" customHeight="1" x14ac:dyDescent="0.2">
      <c r="A519" s="2"/>
      <c r="B519" s="5"/>
      <c r="C519" s="5"/>
      <c r="D519" s="4" t="s">
        <v>950</v>
      </c>
      <c r="E519" s="5" t="s">
        <v>943</v>
      </c>
      <c r="F519" s="168" t="s">
        <v>8</v>
      </c>
      <c r="G519" s="15">
        <f t="shared" si="35"/>
        <v>5</v>
      </c>
    </row>
    <row r="520" spans="1:7" ht="32" customHeight="1" x14ac:dyDescent="0.2">
      <c r="A520" s="2"/>
      <c r="B520" s="5"/>
      <c r="C520" s="5"/>
      <c r="D520" s="4" t="s">
        <v>951</v>
      </c>
      <c r="E520" s="5" t="s">
        <v>945</v>
      </c>
      <c r="F520" s="168" t="s">
        <v>8</v>
      </c>
      <c r="G520" s="15">
        <f t="shared" si="35"/>
        <v>5</v>
      </c>
    </row>
    <row r="521" spans="1:7" ht="32" customHeight="1" x14ac:dyDescent="0.2">
      <c r="A521" s="2"/>
      <c r="B521" s="4" t="s">
        <v>952</v>
      </c>
      <c r="C521" s="176" t="s">
        <v>953</v>
      </c>
      <c r="D521" s="176"/>
      <c r="E521" s="176"/>
      <c r="F521" s="168" t="s">
        <v>8</v>
      </c>
      <c r="G521" s="15">
        <f t="shared" si="35"/>
        <v>5</v>
      </c>
    </row>
    <row r="522" spans="1:7" ht="32" customHeight="1" x14ac:dyDescent="0.2">
      <c r="A522" s="2"/>
      <c r="B522" s="4" t="s">
        <v>954</v>
      </c>
      <c r="C522" s="176" t="s">
        <v>955</v>
      </c>
      <c r="D522" s="176"/>
      <c r="E522" s="176"/>
      <c r="F522" s="168" t="s">
        <v>8</v>
      </c>
      <c r="G522" s="15">
        <f t="shared" si="35"/>
        <v>5</v>
      </c>
    </row>
    <row r="523" spans="1:7" ht="32" customHeight="1" x14ac:dyDescent="0.2">
      <c r="A523" s="2"/>
      <c r="B523" s="5"/>
      <c r="C523" s="4" t="s">
        <v>956</v>
      </c>
      <c r="D523" s="176" t="s">
        <v>957</v>
      </c>
      <c r="E523" s="176"/>
      <c r="F523" s="168" t="s">
        <v>8</v>
      </c>
      <c r="G523" s="15">
        <f t="shared" si="35"/>
        <v>5</v>
      </c>
    </row>
    <row r="524" spans="1:7" ht="32" customHeight="1" x14ac:dyDescent="0.2">
      <c r="A524" s="2"/>
      <c r="B524" s="5"/>
      <c r="C524" s="4" t="s">
        <v>958</v>
      </c>
      <c r="D524" s="176" t="s">
        <v>959</v>
      </c>
      <c r="E524" s="176"/>
      <c r="F524" s="168" t="s">
        <v>8</v>
      </c>
      <c r="G524" s="15">
        <f t="shared" si="35"/>
        <v>5</v>
      </c>
    </row>
    <row r="525" spans="1:7" ht="32" customHeight="1" x14ac:dyDescent="0.2">
      <c r="A525" s="2"/>
      <c r="B525" s="4" t="s">
        <v>960</v>
      </c>
      <c r="C525" s="176" t="s">
        <v>961</v>
      </c>
      <c r="D525" s="176"/>
      <c r="E525" s="176"/>
      <c r="F525" s="168"/>
      <c r="G525" s="15">
        <f t="shared" si="35"/>
        <v>0</v>
      </c>
    </row>
    <row r="526" spans="1:7" ht="32" customHeight="1" x14ac:dyDescent="0.2">
      <c r="A526" s="2"/>
      <c r="B526" s="5"/>
      <c r="C526" s="4" t="s">
        <v>962</v>
      </c>
      <c r="D526" s="176" t="s">
        <v>963</v>
      </c>
      <c r="E526" s="176"/>
      <c r="F526" s="168" t="s">
        <v>8</v>
      </c>
      <c r="G526" s="15">
        <f t="shared" si="35"/>
        <v>5</v>
      </c>
    </row>
    <row r="527" spans="1:7" ht="32" customHeight="1" x14ac:dyDescent="0.2">
      <c r="A527" s="2"/>
      <c r="B527" s="5"/>
      <c r="C527" s="4" t="s">
        <v>964</v>
      </c>
      <c r="D527" s="176" t="s">
        <v>965</v>
      </c>
      <c r="E527" s="176"/>
      <c r="F527" s="168" t="s">
        <v>8</v>
      </c>
      <c r="G527" s="15">
        <f t="shared" si="35"/>
        <v>5</v>
      </c>
    </row>
    <row r="528" spans="1:7" ht="32" customHeight="1" x14ac:dyDescent="0.2">
      <c r="A528" s="2"/>
      <c r="B528" s="5"/>
      <c r="C528" s="4" t="s">
        <v>966</v>
      </c>
      <c r="D528" s="181" t="s">
        <v>967</v>
      </c>
      <c r="E528" s="182"/>
      <c r="F528" s="168" t="s">
        <v>55</v>
      </c>
      <c r="G528" s="15">
        <f>IF(AND(F528="YA"),5,IF(AND(F528="TIDAK"),20,0))</f>
        <v>20</v>
      </c>
    </row>
    <row r="529" spans="1:7" ht="32" customHeight="1" x14ac:dyDescent="0.2">
      <c r="A529" s="2"/>
      <c r="B529" s="5"/>
      <c r="C529" s="5"/>
      <c r="D529" s="4" t="s">
        <v>968</v>
      </c>
      <c r="E529" s="5" t="s">
        <v>969</v>
      </c>
      <c r="F529" s="168" t="s">
        <v>22</v>
      </c>
      <c r="G529" s="15">
        <f>IF(AND(F529="YA"),5,IF(AND(F529="TIDAK"),1,0))</f>
        <v>0</v>
      </c>
    </row>
    <row r="530" spans="1:7" ht="32" customHeight="1" x14ac:dyDescent="0.2">
      <c r="A530" s="2"/>
      <c r="B530" s="5"/>
      <c r="C530" s="5"/>
      <c r="D530" s="4" t="s">
        <v>970</v>
      </c>
      <c r="E530" s="5" t="s">
        <v>971</v>
      </c>
      <c r="F530" s="168" t="s">
        <v>22</v>
      </c>
      <c r="G530" s="15">
        <f t="shared" ref="G530:G531" si="36">IF(AND(F530="YA"),5,IF(AND(F530="TIDAK"),1,0))</f>
        <v>0</v>
      </c>
    </row>
    <row r="531" spans="1:7" ht="32" customHeight="1" x14ac:dyDescent="0.2">
      <c r="A531" s="2"/>
      <c r="B531" s="5"/>
      <c r="C531" s="5"/>
      <c r="D531" s="4" t="s">
        <v>972</v>
      </c>
      <c r="E531" s="5" t="s">
        <v>973</v>
      </c>
      <c r="F531" s="168" t="s">
        <v>22</v>
      </c>
      <c r="G531" s="15">
        <f t="shared" si="36"/>
        <v>0</v>
      </c>
    </row>
    <row r="532" spans="1:7" ht="32" customHeight="1" x14ac:dyDescent="0.2">
      <c r="A532" s="2"/>
      <c r="B532" s="5"/>
      <c r="C532" s="4" t="s">
        <v>974</v>
      </c>
      <c r="D532" s="176" t="s">
        <v>975</v>
      </c>
      <c r="E532" s="176"/>
      <c r="F532" s="168" t="s">
        <v>22</v>
      </c>
      <c r="G532" s="15"/>
    </row>
    <row r="533" spans="1:7" ht="32" customHeight="1" x14ac:dyDescent="0.2">
      <c r="A533" s="2"/>
      <c r="B533" s="5"/>
      <c r="C533" s="5"/>
      <c r="D533" s="4" t="s">
        <v>976</v>
      </c>
      <c r="E533" s="5" t="s">
        <v>977</v>
      </c>
      <c r="F533" s="168" t="s">
        <v>22</v>
      </c>
      <c r="G533" s="15">
        <f>IF(AND(F533="YA"),0,IF(AND(F533="TIDAK"),0,0))</f>
        <v>0</v>
      </c>
    </row>
    <row r="534" spans="1:7" ht="32" customHeight="1" x14ac:dyDescent="0.2">
      <c r="A534" s="2"/>
      <c r="B534" s="5"/>
      <c r="C534" s="5"/>
      <c r="D534" s="4" t="s">
        <v>978</v>
      </c>
      <c r="E534" s="5" t="s">
        <v>979</v>
      </c>
      <c r="F534" s="168" t="s">
        <v>22</v>
      </c>
      <c r="G534" s="15">
        <f t="shared" ref="G534:G535" si="37">IF(AND(F534="YA"),0,IF(AND(F534="TIDAK"),0,0))</f>
        <v>0</v>
      </c>
    </row>
    <row r="535" spans="1:7" ht="32" customHeight="1" x14ac:dyDescent="0.2">
      <c r="A535" s="2"/>
      <c r="B535" s="5"/>
      <c r="C535" s="5"/>
      <c r="D535" s="4" t="s">
        <v>980</v>
      </c>
      <c r="E535" s="5" t="s">
        <v>981</v>
      </c>
      <c r="F535" s="168" t="s">
        <v>22</v>
      </c>
      <c r="G535" s="15">
        <f t="shared" si="37"/>
        <v>0</v>
      </c>
    </row>
    <row r="536" spans="1:7" ht="32" customHeight="1" x14ac:dyDescent="0.2">
      <c r="A536" s="2"/>
      <c r="B536" s="4" t="s">
        <v>982</v>
      </c>
      <c r="C536" s="4" t="s">
        <v>983</v>
      </c>
      <c r="D536" s="181" t="s">
        <v>984</v>
      </c>
      <c r="E536" s="182"/>
      <c r="F536" s="168" t="s">
        <v>8</v>
      </c>
      <c r="G536" s="15">
        <f>IF(AND(F536="YA"),5,IF(AND(F536="TIDAK"),1,0))</f>
        <v>5</v>
      </c>
    </row>
    <row r="537" spans="1:7" ht="32" customHeight="1" x14ac:dyDescent="0.2">
      <c r="A537" s="2">
        <v>19</v>
      </c>
      <c r="B537" s="180" t="s">
        <v>985</v>
      </c>
      <c r="C537" s="180"/>
      <c r="D537" s="180"/>
      <c r="E537" s="180"/>
      <c r="F537" s="168"/>
      <c r="G537" s="50">
        <f>SUM(G538:G566)</f>
        <v>91</v>
      </c>
    </row>
    <row r="538" spans="1:7" ht="32" customHeight="1" x14ac:dyDescent="0.2">
      <c r="A538" s="2"/>
      <c r="B538" s="4" t="s">
        <v>986</v>
      </c>
      <c r="C538" s="176" t="s">
        <v>987</v>
      </c>
      <c r="D538" s="176"/>
      <c r="E538" s="176"/>
      <c r="F538" s="168"/>
      <c r="G538" s="15"/>
    </row>
    <row r="539" spans="1:7" ht="32" customHeight="1" x14ac:dyDescent="0.2">
      <c r="A539" s="2"/>
      <c r="B539" s="5"/>
      <c r="C539" s="4" t="s">
        <v>988</v>
      </c>
      <c r="D539" s="176" t="s">
        <v>989</v>
      </c>
      <c r="E539" s="176"/>
      <c r="F539" s="168" t="s">
        <v>8</v>
      </c>
      <c r="G539" s="15">
        <f>IF(AND(F539="YA"),5,IF(AND(F539="TIDAK"),1,0))</f>
        <v>5</v>
      </c>
    </row>
    <row r="540" spans="1:7" ht="32" customHeight="1" x14ac:dyDescent="0.2">
      <c r="A540" s="2"/>
      <c r="B540" s="5"/>
      <c r="C540" s="4" t="s">
        <v>990</v>
      </c>
      <c r="D540" s="176" t="s">
        <v>991</v>
      </c>
      <c r="E540" s="176"/>
      <c r="F540" s="168"/>
      <c r="G540" s="15"/>
    </row>
    <row r="541" spans="1:7" ht="32" customHeight="1" x14ac:dyDescent="0.2">
      <c r="A541" s="2"/>
      <c r="B541" s="5"/>
      <c r="C541" s="5"/>
      <c r="D541" s="4" t="s">
        <v>992</v>
      </c>
      <c r="E541" s="5" t="s">
        <v>993</v>
      </c>
      <c r="F541" s="168" t="s">
        <v>22</v>
      </c>
      <c r="G541" s="15">
        <f>IF(AND(F541="YA"),3,IF(AND(F541="TIDAK"),1,0))</f>
        <v>0</v>
      </c>
    </row>
    <row r="542" spans="1:7" ht="32" customHeight="1" x14ac:dyDescent="0.2">
      <c r="A542" s="2"/>
      <c r="B542" s="5"/>
      <c r="C542" s="5"/>
      <c r="D542" s="4" t="s">
        <v>994</v>
      </c>
      <c r="E542" s="5" t="s">
        <v>995</v>
      </c>
      <c r="F542" s="168" t="s">
        <v>8</v>
      </c>
      <c r="G542" s="15">
        <f>IF(AND(F542="YA"),5,IF(AND(F542="TIDAK"),1,0))</f>
        <v>5</v>
      </c>
    </row>
    <row r="543" spans="1:7" ht="32" customHeight="1" x14ac:dyDescent="0.2">
      <c r="A543" s="2"/>
      <c r="B543" s="5"/>
      <c r="C543" s="4" t="s">
        <v>996</v>
      </c>
      <c r="D543" s="176" t="s">
        <v>997</v>
      </c>
      <c r="E543" s="176"/>
      <c r="F543" s="168"/>
      <c r="G543" s="15"/>
    </row>
    <row r="544" spans="1:7" ht="32" customHeight="1" x14ac:dyDescent="0.2">
      <c r="A544" s="2"/>
      <c r="B544" s="5"/>
      <c r="C544" s="5"/>
      <c r="D544" s="4" t="s">
        <v>998</v>
      </c>
      <c r="E544" s="5" t="s">
        <v>999</v>
      </c>
      <c r="F544" s="168" t="s">
        <v>8</v>
      </c>
      <c r="G544" s="15">
        <f>IF(AND(F544="YA"),5,IF(AND(F544="TIDAK"),1,0))</f>
        <v>5</v>
      </c>
    </row>
    <row r="545" spans="1:7" ht="32" customHeight="1" x14ac:dyDescent="0.2">
      <c r="A545" s="2"/>
      <c r="B545" s="5"/>
      <c r="C545" s="5"/>
      <c r="D545" s="4" t="s">
        <v>1000</v>
      </c>
      <c r="E545" s="5" t="s">
        <v>1001</v>
      </c>
      <c r="F545" s="168" t="s">
        <v>22</v>
      </c>
      <c r="G545" s="15">
        <f>IF(AND(F545="YA"),5,IF(AND(F545="TIDAK"),1,0))</f>
        <v>0</v>
      </c>
    </row>
    <row r="546" spans="1:7" ht="32" customHeight="1" x14ac:dyDescent="0.2">
      <c r="A546" s="2"/>
      <c r="B546" s="5"/>
      <c r="C546" s="4" t="s">
        <v>1002</v>
      </c>
      <c r="D546" s="176" t="s">
        <v>1003</v>
      </c>
      <c r="E546" s="176"/>
      <c r="F546" s="168" t="s">
        <v>8</v>
      </c>
      <c r="G546" s="15">
        <f>IF(AND(F546="YA"),5,IF(AND(F546="TIDAK"),1,0))</f>
        <v>5</v>
      </c>
    </row>
    <row r="547" spans="1:7" ht="32" customHeight="1" x14ac:dyDescent="0.2">
      <c r="A547" s="2"/>
      <c r="B547" s="4" t="s">
        <v>1004</v>
      </c>
      <c r="C547" s="176" t="s">
        <v>1005</v>
      </c>
      <c r="D547" s="176"/>
      <c r="E547" s="176"/>
      <c r="F547" s="168"/>
      <c r="G547" s="15"/>
    </row>
    <row r="548" spans="1:7" ht="32" customHeight="1" x14ac:dyDescent="0.2">
      <c r="A548" s="2"/>
      <c r="B548" s="5"/>
      <c r="C548" s="4" t="s">
        <v>1006</v>
      </c>
      <c r="D548" s="176" t="s">
        <v>1007</v>
      </c>
      <c r="E548" s="176"/>
      <c r="F548" s="168" t="s">
        <v>8</v>
      </c>
      <c r="G548" s="15">
        <f>IF(AND(F548="YA"),5,IF(AND(F548="TIDAK"),1,0))</f>
        <v>5</v>
      </c>
    </row>
    <row r="549" spans="1:7" ht="32" customHeight="1" x14ac:dyDescent="0.2">
      <c r="A549" s="2"/>
      <c r="B549" s="5"/>
      <c r="C549" s="4" t="s">
        <v>1008</v>
      </c>
      <c r="D549" s="176" t="s">
        <v>1009</v>
      </c>
      <c r="E549" s="176"/>
      <c r="F549" s="168" t="s">
        <v>8</v>
      </c>
      <c r="G549" s="15">
        <f>IF(AND(F549="YA"),5,IF(AND(F549="TIDAK"),1,0))</f>
        <v>5</v>
      </c>
    </row>
    <row r="550" spans="1:7" ht="32" customHeight="1" x14ac:dyDescent="0.2">
      <c r="A550" s="2"/>
      <c r="B550" s="5"/>
      <c r="C550" s="4" t="s">
        <v>1010</v>
      </c>
      <c r="D550" s="176" t="s">
        <v>1011</v>
      </c>
      <c r="E550" s="176"/>
      <c r="F550" s="168" t="s">
        <v>8</v>
      </c>
      <c r="G550" s="15">
        <f>IF(AND(F550="YA"),5,IF(AND(F550="TIDAK"),1,0))</f>
        <v>5</v>
      </c>
    </row>
    <row r="551" spans="1:7" ht="32" customHeight="1" x14ac:dyDescent="0.2">
      <c r="A551" s="2"/>
      <c r="B551" s="5"/>
      <c r="C551" s="4" t="s">
        <v>1012</v>
      </c>
      <c r="D551" s="176" t="s">
        <v>1013</v>
      </c>
      <c r="E551" s="176"/>
      <c r="F551" s="168"/>
      <c r="G551" s="15"/>
    </row>
    <row r="552" spans="1:7" ht="32" customHeight="1" x14ac:dyDescent="0.2">
      <c r="A552" s="2"/>
      <c r="B552" s="5"/>
      <c r="C552" s="5"/>
      <c r="D552" s="4" t="s">
        <v>1014</v>
      </c>
      <c r="E552" s="5" t="s">
        <v>1015</v>
      </c>
      <c r="F552" s="168" t="s">
        <v>8</v>
      </c>
      <c r="G552" s="15">
        <f>IF(AND(F552="YA"),5,IF(AND(F552="TIDAK"),1,0))</f>
        <v>5</v>
      </c>
    </row>
    <row r="553" spans="1:7" ht="32" customHeight="1" x14ac:dyDescent="0.2">
      <c r="A553" s="2"/>
      <c r="B553" s="5"/>
      <c r="C553" s="5"/>
      <c r="D553" s="4" t="s">
        <v>1016</v>
      </c>
      <c r="E553" s="5" t="s">
        <v>1017</v>
      </c>
      <c r="F553" s="168" t="s">
        <v>8</v>
      </c>
      <c r="G553" s="15">
        <f>IF(AND(F553="YA"),5,IF(AND(F553="TIDAK"),1,0))</f>
        <v>5</v>
      </c>
    </row>
    <row r="554" spans="1:7" ht="36.75" customHeight="1" x14ac:dyDescent="0.2">
      <c r="A554" s="2"/>
      <c r="B554" s="5"/>
      <c r="C554" s="4" t="s">
        <v>1018</v>
      </c>
      <c r="D554" s="176" t="s">
        <v>1019</v>
      </c>
      <c r="E554" s="176"/>
      <c r="F554" s="168" t="s">
        <v>8</v>
      </c>
      <c r="G554" s="15">
        <f>IF(AND(F554="YA"),5,IF(AND(F554="TIDAK"),1,0))</f>
        <v>5</v>
      </c>
    </row>
    <row r="555" spans="1:7" ht="32" customHeight="1" x14ac:dyDescent="0.2">
      <c r="A555" s="2"/>
      <c r="B555" s="5"/>
      <c r="C555" s="4" t="s">
        <v>1020</v>
      </c>
      <c r="D555" s="176" t="s">
        <v>1021</v>
      </c>
      <c r="E555" s="176"/>
      <c r="F555" s="168" t="s">
        <v>8</v>
      </c>
      <c r="G555" s="15">
        <f>IF(AND(F555="YA"),5,IF(AND(F555="TIDAK"),1,0))</f>
        <v>5</v>
      </c>
    </row>
    <row r="556" spans="1:7" ht="32" customHeight="1" x14ac:dyDescent="0.2">
      <c r="A556" s="2"/>
      <c r="B556" s="5"/>
      <c r="C556" s="4" t="s">
        <v>1022</v>
      </c>
      <c r="D556" s="176" t="s">
        <v>1023</v>
      </c>
      <c r="E556" s="176"/>
      <c r="F556" s="168" t="s">
        <v>8</v>
      </c>
      <c r="G556" s="15">
        <f>IF(AND(F556="YA"),5,IF(AND(F556="TIDAK"),1,0))</f>
        <v>5</v>
      </c>
    </row>
    <row r="557" spans="1:7" ht="32" customHeight="1" x14ac:dyDescent="0.2">
      <c r="A557" s="2"/>
      <c r="B557" s="5"/>
      <c r="C557" s="4" t="s">
        <v>1024</v>
      </c>
      <c r="D557" s="176" t="s">
        <v>1025</v>
      </c>
      <c r="E557" s="176"/>
      <c r="F557" s="168"/>
      <c r="G557" s="15"/>
    </row>
    <row r="558" spans="1:7" ht="32" customHeight="1" x14ac:dyDescent="0.2">
      <c r="A558" s="2"/>
      <c r="B558" s="5"/>
      <c r="C558" s="5"/>
      <c r="D558" s="4" t="s">
        <v>1026</v>
      </c>
      <c r="E558" s="5" t="s">
        <v>1027</v>
      </c>
      <c r="F558" s="168" t="s">
        <v>22</v>
      </c>
      <c r="G558" s="15">
        <f>IF(AND(F558="YA"),3,IF(AND(F558="TIDAK"),1,0))</f>
        <v>0</v>
      </c>
    </row>
    <row r="559" spans="1:7" ht="32" customHeight="1" x14ac:dyDescent="0.2">
      <c r="A559" s="2"/>
      <c r="B559" s="5"/>
      <c r="C559" s="5"/>
      <c r="D559" s="4" t="s">
        <v>1028</v>
      </c>
      <c r="E559" s="5" t="s">
        <v>1029</v>
      </c>
      <c r="F559" s="168" t="s">
        <v>8</v>
      </c>
      <c r="G559" s="15">
        <f>IF(AND(F559="YA"),5,IF(AND(F559="TIDAK"),1,0))</f>
        <v>5</v>
      </c>
    </row>
    <row r="560" spans="1:7" ht="32" customHeight="1" x14ac:dyDescent="0.2">
      <c r="A560" s="2"/>
      <c r="B560" s="5"/>
      <c r="C560" s="4" t="s">
        <v>1030</v>
      </c>
      <c r="D560" s="176" t="s">
        <v>1031</v>
      </c>
      <c r="E560" s="176"/>
      <c r="F560" s="168" t="s">
        <v>8</v>
      </c>
      <c r="G560" s="15">
        <f>IF(AND(F560="YA"),5,IF(AND(F560="TIDAK"),1,0))</f>
        <v>5</v>
      </c>
    </row>
    <row r="561" spans="1:7" ht="32" customHeight="1" x14ac:dyDescent="0.2">
      <c r="A561" s="2"/>
      <c r="B561" s="5"/>
      <c r="C561" s="4" t="s">
        <v>1032</v>
      </c>
      <c r="D561" s="176" t="s">
        <v>1033</v>
      </c>
      <c r="E561" s="176"/>
      <c r="F561" s="168" t="s">
        <v>8</v>
      </c>
      <c r="G561" s="15">
        <f>IF(AND(F561="YA"),5,IF(AND(F561="TIDAK"),1,0))</f>
        <v>5</v>
      </c>
    </row>
    <row r="562" spans="1:7" ht="32" customHeight="1" x14ac:dyDescent="0.2">
      <c r="A562" s="2"/>
      <c r="B562" s="5"/>
      <c r="C562" s="4" t="s">
        <v>1034</v>
      </c>
      <c r="D562" s="176" t="s">
        <v>1035</v>
      </c>
      <c r="E562" s="176"/>
      <c r="F562" s="168"/>
      <c r="G562" s="15"/>
    </row>
    <row r="563" spans="1:7" ht="32" customHeight="1" x14ac:dyDescent="0.2">
      <c r="A563" s="2"/>
      <c r="B563" s="5"/>
      <c r="C563" s="5"/>
      <c r="D563" s="5" t="s">
        <v>1036</v>
      </c>
      <c r="E563" s="5" t="s">
        <v>1029</v>
      </c>
      <c r="F563" s="168" t="s">
        <v>8</v>
      </c>
      <c r="G563" s="15">
        <f>IF(AND(F563="YA"),5,IF(AND(F563="TIDAK"),1,0))</f>
        <v>5</v>
      </c>
    </row>
    <row r="564" spans="1:7" ht="32" customHeight="1" x14ac:dyDescent="0.2">
      <c r="A564" s="2"/>
      <c r="B564" s="5"/>
      <c r="C564" s="5"/>
      <c r="D564" s="5" t="s">
        <v>1037</v>
      </c>
      <c r="E564" s="5" t="s">
        <v>1038</v>
      </c>
      <c r="F564" s="168" t="s">
        <v>8</v>
      </c>
      <c r="G564" s="15">
        <f>IF(AND(F564="YA"),5,IF(AND(F564="TIDAK"),1,0))</f>
        <v>5</v>
      </c>
    </row>
    <row r="565" spans="1:7" ht="32" customHeight="1" x14ac:dyDescent="0.2">
      <c r="A565" s="2"/>
      <c r="B565" s="5"/>
      <c r="C565" s="4" t="s">
        <v>1039</v>
      </c>
      <c r="D565" s="181" t="s">
        <v>1040</v>
      </c>
      <c r="E565" s="182"/>
      <c r="F565" s="168" t="s">
        <v>8</v>
      </c>
      <c r="G565" s="15">
        <f>IF(AND(F565="YA"),5,IF(AND(F565="TIDAK"),1,0))</f>
        <v>5</v>
      </c>
    </row>
    <row r="566" spans="1:7" ht="32" customHeight="1" x14ac:dyDescent="0.2">
      <c r="A566" s="2"/>
      <c r="B566" s="5"/>
      <c r="C566" s="4" t="s">
        <v>1041</v>
      </c>
      <c r="D566" s="176" t="s">
        <v>1042</v>
      </c>
      <c r="E566" s="176"/>
      <c r="F566" s="168" t="s">
        <v>55</v>
      </c>
      <c r="G566" s="15">
        <f>IF(AND(F566="YA"),5,IF(AND(F566="TIDAK"),1,0))</f>
        <v>1</v>
      </c>
    </row>
    <row r="567" spans="1:7" ht="32" customHeight="1" x14ac:dyDescent="0.2">
      <c r="A567" s="2">
        <v>20</v>
      </c>
      <c r="B567" s="197" t="s">
        <v>1043</v>
      </c>
      <c r="C567" s="197"/>
      <c r="D567" s="197"/>
      <c r="E567" s="197"/>
      <c r="F567" s="168"/>
      <c r="G567" s="50">
        <f>SUM(G568:G573)</f>
        <v>21</v>
      </c>
    </row>
    <row r="568" spans="1:7" ht="32" customHeight="1" x14ac:dyDescent="0.2">
      <c r="A568" s="2"/>
      <c r="B568" s="28" t="s">
        <v>1044</v>
      </c>
      <c r="C568" s="184" t="s">
        <v>1045</v>
      </c>
      <c r="D568" s="202"/>
      <c r="E568" s="185"/>
      <c r="F568" s="168" t="s">
        <v>8</v>
      </c>
      <c r="G568" s="15">
        <f>IF(AND(F568="YA"),5,IF(AND(F568="TIDAK"),1,0))</f>
        <v>5</v>
      </c>
    </row>
    <row r="569" spans="1:7" ht="32" customHeight="1" x14ac:dyDescent="0.2">
      <c r="A569" s="2"/>
      <c r="B569" s="24" t="s">
        <v>1046</v>
      </c>
      <c r="C569" s="184" t="s">
        <v>1047</v>
      </c>
      <c r="D569" s="202"/>
      <c r="E569" s="185"/>
      <c r="F569" s="168" t="s">
        <v>8</v>
      </c>
      <c r="G569" s="15">
        <f>IF(AND(F569="YA"),5,IF(AND(F569="TIDAK"),1,0))</f>
        <v>5</v>
      </c>
    </row>
    <row r="570" spans="1:7" ht="32" customHeight="1" x14ac:dyDescent="0.2">
      <c r="A570" s="2"/>
      <c r="B570" s="24"/>
      <c r="C570" s="29" t="s">
        <v>1048</v>
      </c>
      <c r="D570" s="198" t="s">
        <v>1049</v>
      </c>
      <c r="E570" s="199"/>
      <c r="F570" s="168"/>
      <c r="G570" s="15"/>
    </row>
    <row r="571" spans="1:7" ht="32" customHeight="1" x14ac:dyDescent="0.2">
      <c r="A571" s="2"/>
      <c r="B571" s="27"/>
      <c r="C571" s="27"/>
      <c r="D571" s="30" t="s">
        <v>1050</v>
      </c>
      <c r="E571" s="17" t="s">
        <v>1051</v>
      </c>
      <c r="F571" s="168" t="s">
        <v>8</v>
      </c>
      <c r="G571" s="15">
        <f>IF(AND(F571="YA"),5,IF(AND(F571="TIDAK"),1,0))</f>
        <v>5</v>
      </c>
    </row>
    <row r="572" spans="1:7" ht="32" customHeight="1" x14ac:dyDescent="0.2">
      <c r="A572" s="2"/>
      <c r="B572" s="27"/>
      <c r="C572" s="27"/>
      <c r="D572" s="30" t="s">
        <v>1050</v>
      </c>
      <c r="E572" s="17" t="s">
        <v>1052</v>
      </c>
      <c r="F572" s="168" t="s">
        <v>55</v>
      </c>
      <c r="G572" s="15">
        <f>IF(AND(F572="YA"),5,IF(AND(F572="TIDAK"),1,0))</f>
        <v>1</v>
      </c>
    </row>
    <row r="573" spans="1:7" ht="32" customHeight="1" x14ac:dyDescent="0.2">
      <c r="A573" s="2"/>
      <c r="B573" s="27"/>
      <c r="C573" s="30" t="s">
        <v>1048</v>
      </c>
      <c r="D573" s="184" t="s">
        <v>1053</v>
      </c>
      <c r="E573" s="185"/>
      <c r="F573" s="168" t="s">
        <v>8</v>
      </c>
      <c r="G573" s="15">
        <f>IF(AND(F573="YA"),5,IF(AND(F573="TIDAK"),1,0))</f>
        <v>5</v>
      </c>
    </row>
    <row r="574" spans="1:7" ht="32" customHeight="1" x14ac:dyDescent="0.2">
      <c r="A574" s="2">
        <v>21</v>
      </c>
      <c r="B574" s="197" t="s">
        <v>1054</v>
      </c>
      <c r="C574" s="197"/>
      <c r="D574" s="197"/>
      <c r="E574" s="197"/>
      <c r="F574" s="168"/>
      <c r="G574" s="50">
        <f>SUM(G575:G590)</f>
        <v>51</v>
      </c>
    </row>
    <row r="575" spans="1:7" ht="32" customHeight="1" x14ac:dyDescent="0.2">
      <c r="A575" s="2"/>
      <c r="B575" s="5" t="s">
        <v>1055</v>
      </c>
      <c r="C575" s="176" t="s">
        <v>1056</v>
      </c>
      <c r="D575" s="176"/>
      <c r="E575" s="176"/>
      <c r="F575" s="168" t="s">
        <v>8</v>
      </c>
      <c r="G575" s="15">
        <f>IF(AND(F575="YA"),5,IF(AND(F575="TIDAK"),1,0))</f>
        <v>5</v>
      </c>
    </row>
    <row r="576" spans="1:7" ht="32" customHeight="1" x14ac:dyDescent="0.2">
      <c r="A576" s="2"/>
      <c r="B576" s="5" t="s">
        <v>1057</v>
      </c>
      <c r="C576" s="176" t="s">
        <v>1058</v>
      </c>
      <c r="D576" s="176"/>
      <c r="E576" s="176"/>
      <c r="F576" s="168" t="s">
        <v>8</v>
      </c>
      <c r="G576" s="15">
        <f>IF(AND(F576="YA"),5,IF(AND(F576="TIDAK"),1,0))</f>
        <v>5</v>
      </c>
    </row>
    <row r="577" spans="1:7" ht="32" customHeight="1" x14ac:dyDescent="0.2">
      <c r="A577" s="2"/>
      <c r="B577" s="5" t="s">
        <v>1059</v>
      </c>
      <c r="C577" s="176" t="s">
        <v>1060</v>
      </c>
      <c r="D577" s="176"/>
      <c r="E577" s="176"/>
      <c r="F577" s="168"/>
      <c r="G577" s="15"/>
    </row>
    <row r="578" spans="1:7" ht="32" customHeight="1" x14ac:dyDescent="0.2">
      <c r="A578" s="2"/>
      <c r="B578" s="5"/>
      <c r="C578" s="5" t="s">
        <v>1061</v>
      </c>
      <c r="D578" s="176" t="s">
        <v>1062</v>
      </c>
      <c r="E578" s="176"/>
      <c r="F578" s="168" t="s">
        <v>22</v>
      </c>
      <c r="G578" s="15">
        <f>IF(AND(F578="YA"),3,IF(AND(F578="TIDAK"),1,0))</f>
        <v>0</v>
      </c>
    </row>
    <row r="579" spans="1:7" ht="32" customHeight="1" x14ac:dyDescent="0.2">
      <c r="A579" s="2"/>
      <c r="B579" s="5"/>
      <c r="C579" s="5" t="s">
        <v>1063</v>
      </c>
      <c r="D579" s="176" t="s">
        <v>1064</v>
      </c>
      <c r="E579" s="176"/>
      <c r="F579" s="168" t="s">
        <v>8</v>
      </c>
      <c r="G579" s="15">
        <f>IF(AND(F579="YA"),5,IF(AND(F579="TIDAK"),1,0))</f>
        <v>5</v>
      </c>
    </row>
    <row r="580" spans="1:7" ht="32" customHeight="1" x14ac:dyDescent="0.2">
      <c r="A580" s="2"/>
      <c r="B580" s="5" t="s">
        <v>1065</v>
      </c>
      <c r="C580" s="176" t="s">
        <v>1066</v>
      </c>
      <c r="D580" s="176"/>
      <c r="E580" s="176"/>
      <c r="F580" s="168"/>
      <c r="G580" s="15"/>
    </row>
    <row r="581" spans="1:7" ht="32" customHeight="1" x14ac:dyDescent="0.2">
      <c r="A581" s="2"/>
      <c r="B581" s="5"/>
      <c r="C581" s="5" t="s">
        <v>1067</v>
      </c>
      <c r="D581" s="176" t="s">
        <v>1062</v>
      </c>
      <c r="E581" s="176"/>
      <c r="F581" s="168" t="s">
        <v>22</v>
      </c>
      <c r="G581" s="15">
        <f>IF(AND(F581="YA"),2,IF(AND(F581="TIDAK"),1,0))</f>
        <v>0</v>
      </c>
    </row>
    <row r="582" spans="1:7" ht="32" customHeight="1" x14ac:dyDescent="0.2">
      <c r="A582" s="2"/>
      <c r="B582" s="5"/>
      <c r="C582" s="5" t="s">
        <v>1068</v>
      </c>
      <c r="D582" s="176" t="s">
        <v>1069</v>
      </c>
      <c r="E582" s="176"/>
      <c r="F582" s="168" t="s">
        <v>22</v>
      </c>
      <c r="G582" s="15">
        <f>IF(AND(F582="YA"),3,IF(AND(F582="TIDAK"),1,0))</f>
        <v>0</v>
      </c>
    </row>
    <row r="583" spans="1:7" ht="32" customHeight="1" x14ac:dyDescent="0.2">
      <c r="A583" s="2"/>
      <c r="B583" s="5"/>
      <c r="C583" s="5" t="s">
        <v>1070</v>
      </c>
      <c r="D583" s="176" t="s">
        <v>1071</v>
      </c>
      <c r="E583" s="176"/>
      <c r="F583" s="168" t="s">
        <v>8</v>
      </c>
      <c r="G583" s="15">
        <f t="shared" ref="G583:G590" si="38">IF(AND(F583="YA"),5,IF(AND(F583="TIDAK"),1,0))</f>
        <v>5</v>
      </c>
    </row>
    <row r="584" spans="1:7" ht="32" customHeight="1" x14ac:dyDescent="0.2">
      <c r="A584" s="2"/>
      <c r="B584" s="5" t="s">
        <v>1072</v>
      </c>
      <c r="C584" s="176" t="s">
        <v>1073</v>
      </c>
      <c r="D584" s="176"/>
      <c r="E584" s="176"/>
      <c r="F584" s="168" t="s">
        <v>8</v>
      </c>
      <c r="G584" s="15">
        <f t="shared" si="38"/>
        <v>5</v>
      </c>
    </row>
    <row r="585" spans="1:7" ht="54" customHeight="1" x14ac:dyDescent="0.2">
      <c r="A585" s="2"/>
      <c r="B585" s="5" t="s">
        <v>1074</v>
      </c>
      <c r="C585" s="176" t="s">
        <v>1075</v>
      </c>
      <c r="D585" s="176"/>
      <c r="E585" s="176"/>
      <c r="F585" s="168" t="s">
        <v>8</v>
      </c>
      <c r="G585" s="15">
        <f t="shared" si="38"/>
        <v>5</v>
      </c>
    </row>
    <row r="586" spans="1:7" ht="32" customHeight="1" x14ac:dyDescent="0.2">
      <c r="A586" s="2"/>
      <c r="B586" s="5" t="s">
        <v>1076</v>
      </c>
      <c r="C586" s="176" t="s">
        <v>1077</v>
      </c>
      <c r="D586" s="176"/>
      <c r="E586" s="176"/>
      <c r="F586" s="168" t="s">
        <v>8</v>
      </c>
      <c r="G586" s="15">
        <f t="shared" si="38"/>
        <v>5</v>
      </c>
    </row>
    <row r="587" spans="1:7" ht="32" customHeight="1" x14ac:dyDescent="0.2">
      <c r="A587" s="2"/>
      <c r="B587" s="5" t="s">
        <v>1078</v>
      </c>
      <c r="C587" s="176" t="s">
        <v>1079</v>
      </c>
      <c r="D587" s="176"/>
      <c r="E587" s="176"/>
      <c r="F587" s="168" t="s">
        <v>55</v>
      </c>
      <c r="G587" s="15">
        <f t="shared" si="38"/>
        <v>1</v>
      </c>
    </row>
    <row r="588" spans="1:7" ht="32" customHeight="1" x14ac:dyDescent="0.2">
      <c r="A588" s="2"/>
      <c r="B588" s="5" t="s">
        <v>1080</v>
      </c>
      <c r="C588" s="176" t="s">
        <v>1081</v>
      </c>
      <c r="D588" s="176"/>
      <c r="E588" s="176"/>
      <c r="F588" s="168" t="s">
        <v>8</v>
      </c>
      <c r="G588" s="15">
        <f t="shared" si="38"/>
        <v>5</v>
      </c>
    </row>
    <row r="589" spans="1:7" ht="32" customHeight="1" x14ac:dyDescent="0.2">
      <c r="A589" s="2"/>
      <c r="B589" s="5" t="s">
        <v>1082</v>
      </c>
      <c r="C589" s="176" t="s">
        <v>1083</v>
      </c>
      <c r="D589" s="176"/>
      <c r="E589" s="176"/>
      <c r="F589" s="168" t="s">
        <v>8</v>
      </c>
      <c r="G589" s="15">
        <f t="shared" si="38"/>
        <v>5</v>
      </c>
    </row>
    <row r="590" spans="1:7" ht="32" customHeight="1" x14ac:dyDescent="0.2">
      <c r="A590" s="2"/>
      <c r="B590" s="5" t="s">
        <v>1084</v>
      </c>
      <c r="C590" s="176" t="s">
        <v>1085</v>
      </c>
      <c r="D590" s="176"/>
      <c r="E590" s="176"/>
      <c r="F590" s="168" t="s">
        <v>8</v>
      </c>
      <c r="G590" s="15">
        <f t="shared" si="38"/>
        <v>5</v>
      </c>
    </row>
    <row r="591" spans="1:7" ht="32" customHeight="1" x14ac:dyDescent="0.2">
      <c r="A591" s="2">
        <v>22</v>
      </c>
      <c r="B591" s="180" t="s">
        <v>107</v>
      </c>
      <c r="C591" s="180"/>
      <c r="D591" s="180"/>
      <c r="E591" s="180"/>
      <c r="F591" s="168"/>
      <c r="G591" s="50">
        <f>SUM(G592:G616)</f>
        <v>62</v>
      </c>
    </row>
    <row r="592" spans="1:7" ht="32" customHeight="1" x14ac:dyDescent="0.2">
      <c r="A592" s="2"/>
      <c r="B592" s="5" t="s">
        <v>1086</v>
      </c>
      <c r="C592" s="176" t="s">
        <v>1087</v>
      </c>
      <c r="D592" s="176"/>
      <c r="E592" s="176"/>
      <c r="F592" s="168" t="s">
        <v>8</v>
      </c>
      <c r="G592" s="15">
        <f t="shared" ref="G592:G600" si="39">IF(AND(F592="YA"),5,IF(AND(F592="TIDAK"),1,0))</f>
        <v>5</v>
      </c>
    </row>
    <row r="593" spans="1:7" ht="32" customHeight="1" x14ac:dyDescent="0.2">
      <c r="A593" s="2"/>
      <c r="B593" s="5" t="s">
        <v>1088</v>
      </c>
      <c r="C593" s="176" t="s">
        <v>1089</v>
      </c>
      <c r="D593" s="176"/>
      <c r="E593" s="176"/>
      <c r="F593" s="168" t="s">
        <v>8</v>
      </c>
      <c r="G593" s="15">
        <f t="shared" si="39"/>
        <v>5</v>
      </c>
    </row>
    <row r="594" spans="1:7" ht="32" customHeight="1" x14ac:dyDescent="0.2">
      <c r="A594" s="2"/>
      <c r="B594" s="5" t="s">
        <v>1090</v>
      </c>
      <c r="C594" s="176" t="s">
        <v>1091</v>
      </c>
      <c r="D594" s="176"/>
      <c r="E594" s="176"/>
      <c r="F594" s="168" t="s">
        <v>8</v>
      </c>
      <c r="G594" s="15">
        <f t="shared" si="39"/>
        <v>5</v>
      </c>
    </row>
    <row r="595" spans="1:7" ht="32" customHeight="1" x14ac:dyDescent="0.2">
      <c r="A595" s="2"/>
      <c r="B595" s="5" t="s">
        <v>1092</v>
      </c>
      <c r="C595" s="176" t="s">
        <v>1093</v>
      </c>
      <c r="D595" s="176"/>
      <c r="E595" s="176"/>
      <c r="F595" s="168" t="s">
        <v>8</v>
      </c>
      <c r="G595" s="15">
        <f t="shared" si="39"/>
        <v>5</v>
      </c>
    </row>
    <row r="596" spans="1:7" ht="32" customHeight="1" x14ac:dyDescent="0.2">
      <c r="A596" s="2"/>
      <c r="B596" s="5" t="s">
        <v>1094</v>
      </c>
      <c r="C596" s="176" t="s">
        <v>1095</v>
      </c>
      <c r="D596" s="176"/>
      <c r="E596" s="176"/>
      <c r="F596" s="168" t="s">
        <v>8</v>
      </c>
      <c r="G596" s="15">
        <f t="shared" si="39"/>
        <v>5</v>
      </c>
    </row>
    <row r="597" spans="1:7" ht="32" customHeight="1" x14ac:dyDescent="0.2">
      <c r="A597" s="2"/>
      <c r="B597" s="5" t="s">
        <v>1096</v>
      </c>
      <c r="C597" s="176" t="s">
        <v>1097</v>
      </c>
      <c r="D597" s="176"/>
      <c r="E597" s="176"/>
      <c r="F597" s="168" t="s">
        <v>8</v>
      </c>
      <c r="G597" s="15">
        <f t="shared" si="39"/>
        <v>5</v>
      </c>
    </row>
    <row r="598" spans="1:7" ht="32" customHeight="1" x14ac:dyDescent="0.2">
      <c r="A598" s="2"/>
      <c r="B598" s="5" t="s">
        <v>1098</v>
      </c>
      <c r="C598" s="176" t="s">
        <v>1099</v>
      </c>
      <c r="D598" s="176"/>
      <c r="E598" s="176"/>
      <c r="F598" s="168" t="s">
        <v>8</v>
      </c>
      <c r="G598" s="15">
        <f t="shared" si="39"/>
        <v>5</v>
      </c>
    </row>
    <row r="599" spans="1:7" ht="32" customHeight="1" x14ac:dyDescent="0.2">
      <c r="A599" s="2"/>
      <c r="B599" s="5" t="s">
        <v>1100</v>
      </c>
      <c r="C599" s="176" t="s">
        <v>1101</v>
      </c>
      <c r="D599" s="176"/>
      <c r="E599" s="176"/>
      <c r="F599" s="168" t="s">
        <v>22</v>
      </c>
      <c r="G599" s="15">
        <f t="shared" si="39"/>
        <v>0</v>
      </c>
    </row>
    <row r="600" spans="1:7" ht="32" customHeight="1" x14ac:dyDescent="0.2">
      <c r="A600" s="2"/>
      <c r="B600" s="5" t="s">
        <v>1102</v>
      </c>
      <c r="C600" s="176" t="s">
        <v>1103</v>
      </c>
      <c r="D600" s="176"/>
      <c r="E600" s="176"/>
      <c r="F600" s="168" t="s">
        <v>8</v>
      </c>
      <c r="G600" s="15">
        <f t="shared" si="39"/>
        <v>5</v>
      </c>
    </row>
    <row r="601" spans="1:7" ht="32" customHeight="1" x14ac:dyDescent="0.2">
      <c r="A601" s="2"/>
      <c r="B601" s="5" t="s">
        <v>1104</v>
      </c>
      <c r="C601" s="176" t="s">
        <v>1105</v>
      </c>
      <c r="D601" s="176"/>
      <c r="E601" s="176"/>
      <c r="F601" s="168"/>
      <c r="G601" s="15"/>
    </row>
    <row r="602" spans="1:7" ht="32" customHeight="1" x14ac:dyDescent="0.2">
      <c r="A602" s="2"/>
      <c r="B602" s="5"/>
      <c r="C602" s="5" t="s">
        <v>1106</v>
      </c>
      <c r="D602" s="176" t="s">
        <v>1107</v>
      </c>
      <c r="E602" s="176"/>
      <c r="F602" s="168" t="s">
        <v>8</v>
      </c>
      <c r="G602" s="15">
        <f>IF(AND(F602="YA"),3,IF(AND(F602="TIDAK"),1,0))</f>
        <v>3</v>
      </c>
    </row>
    <row r="603" spans="1:7" ht="32" customHeight="1" x14ac:dyDescent="0.2">
      <c r="A603" s="2"/>
      <c r="B603" s="5"/>
      <c r="C603" s="5" t="s">
        <v>1108</v>
      </c>
      <c r="D603" s="176" t="s">
        <v>1109</v>
      </c>
      <c r="E603" s="176"/>
      <c r="F603" s="168" t="s">
        <v>22</v>
      </c>
      <c r="G603" s="15">
        <f>IF(AND(F603="YA"),5,IF(AND(F603="TIDAK"),1,0))</f>
        <v>0</v>
      </c>
    </row>
    <row r="604" spans="1:7" ht="32" customHeight="1" x14ac:dyDescent="0.2">
      <c r="A604" s="2"/>
      <c r="B604" s="5"/>
      <c r="C604" s="5"/>
      <c r="D604" s="5" t="s">
        <v>1110</v>
      </c>
      <c r="E604" s="5" t="s">
        <v>1111</v>
      </c>
      <c r="F604" s="168" t="s">
        <v>22</v>
      </c>
      <c r="G604" s="15">
        <f>IF(AND(F604="YA"),5,IF(AND(F604="TIDAK"),1,0))</f>
        <v>0</v>
      </c>
    </row>
    <row r="605" spans="1:7" ht="32" customHeight="1" x14ac:dyDescent="0.2">
      <c r="A605" s="2"/>
      <c r="B605" s="5"/>
      <c r="C605" s="5"/>
      <c r="D605" s="5" t="s">
        <v>1112</v>
      </c>
      <c r="E605" s="5" t="s">
        <v>1113</v>
      </c>
      <c r="F605" s="168" t="s">
        <v>22</v>
      </c>
      <c r="G605" s="15">
        <f>IF(AND(F605="YA"),5,IF(AND(F605="TIDAK"),1,0))</f>
        <v>0</v>
      </c>
    </row>
    <row r="606" spans="1:7" ht="32" customHeight="1" x14ac:dyDescent="0.2">
      <c r="A606" s="2"/>
      <c r="B606" s="5" t="s">
        <v>1114</v>
      </c>
      <c r="C606" s="5"/>
      <c r="D606" s="5" t="s">
        <v>1115</v>
      </c>
      <c r="E606" s="5" t="s">
        <v>1116</v>
      </c>
      <c r="F606" s="168" t="s">
        <v>22</v>
      </c>
      <c r="G606" s="15">
        <f>IF(AND(F606="YA"),5,IF(AND(F606="TIDAK"),1,0))</f>
        <v>0</v>
      </c>
    </row>
    <row r="607" spans="1:7" ht="32" customHeight="1" x14ac:dyDescent="0.2">
      <c r="A607" s="2"/>
      <c r="B607" s="5" t="s">
        <v>1117</v>
      </c>
      <c r="C607" s="176" t="s">
        <v>1118</v>
      </c>
      <c r="D607" s="176"/>
      <c r="E607" s="176"/>
      <c r="F607" s="168" t="s">
        <v>55</v>
      </c>
      <c r="G607" s="15">
        <f>IF(AND(F607="YA"),2,IF(AND(F607="TIDAK"),5,0))</f>
        <v>5</v>
      </c>
    </row>
    <row r="608" spans="1:7" ht="32" customHeight="1" x14ac:dyDescent="0.2">
      <c r="A608" s="2"/>
      <c r="B608" s="5" t="s">
        <v>1119</v>
      </c>
      <c r="C608" s="176" t="s">
        <v>1120</v>
      </c>
      <c r="D608" s="176"/>
      <c r="E608" s="176"/>
      <c r="F608" s="168" t="s">
        <v>22</v>
      </c>
      <c r="G608" s="15">
        <f>IF(AND(F608="YA"),2,IF(AND(F608="TIDAK"),1,0))</f>
        <v>0</v>
      </c>
    </row>
    <row r="609" spans="1:7" ht="32" customHeight="1" x14ac:dyDescent="0.2">
      <c r="A609" s="2"/>
      <c r="B609" s="5" t="s">
        <v>1121</v>
      </c>
      <c r="C609" s="176" t="s">
        <v>1122</v>
      </c>
      <c r="D609" s="176"/>
      <c r="E609" s="176"/>
      <c r="F609" s="168"/>
      <c r="G609" s="15"/>
    </row>
    <row r="610" spans="1:7" ht="32" customHeight="1" x14ac:dyDescent="0.2">
      <c r="A610" s="2"/>
      <c r="B610" s="5"/>
      <c r="C610" s="5" t="s">
        <v>1123</v>
      </c>
      <c r="D610" s="176" t="s">
        <v>1124</v>
      </c>
      <c r="E610" s="176"/>
      <c r="F610" s="168" t="s">
        <v>22</v>
      </c>
      <c r="G610" s="15">
        <f>IF(AND(F610="YA"),3,IF(AND(F610="TIDAK"),1,0))</f>
        <v>0</v>
      </c>
    </row>
    <row r="611" spans="1:7" ht="32" customHeight="1" x14ac:dyDescent="0.2">
      <c r="A611" s="2"/>
      <c r="B611" s="5"/>
      <c r="C611" s="5" t="s">
        <v>1125</v>
      </c>
      <c r="D611" s="176" t="s">
        <v>1126</v>
      </c>
      <c r="E611" s="176"/>
      <c r="F611" s="168" t="s">
        <v>8</v>
      </c>
      <c r="G611" s="15">
        <f>IF(AND(F611="YA"),5,IF(AND(F611="TIDAK"),1,0))</f>
        <v>5</v>
      </c>
    </row>
    <row r="612" spans="1:7" ht="32" customHeight="1" x14ac:dyDescent="0.2">
      <c r="A612" s="2"/>
      <c r="B612" s="5" t="s">
        <v>1127</v>
      </c>
      <c r="C612" s="176" t="s">
        <v>1128</v>
      </c>
      <c r="D612" s="176"/>
      <c r="E612" s="176"/>
      <c r="F612" s="168" t="s">
        <v>55</v>
      </c>
      <c r="G612" s="15">
        <f>IF(AND(F612="YA"),5,IF(AND(F612="TIDAK"),1,0))</f>
        <v>1</v>
      </c>
    </row>
    <row r="613" spans="1:7" ht="32" customHeight="1" x14ac:dyDescent="0.2">
      <c r="A613" s="2"/>
      <c r="B613" s="5" t="s">
        <v>1129</v>
      </c>
      <c r="C613" s="176" t="s">
        <v>1130</v>
      </c>
      <c r="D613" s="176"/>
      <c r="E613" s="176"/>
      <c r="F613" s="168" t="s">
        <v>8</v>
      </c>
      <c r="G613" s="15">
        <f>IF(AND(F613="YA"),5,IF(AND(F613="TIDAK"),1,0))</f>
        <v>5</v>
      </c>
    </row>
    <row r="614" spans="1:7" ht="32" customHeight="1" x14ac:dyDescent="0.2">
      <c r="A614" s="2"/>
      <c r="B614" s="5" t="s">
        <v>1131</v>
      </c>
      <c r="C614" s="176" t="s">
        <v>1132</v>
      </c>
      <c r="D614" s="176"/>
      <c r="E614" s="176"/>
      <c r="F614" s="168"/>
      <c r="G614" s="15"/>
    </row>
    <row r="615" spans="1:7" ht="32" customHeight="1" x14ac:dyDescent="0.2">
      <c r="A615" s="2"/>
      <c r="B615" s="5"/>
      <c r="C615" s="5" t="s">
        <v>1133</v>
      </c>
      <c r="D615" s="176" t="s">
        <v>1134</v>
      </c>
      <c r="E615" s="176"/>
      <c r="F615" s="168" t="s">
        <v>22</v>
      </c>
      <c r="G615" s="15">
        <f>IF(AND(F615="YA"),5,IF(AND(F615="TIDAK"),1,0))</f>
        <v>0</v>
      </c>
    </row>
    <row r="616" spans="1:7" ht="32" customHeight="1" x14ac:dyDescent="0.2">
      <c r="A616" s="2"/>
      <c r="B616" s="5"/>
      <c r="C616" s="5" t="s">
        <v>1135</v>
      </c>
      <c r="D616" s="176" t="s">
        <v>1136</v>
      </c>
      <c r="E616" s="176"/>
      <c r="F616" s="168" t="s">
        <v>8</v>
      </c>
      <c r="G616" s="15">
        <f>IF(AND(F616="YA"),3,IF(AND(F616="TIDAK"),1,0))</f>
        <v>3</v>
      </c>
    </row>
    <row r="617" spans="1:7" ht="32" customHeight="1" x14ac:dyDescent="0.2">
      <c r="A617" s="186" t="s">
        <v>1137</v>
      </c>
      <c r="B617" s="187"/>
      <c r="C617" s="187"/>
      <c r="D617" s="187"/>
      <c r="E617" s="187"/>
      <c r="F617" s="187"/>
      <c r="G617" s="48">
        <f>G618</f>
        <v>134</v>
      </c>
    </row>
    <row r="618" spans="1:7" ht="32" customHeight="1" x14ac:dyDescent="0.2">
      <c r="A618" s="31">
        <v>23</v>
      </c>
      <c r="B618" s="197" t="s">
        <v>1138</v>
      </c>
      <c r="C618" s="197"/>
      <c r="D618" s="197"/>
      <c r="E618" s="197"/>
      <c r="F618" s="168"/>
      <c r="G618" s="50">
        <f>SUM(G619:G677)</f>
        <v>134</v>
      </c>
    </row>
    <row r="619" spans="1:7" ht="32" customHeight="1" x14ac:dyDescent="0.2">
      <c r="A619" s="2"/>
      <c r="B619" s="4" t="s">
        <v>1139</v>
      </c>
      <c r="C619" s="176" t="s">
        <v>1140</v>
      </c>
      <c r="D619" s="176"/>
      <c r="E619" s="176"/>
      <c r="F619" s="168" t="s">
        <v>8</v>
      </c>
      <c r="G619" s="15">
        <f>IF(AND(F619="YA"),5,IF(AND(F619="TIDAK"),1,0))</f>
        <v>5</v>
      </c>
    </row>
    <row r="620" spans="1:7" ht="32" customHeight="1" x14ac:dyDescent="0.2">
      <c r="A620" s="2"/>
      <c r="B620" s="4" t="s">
        <v>1141</v>
      </c>
      <c r="C620" s="176" t="s">
        <v>1142</v>
      </c>
      <c r="D620" s="176"/>
      <c r="E620" s="176"/>
      <c r="F620" s="168"/>
      <c r="G620" s="15"/>
    </row>
    <row r="621" spans="1:7" ht="32" customHeight="1" x14ac:dyDescent="0.2">
      <c r="A621" s="2"/>
      <c r="B621" s="5"/>
      <c r="C621" s="4" t="s">
        <v>1143</v>
      </c>
      <c r="D621" s="176" t="s">
        <v>1144</v>
      </c>
      <c r="E621" s="176"/>
      <c r="F621" s="168" t="s">
        <v>8</v>
      </c>
      <c r="G621" s="15">
        <f t="shared" ref="G621:G628" si="40">IF(AND(F621="YA"),5,IF(AND(F621="TIDAK"),1,0))</f>
        <v>5</v>
      </c>
    </row>
    <row r="622" spans="1:7" ht="32" customHeight="1" x14ac:dyDescent="0.2">
      <c r="A622" s="2"/>
      <c r="B622" s="5"/>
      <c r="C622" s="4" t="s">
        <v>1145</v>
      </c>
      <c r="D622" s="176" t="s">
        <v>1146</v>
      </c>
      <c r="E622" s="176"/>
      <c r="F622" s="168" t="s">
        <v>8</v>
      </c>
      <c r="G622" s="15">
        <f t="shared" si="40"/>
        <v>5</v>
      </c>
    </row>
    <row r="623" spans="1:7" ht="32" customHeight="1" x14ac:dyDescent="0.2">
      <c r="A623" s="2"/>
      <c r="B623" s="5"/>
      <c r="C623" s="4" t="s">
        <v>1147</v>
      </c>
      <c r="D623" s="176" t="s">
        <v>1148</v>
      </c>
      <c r="E623" s="176"/>
      <c r="F623" s="168" t="s">
        <v>8</v>
      </c>
      <c r="G623" s="15">
        <f t="shared" si="40"/>
        <v>5</v>
      </c>
    </row>
    <row r="624" spans="1:7" ht="32" customHeight="1" x14ac:dyDescent="0.2">
      <c r="A624" s="2"/>
      <c r="B624" s="5"/>
      <c r="C624" s="4" t="s">
        <v>1149</v>
      </c>
      <c r="D624" s="176" t="s">
        <v>1150</v>
      </c>
      <c r="E624" s="176"/>
      <c r="F624" s="168" t="s">
        <v>8</v>
      </c>
      <c r="G624" s="15">
        <f t="shared" si="40"/>
        <v>5</v>
      </c>
    </row>
    <row r="625" spans="1:7" ht="32" customHeight="1" x14ac:dyDescent="0.2">
      <c r="A625" s="2"/>
      <c r="B625" s="5"/>
      <c r="C625" s="4" t="s">
        <v>1151</v>
      </c>
      <c r="D625" s="176" t="s">
        <v>1152</v>
      </c>
      <c r="E625" s="176"/>
      <c r="F625" s="168" t="s">
        <v>8</v>
      </c>
      <c r="G625" s="15">
        <f t="shared" si="40"/>
        <v>5</v>
      </c>
    </row>
    <row r="626" spans="1:7" ht="32" customHeight="1" x14ac:dyDescent="0.2">
      <c r="A626" s="2"/>
      <c r="B626" s="5"/>
      <c r="C626" s="4" t="s">
        <v>1153</v>
      </c>
      <c r="D626" s="176" t="s">
        <v>1154</v>
      </c>
      <c r="E626" s="176"/>
      <c r="F626" s="168" t="s">
        <v>8</v>
      </c>
      <c r="G626" s="15">
        <f t="shared" si="40"/>
        <v>5</v>
      </c>
    </row>
    <row r="627" spans="1:7" ht="32" customHeight="1" x14ac:dyDescent="0.2">
      <c r="A627" s="2"/>
      <c r="B627" s="5"/>
      <c r="C627" s="4" t="s">
        <v>1155</v>
      </c>
      <c r="D627" s="176" t="s">
        <v>1156</v>
      </c>
      <c r="E627" s="176"/>
      <c r="F627" s="168" t="s">
        <v>8</v>
      </c>
      <c r="G627" s="15">
        <f t="shared" si="40"/>
        <v>5</v>
      </c>
    </row>
    <row r="628" spans="1:7" ht="32" customHeight="1" x14ac:dyDescent="0.2">
      <c r="A628" s="2"/>
      <c r="B628" s="5"/>
      <c r="C628" s="4" t="s">
        <v>1157</v>
      </c>
      <c r="D628" s="176" t="s">
        <v>1158</v>
      </c>
      <c r="E628" s="176"/>
      <c r="F628" s="168" t="s">
        <v>8</v>
      </c>
      <c r="G628" s="15">
        <f t="shared" si="40"/>
        <v>5</v>
      </c>
    </row>
    <row r="629" spans="1:7" ht="32" customHeight="1" x14ac:dyDescent="0.2">
      <c r="A629" s="2"/>
      <c r="B629" s="4" t="s">
        <v>1159</v>
      </c>
      <c r="C629" s="176" t="s">
        <v>1160</v>
      </c>
      <c r="D629" s="176"/>
      <c r="E629" s="176"/>
      <c r="F629" s="168"/>
      <c r="G629" s="15"/>
    </row>
    <row r="630" spans="1:7" ht="32" customHeight="1" x14ac:dyDescent="0.2">
      <c r="A630" s="2"/>
      <c r="B630" s="5"/>
      <c r="C630" s="4" t="s">
        <v>1161</v>
      </c>
      <c r="D630" s="176" t="s">
        <v>1162</v>
      </c>
      <c r="E630" s="176"/>
      <c r="F630" s="168" t="s">
        <v>55</v>
      </c>
      <c r="G630" s="15">
        <f>IF(AND(F630="YA"),5,IF(AND(F630="TIDAK"),1,0))</f>
        <v>1</v>
      </c>
    </row>
    <row r="631" spans="1:7" ht="32" customHeight="1" x14ac:dyDescent="0.2">
      <c r="A631" s="2"/>
      <c r="B631" s="5"/>
      <c r="C631" s="4" t="s">
        <v>1163</v>
      </c>
      <c r="D631" s="176" t="s">
        <v>1164</v>
      </c>
      <c r="E631" s="176"/>
      <c r="F631" s="168" t="s">
        <v>55</v>
      </c>
      <c r="G631" s="15">
        <f>IF(AND(F631="YA"),5,IF(AND(F631="TIDAK"),1,0))</f>
        <v>1</v>
      </c>
    </row>
    <row r="632" spans="1:7" ht="32" customHeight="1" x14ac:dyDescent="0.2">
      <c r="A632" s="2"/>
      <c r="B632" s="5"/>
      <c r="C632" s="4" t="s">
        <v>1165</v>
      </c>
      <c r="D632" s="176" t="s">
        <v>1166</v>
      </c>
      <c r="E632" s="176"/>
      <c r="F632" s="168" t="s">
        <v>55</v>
      </c>
      <c r="G632" s="15">
        <f>IF(AND(F632="YA"),5,IF(AND(F632="TIDAK"),1,0))</f>
        <v>1</v>
      </c>
    </row>
    <row r="633" spans="1:7" ht="32" customHeight="1" x14ac:dyDescent="0.2">
      <c r="A633" s="2"/>
      <c r="B633" s="5"/>
      <c r="C633" s="4" t="s">
        <v>1167</v>
      </c>
      <c r="D633" s="176" t="s">
        <v>1168</v>
      </c>
      <c r="E633" s="176"/>
      <c r="F633" s="168" t="s">
        <v>55</v>
      </c>
      <c r="G633" s="15">
        <f>IF(AND(F633="YA"),5,IF(AND(F633="TIDAK"),1,0))</f>
        <v>1</v>
      </c>
    </row>
    <row r="634" spans="1:7" ht="32" customHeight="1" x14ac:dyDescent="0.2">
      <c r="A634" s="2"/>
      <c r="B634" s="4" t="s">
        <v>1169</v>
      </c>
      <c r="C634" s="176" t="s">
        <v>1170</v>
      </c>
      <c r="D634" s="176"/>
      <c r="E634" s="176"/>
      <c r="F634" s="168"/>
      <c r="G634" s="15"/>
    </row>
    <row r="635" spans="1:7" ht="32" customHeight="1" x14ac:dyDescent="0.2">
      <c r="A635" s="2"/>
      <c r="B635" s="5"/>
      <c r="C635" s="4" t="s">
        <v>1171</v>
      </c>
      <c r="D635" s="176" t="s">
        <v>1172</v>
      </c>
      <c r="E635" s="176"/>
      <c r="F635" s="168" t="s">
        <v>55</v>
      </c>
      <c r="G635" s="15">
        <f t="shared" ref="G635:G642" si="41">IF(AND(F635="YA"),5,IF(AND(F635="TIDAK"),1,0))</f>
        <v>1</v>
      </c>
    </row>
    <row r="636" spans="1:7" ht="32" customHeight="1" x14ac:dyDescent="0.2">
      <c r="A636" s="2"/>
      <c r="B636" s="5"/>
      <c r="C636" s="4" t="s">
        <v>1173</v>
      </c>
      <c r="D636" s="176" t="s">
        <v>1174</v>
      </c>
      <c r="E636" s="176"/>
      <c r="F636" s="168" t="s">
        <v>55</v>
      </c>
      <c r="G636" s="15">
        <f t="shared" si="41"/>
        <v>1</v>
      </c>
    </row>
    <row r="637" spans="1:7" ht="32" customHeight="1" x14ac:dyDescent="0.2">
      <c r="A637" s="2"/>
      <c r="B637" s="5"/>
      <c r="C637" s="4" t="s">
        <v>1175</v>
      </c>
      <c r="D637" s="176" t="s">
        <v>1176</v>
      </c>
      <c r="E637" s="176"/>
      <c r="F637" s="168" t="s">
        <v>55</v>
      </c>
      <c r="G637" s="15">
        <f t="shared" si="41"/>
        <v>1</v>
      </c>
    </row>
    <row r="638" spans="1:7" ht="32" customHeight="1" x14ac:dyDescent="0.2">
      <c r="A638" s="2"/>
      <c r="B638" s="5"/>
      <c r="C638" s="4" t="s">
        <v>1177</v>
      </c>
      <c r="D638" s="176" t="s">
        <v>1178</v>
      </c>
      <c r="E638" s="176"/>
      <c r="F638" s="168" t="s">
        <v>55</v>
      </c>
      <c r="G638" s="15">
        <f t="shared" si="41"/>
        <v>1</v>
      </c>
    </row>
    <row r="639" spans="1:7" ht="32" customHeight="1" x14ac:dyDescent="0.2">
      <c r="A639" s="2"/>
      <c r="B639" s="5"/>
      <c r="C639" s="4" t="s">
        <v>1179</v>
      </c>
      <c r="D639" s="176" t="s">
        <v>1180</v>
      </c>
      <c r="E639" s="176"/>
      <c r="F639" s="168" t="s">
        <v>55</v>
      </c>
      <c r="G639" s="15">
        <f t="shared" si="41"/>
        <v>1</v>
      </c>
    </row>
    <row r="640" spans="1:7" ht="32" customHeight="1" x14ac:dyDescent="0.2">
      <c r="A640" s="2"/>
      <c r="B640" s="5"/>
      <c r="C640" s="4" t="s">
        <v>1181</v>
      </c>
      <c r="D640" s="176" t="s">
        <v>1182</v>
      </c>
      <c r="E640" s="176"/>
      <c r="F640" s="168" t="s">
        <v>55</v>
      </c>
      <c r="G640" s="15">
        <f t="shared" si="41"/>
        <v>1</v>
      </c>
    </row>
    <row r="641" spans="1:7" ht="32" customHeight="1" x14ac:dyDescent="0.2">
      <c r="A641" s="2"/>
      <c r="B641" s="5"/>
      <c r="C641" s="4" t="s">
        <v>1183</v>
      </c>
      <c r="D641" s="176" t="s">
        <v>1184</v>
      </c>
      <c r="E641" s="176"/>
      <c r="F641" s="168" t="s">
        <v>55</v>
      </c>
      <c r="G641" s="15">
        <f t="shared" si="41"/>
        <v>1</v>
      </c>
    </row>
    <row r="642" spans="1:7" ht="32" customHeight="1" x14ac:dyDescent="0.2">
      <c r="A642" s="2"/>
      <c r="B642" s="4" t="s">
        <v>1185</v>
      </c>
      <c r="C642" s="176" t="s">
        <v>1186</v>
      </c>
      <c r="D642" s="176"/>
      <c r="E642" s="176"/>
      <c r="F642" s="168" t="s">
        <v>8</v>
      </c>
      <c r="G642" s="15">
        <f t="shared" si="41"/>
        <v>5</v>
      </c>
    </row>
    <row r="643" spans="1:7" ht="32" customHeight="1" x14ac:dyDescent="0.2">
      <c r="A643" s="2"/>
      <c r="B643" s="4" t="s">
        <v>1187</v>
      </c>
      <c r="C643" s="176" t="s">
        <v>1188</v>
      </c>
      <c r="D643" s="176"/>
      <c r="E643" s="176"/>
      <c r="F643" s="168"/>
      <c r="G643" s="15"/>
    </row>
    <row r="644" spans="1:7" ht="32" customHeight="1" x14ac:dyDescent="0.2">
      <c r="A644" s="2"/>
      <c r="B644" s="5"/>
      <c r="C644" s="4" t="s">
        <v>1189</v>
      </c>
      <c r="D644" s="176" t="s">
        <v>1190</v>
      </c>
      <c r="E644" s="176"/>
      <c r="F644" s="168" t="s">
        <v>8</v>
      </c>
      <c r="G644" s="15">
        <f>IF(AND(F644="YA"),5,IF(AND(F644="TIDAK"),1,0))</f>
        <v>5</v>
      </c>
    </row>
    <row r="645" spans="1:7" ht="32" customHeight="1" x14ac:dyDescent="0.2">
      <c r="A645" s="2"/>
      <c r="B645" s="5"/>
      <c r="C645" s="4" t="s">
        <v>1191</v>
      </c>
      <c r="D645" s="176" t="s">
        <v>1192</v>
      </c>
      <c r="E645" s="176"/>
      <c r="F645" s="168" t="s">
        <v>8</v>
      </c>
      <c r="G645" s="15">
        <f>IF(AND(F645="YA"),5,IF(AND(F645="TIDAK"),1,0))</f>
        <v>5</v>
      </c>
    </row>
    <row r="646" spans="1:7" ht="32" customHeight="1" x14ac:dyDescent="0.2">
      <c r="A646" s="2"/>
      <c r="B646" s="5"/>
      <c r="C646" s="4" t="s">
        <v>1193</v>
      </c>
      <c r="D646" s="176" t="s">
        <v>1194</v>
      </c>
      <c r="E646" s="176"/>
      <c r="F646" s="168" t="s">
        <v>55</v>
      </c>
      <c r="G646" s="15">
        <f>IF(AND(F646="YA"),5,IF(AND(F646="TIDAK"),1,0))</f>
        <v>1</v>
      </c>
    </row>
    <row r="647" spans="1:7" ht="32" customHeight="1" x14ac:dyDescent="0.2">
      <c r="A647" s="2"/>
      <c r="B647" s="4" t="s">
        <v>1195</v>
      </c>
      <c r="C647" s="181" t="s">
        <v>1196</v>
      </c>
      <c r="D647" s="183"/>
      <c r="E647" s="182"/>
      <c r="F647" s="168"/>
      <c r="G647" s="15"/>
    </row>
    <row r="648" spans="1:7" ht="32" customHeight="1" x14ac:dyDescent="0.2">
      <c r="A648" s="2"/>
      <c r="B648" s="4"/>
      <c r="C648" s="4" t="s">
        <v>1197</v>
      </c>
      <c r="D648" s="181" t="s">
        <v>1198</v>
      </c>
      <c r="E648" s="182"/>
      <c r="F648" s="168"/>
      <c r="G648" s="15"/>
    </row>
    <row r="649" spans="1:7" ht="32" customHeight="1" x14ac:dyDescent="0.2">
      <c r="A649" s="2"/>
      <c r="B649" s="4"/>
      <c r="C649" s="5"/>
      <c r="D649" s="4" t="s">
        <v>1199</v>
      </c>
      <c r="E649" s="13" t="s">
        <v>1200</v>
      </c>
      <c r="F649" s="168" t="s">
        <v>22</v>
      </c>
      <c r="G649" s="15">
        <f>IF(AND(F649="YA"),5,IF(AND(F649="TIDAK"),1,0))</f>
        <v>0</v>
      </c>
    </row>
    <row r="650" spans="1:7" ht="32" customHeight="1" x14ac:dyDescent="0.2">
      <c r="A650" s="2"/>
      <c r="B650" s="4"/>
      <c r="C650" s="5"/>
      <c r="D650" s="4" t="s">
        <v>1201</v>
      </c>
      <c r="E650" s="13" t="s">
        <v>1202</v>
      </c>
      <c r="F650" s="168" t="s">
        <v>8</v>
      </c>
      <c r="G650" s="15">
        <f>IF(AND(F650="YA"),3,IF(AND(F650="TIDAK"),1,0))</f>
        <v>3</v>
      </c>
    </row>
    <row r="651" spans="1:7" ht="32" customHeight="1" x14ac:dyDescent="0.2">
      <c r="A651" s="2"/>
      <c r="B651" s="4"/>
      <c r="C651" s="5"/>
      <c r="D651" s="4" t="s">
        <v>1203</v>
      </c>
      <c r="E651" s="13" t="s">
        <v>1204</v>
      </c>
      <c r="F651" s="168" t="s">
        <v>22</v>
      </c>
      <c r="G651" s="15">
        <f>IF(AND(F651="YA"),1,IF(AND(F651="TIDAK"),1,0))</f>
        <v>0</v>
      </c>
    </row>
    <row r="652" spans="1:7" ht="32" customHeight="1" x14ac:dyDescent="0.2">
      <c r="A652" s="2"/>
      <c r="B652" s="5"/>
      <c r="C652" s="6" t="s">
        <v>1199</v>
      </c>
      <c r="D652" s="181" t="s">
        <v>1205</v>
      </c>
      <c r="E652" s="182"/>
      <c r="F652" s="168"/>
      <c r="G652" s="15"/>
    </row>
    <row r="653" spans="1:7" ht="32" customHeight="1" x14ac:dyDescent="0.2">
      <c r="A653" s="2"/>
      <c r="B653" s="5"/>
      <c r="C653" s="5"/>
      <c r="D653" s="4" t="s">
        <v>1206</v>
      </c>
      <c r="E653" s="5" t="s">
        <v>1207</v>
      </c>
      <c r="F653" s="168" t="s">
        <v>55</v>
      </c>
      <c r="G653" s="15">
        <f>IF(AND(F653="YA"),5,IF(AND(F653="TIDAK"),0,0))</f>
        <v>0</v>
      </c>
    </row>
    <row r="654" spans="1:7" ht="32" customHeight="1" x14ac:dyDescent="0.2">
      <c r="A654" s="2"/>
      <c r="B654" s="5"/>
      <c r="C654" s="5"/>
      <c r="D654" s="4" t="s">
        <v>1208</v>
      </c>
      <c r="E654" s="5" t="s">
        <v>1209</v>
      </c>
      <c r="F654" s="168" t="s">
        <v>8</v>
      </c>
      <c r="G654" s="15">
        <f>IF(AND(F654="YA"),5,IF(AND(F654="TIDAK"),0,0))</f>
        <v>5</v>
      </c>
    </row>
    <row r="655" spans="1:7" ht="44" customHeight="1" x14ac:dyDescent="0.2">
      <c r="A655" s="2"/>
      <c r="B655" s="5"/>
      <c r="C655" s="5"/>
      <c r="D655" s="4" t="s">
        <v>1210</v>
      </c>
      <c r="E655" s="5" t="s">
        <v>1211</v>
      </c>
      <c r="F655" s="168" t="s">
        <v>55</v>
      </c>
      <c r="G655" s="15">
        <f>IF(AND(F655="YA"),0,IF(AND(F655="TIDAK"),0,0))</f>
        <v>0</v>
      </c>
    </row>
    <row r="656" spans="1:7" ht="44" customHeight="1" x14ac:dyDescent="0.2">
      <c r="A656" s="2"/>
      <c r="B656" s="5"/>
      <c r="C656" s="6" t="s">
        <v>1201</v>
      </c>
      <c r="D656" s="194" t="s">
        <v>1212</v>
      </c>
      <c r="E656" s="196"/>
      <c r="F656" s="168"/>
      <c r="G656" s="15"/>
    </row>
    <row r="657" spans="1:7" ht="44" customHeight="1" x14ac:dyDescent="0.2">
      <c r="A657" s="2"/>
      <c r="B657" s="5"/>
      <c r="C657" s="5"/>
      <c r="D657" s="4" t="s">
        <v>1213</v>
      </c>
      <c r="E657" s="5" t="s">
        <v>1214</v>
      </c>
      <c r="F657" s="168" t="s">
        <v>22</v>
      </c>
      <c r="G657" s="15">
        <f>IF(AND(F657="YA"),1,IF(AND(F657="TIDAK"),0,0))</f>
        <v>0</v>
      </c>
    </row>
    <row r="658" spans="1:7" ht="44" customHeight="1" x14ac:dyDescent="0.2">
      <c r="A658" s="2"/>
      <c r="B658" s="5"/>
      <c r="C658" s="5"/>
      <c r="D658" s="4" t="s">
        <v>1215</v>
      </c>
      <c r="E658" s="5" t="s">
        <v>1216</v>
      </c>
      <c r="F658" s="168" t="s">
        <v>22</v>
      </c>
      <c r="G658" s="15">
        <f t="shared" ref="G658:G661" si="42">IF(AND(F658="YA"),1,IF(AND(F658="TIDAK"),0,0))</f>
        <v>0</v>
      </c>
    </row>
    <row r="659" spans="1:7" ht="60" customHeight="1" x14ac:dyDescent="0.2">
      <c r="A659" s="2"/>
      <c r="B659" s="5"/>
      <c r="C659" s="5"/>
      <c r="D659" s="4" t="s">
        <v>1217</v>
      </c>
      <c r="E659" s="5" t="s">
        <v>1218</v>
      </c>
      <c r="F659" s="168" t="s">
        <v>22</v>
      </c>
      <c r="G659" s="15">
        <f t="shared" si="42"/>
        <v>0</v>
      </c>
    </row>
    <row r="660" spans="1:7" ht="44" customHeight="1" x14ac:dyDescent="0.2">
      <c r="A660" s="2"/>
      <c r="B660" s="5"/>
      <c r="C660" s="5"/>
      <c r="D660" s="4" t="s">
        <v>1219</v>
      </c>
      <c r="E660" s="5" t="s">
        <v>1220</v>
      </c>
      <c r="F660" s="168" t="s">
        <v>22</v>
      </c>
      <c r="G660" s="15">
        <f t="shared" si="42"/>
        <v>0</v>
      </c>
    </row>
    <row r="661" spans="1:7" ht="32" customHeight="1" x14ac:dyDescent="0.2">
      <c r="A661" s="2"/>
      <c r="B661" s="5"/>
      <c r="C661" s="5"/>
      <c r="D661" s="4" t="s">
        <v>1221</v>
      </c>
      <c r="E661" s="5" t="s">
        <v>1222</v>
      </c>
      <c r="F661" s="168" t="s">
        <v>22</v>
      </c>
      <c r="G661" s="15">
        <f t="shared" si="42"/>
        <v>0</v>
      </c>
    </row>
    <row r="662" spans="1:7" ht="48" customHeight="1" x14ac:dyDescent="0.2">
      <c r="A662" s="2"/>
      <c r="B662" s="5"/>
      <c r="C662" s="4" t="s">
        <v>1203</v>
      </c>
      <c r="D662" s="194" t="s">
        <v>1223</v>
      </c>
      <c r="E662" s="196"/>
      <c r="F662" s="168" t="s">
        <v>8</v>
      </c>
      <c r="G662" s="15">
        <f t="shared" ref="G662:G671" si="43">IF(AND(F662="YA"),5,IF(AND(F662="TIDAK"),1,0))</f>
        <v>5</v>
      </c>
    </row>
    <row r="663" spans="1:7" ht="32" customHeight="1" x14ac:dyDescent="0.2">
      <c r="A663" s="2"/>
      <c r="B663" s="5"/>
      <c r="C663" s="5"/>
      <c r="D663" s="4" t="s">
        <v>1224</v>
      </c>
      <c r="E663" s="5" t="s">
        <v>1225</v>
      </c>
      <c r="F663" s="168" t="s">
        <v>8</v>
      </c>
      <c r="G663" s="15">
        <f t="shared" si="43"/>
        <v>5</v>
      </c>
    </row>
    <row r="664" spans="1:7" ht="69" customHeight="1" x14ac:dyDescent="0.2">
      <c r="A664" s="2"/>
      <c r="B664" s="5"/>
      <c r="C664" s="5"/>
      <c r="D664" s="4" t="s">
        <v>1226</v>
      </c>
      <c r="E664" s="5" t="s">
        <v>1227</v>
      </c>
      <c r="F664" s="168" t="s">
        <v>55</v>
      </c>
      <c r="G664" s="15">
        <f>IF(AND(F664="YA"),5,IF(AND(F664="TIDAK"),0,0))</f>
        <v>0</v>
      </c>
    </row>
    <row r="665" spans="1:7" ht="49" customHeight="1" x14ac:dyDescent="0.2">
      <c r="A665" s="2"/>
      <c r="B665" s="5"/>
      <c r="C665" s="5"/>
      <c r="D665" s="4" t="s">
        <v>1228</v>
      </c>
      <c r="E665" s="5" t="s">
        <v>1229</v>
      </c>
      <c r="F665" s="168" t="s">
        <v>8</v>
      </c>
      <c r="G665" s="15">
        <f>IF(AND(F665="YA"),3,IF(AND(F665="TIDAK"),1,0))</f>
        <v>3</v>
      </c>
    </row>
    <row r="666" spans="1:7" ht="47" customHeight="1" x14ac:dyDescent="0.2">
      <c r="A666" s="2"/>
      <c r="B666" s="5"/>
      <c r="C666" s="5"/>
      <c r="D666" s="4" t="s">
        <v>1230</v>
      </c>
      <c r="E666" s="5" t="s">
        <v>1231</v>
      </c>
      <c r="F666" s="168" t="s">
        <v>55</v>
      </c>
      <c r="G666" s="15">
        <f t="shared" si="43"/>
        <v>1</v>
      </c>
    </row>
    <row r="667" spans="1:7" ht="47" customHeight="1" x14ac:dyDescent="0.2">
      <c r="A667" s="2"/>
      <c r="B667" s="5"/>
      <c r="C667" s="5"/>
      <c r="D667" s="4" t="s">
        <v>1232</v>
      </c>
      <c r="E667" s="5" t="s">
        <v>1233</v>
      </c>
      <c r="F667" s="168" t="s">
        <v>55</v>
      </c>
      <c r="G667" s="15">
        <f t="shared" si="43"/>
        <v>1</v>
      </c>
    </row>
    <row r="668" spans="1:7" ht="47" customHeight="1" x14ac:dyDescent="0.2">
      <c r="A668" s="2"/>
      <c r="B668" s="5"/>
      <c r="C668" s="5"/>
      <c r="D668" s="4" t="s">
        <v>1234</v>
      </c>
      <c r="E668" s="5" t="s">
        <v>1235</v>
      </c>
      <c r="F668" s="168" t="s">
        <v>8</v>
      </c>
      <c r="G668" s="15">
        <f t="shared" si="43"/>
        <v>5</v>
      </c>
    </row>
    <row r="669" spans="1:7" ht="46" customHeight="1" x14ac:dyDescent="0.2">
      <c r="A669" s="2"/>
      <c r="B669" s="5"/>
      <c r="C669" s="5"/>
      <c r="D669" s="4" t="s">
        <v>1236</v>
      </c>
      <c r="E669" s="5" t="s">
        <v>1237</v>
      </c>
      <c r="F669" s="168" t="s">
        <v>8</v>
      </c>
      <c r="G669" s="15">
        <f t="shared" si="43"/>
        <v>5</v>
      </c>
    </row>
    <row r="670" spans="1:7" ht="44" customHeight="1" x14ac:dyDescent="0.2">
      <c r="A670" s="2"/>
      <c r="B670" s="5"/>
      <c r="C670" s="4" t="s">
        <v>1238</v>
      </c>
      <c r="D670" s="181" t="s">
        <v>1239</v>
      </c>
      <c r="E670" s="182"/>
      <c r="F670" s="168" t="s">
        <v>8</v>
      </c>
      <c r="G670" s="15">
        <f t="shared" si="43"/>
        <v>5</v>
      </c>
    </row>
    <row r="671" spans="1:7" ht="32" customHeight="1" x14ac:dyDescent="0.2">
      <c r="A671" s="2"/>
      <c r="B671" s="5"/>
      <c r="C671" s="4"/>
      <c r="D671" s="4" t="s">
        <v>1240</v>
      </c>
      <c r="E671" s="13" t="s">
        <v>1241</v>
      </c>
      <c r="F671" s="168" t="s">
        <v>55</v>
      </c>
      <c r="G671" s="15">
        <f t="shared" si="43"/>
        <v>1</v>
      </c>
    </row>
    <row r="672" spans="1:7" ht="42.75" customHeight="1" x14ac:dyDescent="0.2">
      <c r="A672" s="2"/>
      <c r="B672" s="5"/>
      <c r="C672" s="5"/>
      <c r="D672" s="4" t="s">
        <v>1242</v>
      </c>
      <c r="E672" s="13" t="s">
        <v>1243</v>
      </c>
      <c r="F672" s="168" t="s">
        <v>8</v>
      </c>
      <c r="G672" s="15">
        <f>IF(AND(F672="YA"),3,IF(AND(F672="TIDAK"),1,0))</f>
        <v>3</v>
      </c>
    </row>
    <row r="673" spans="1:7" ht="32" customHeight="1" x14ac:dyDescent="0.2">
      <c r="A673" s="2"/>
      <c r="B673" s="4" t="s">
        <v>1244</v>
      </c>
      <c r="C673" s="176" t="s">
        <v>1245</v>
      </c>
      <c r="D673" s="176"/>
      <c r="E673" s="176"/>
      <c r="F673" s="168"/>
      <c r="G673" s="15"/>
    </row>
    <row r="674" spans="1:7" ht="32" customHeight="1" x14ac:dyDescent="0.2">
      <c r="A674" s="2"/>
      <c r="B674" s="5"/>
      <c r="C674" s="4" t="s">
        <v>1246</v>
      </c>
      <c r="D674" s="176" t="s">
        <v>1247</v>
      </c>
      <c r="E674" s="176"/>
      <c r="F674" s="168" t="s">
        <v>8</v>
      </c>
      <c r="G674" s="15">
        <f>IF(AND(F674="YA"),5,IF(AND(F674="TIDAK"),1,0))</f>
        <v>5</v>
      </c>
    </row>
    <row r="675" spans="1:7" ht="32" customHeight="1" x14ac:dyDescent="0.2">
      <c r="A675" s="2"/>
      <c r="B675" s="5"/>
      <c r="C675" s="4" t="s">
        <v>1248</v>
      </c>
      <c r="D675" s="176" t="s">
        <v>1249</v>
      </c>
      <c r="E675" s="176"/>
      <c r="F675" s="168" t="s">
        <v>8</v>
      </c>
      <c r="G675" s="15">
        <f>IF(AND(F675="YA"),5,IF(AND(F675="TIDAK"),1,0))</f>
        <v>5</v>
      </c>
    </row>
    <row r="676" spans="1:7" ht="32" customHeight="1" x14ac:dyDescent="0.2">
      <c r="A676" s="2"/>
      <c r="B676" s="5"/>
      <c r="C676" s="4" t="s">
        <v>1250</v>
      </c>
      <c r="D676" s="176" t="s">
        <v>1251</v>
      </c>
      <c r="E676" s="176"/>
      <c r="F676" s="168" t="s">
        <v>8</v>
      </c>
      <c r="G676" s="15">
        <f>IF(AND(F676="YA"),5,IF(AND(F676="TIDAK"),1,0))</f>
        <v>5</v>
      </c>
    </row>
    <row r="677" spans="1:7" ht="32" customHeight="1" x14ac:dyDescent="0.2">
      <c r="A677" s="2"/>
      <c r="B677" s="5"/>
      <c r="C677" s="4" t="s">
        <v>1252</v>
      </c>
      <c r="D677" s="176" t="s">
        <v>1253</v>
      </c>
      <c r="E677" s="176"/>
      <c r="F677" s="168" t="s">
        <v>8</v>
      </c>
      <c r="G677" s="15">
        <f>IF(AND(F677="YA"),5,IF(AND(F677="TIDAK"),1,0))</f>
        <v>5</v>
      </c>
    </row>
    <row r="678" spans="1:7" ht="32" customHeight="1" x14ac:dyDescent="0.2">
      <c r="A678" s="186" t="s">
        <v>1254</v>
      </c>
      <c r="B678" s="187"/>
      <c r="C678" s="187"/>
      <c r="D678" s="187"/>
      <c r="E678" s="187"/>
      <c r="F678" s="187"/>
      <c r="G678" s="48">
        <f>G679</f>
        <v>87</v>
      </c>
    </row>
    <row r="679" spans="1:7" ht="32" customHeight="1" x14ac:dyDescent="0.2">
      <c r="A679" s="2">
        <v>24</v>
      </c>
      <c r="B679" s="189" t="s">
        <v>1154</v>
      </c>
      <c r="C679" s="190"/>
      <c r="D679" s="190"/>
      <c r="E679" s="191"/>
      <c r="F679" s="168"/>
      <c r="G679" s="50">
        <f>SUM(G680:G704)</f>
        <v>87</v>
      </c>
    </row>
    <row r="680" spans="1:7" ht="32" customHeight="1" x14ac:dyDescent="0.2">
      <c r="A680" s="2"/>
      <c r="B680" s="4" t="s">
        <v>1255</v>
      </c>
      <c r="C680" s="181" t="s">
        <v>1256</v>
      </c>
      <c r="D680" s="183"/>
      <c r="E680" s="182"/>
      <c r="F680" s="168" t="s">
        <v>8</v>
      </c>
      <c r="G680" s="15">
        <f>IF(AND(F680="YA"),5,IF(AND(F680="TIDAK"),1,0))</f>
        <v>5</v>
      </c>
    </row>
    <row r="681" spans="1:7" ht="32" customHeight="1" x14ac:dyDescent="0.2">
      <c r="A681" s="2"/>
      <c r="B681" s="4" t="s">
        <v>1257</v>
      </c>
      <c r="C681" s="181" t="s">
        <v>1258</v>
      </c>
      <c r="D681" s="183"/>
      <c r="E681" s="182"/>
      <c r="F681" s="168"/>
      <c r="G681" s="15"/>
    </row>
    <row r="682" spans="1:7" ht="32" customHeight="1" x14ac:dyDescent="0.2">
      <c r="A682" s="2"/>
      <c r="B682" s="5"/>
      <c r="C682" s="4" t="s">
        <v>1259</v>
      </c>
      <c r="D682" s="181" t="s">
        <v>1260</v>
      </c>
      <c r="E682" s="182"/>
      <c r="F682" s="168" t="s">
        <v>8</v>
      </c>
      <c r="G682" s="15">
        <f>IF(AND(F682="YA"),5,IF(AND(F682="TIDAK"),1,0))</f>
        <v>5</v>
      </c>
    </row>
    <row r="683" spans="1:7" ht="32" customHeight="1" x14ac:dyDescent="0.2">
      <c r="A683" s="2"/>
      <c r="B683" s="5"/>
      <c r="C683" s="4" t="s">
        <v>1261</v>
      </c>
      <c r="D683" s="181" t="s">
        <v>1262</v>
      </c>
      <c r="E683" s="182"/>
      <c r="F683" s="168" t="s">
        <v>55</v>
      </c>
      <c r="G683" s="15">
        <f>IF(AND(F683="YA"),5,IF(AND(F683="TIDAK"),1,0))</f>
        <v>1</v>
      </c>
    </row>
    <row r="684" spans="1:7" ht="32" customHeight="1" x14ac:dyDescent="0.2">
      <c r="A684" s="2"/>
      <c r="B684" s="5"/>
      <c r="C684" s="4" t="s">
        <v>1263</v>
      </c>
      <c r="D684" s="181" t="s">
        <v>1264</v>
      </c>
      <c r="E684" s="182"/>
      <c r="F684" s="168"/>
      <c r="G684" s="15"/>
    </row>
    <row r="685" spans="1:7" ht="32" customHeight="1" x14ac:dyDescent="0.2">
      <c r="A685" s="2"/>
      <c r="B685" s="5"/>
      <c r="C685" s="5"/>
      <c r="D685" s="4" t="s">
        <v>1265</v>
      </c>
      <c r="E685" s="5" t="s">
        <v>1266</v>
      </c>
      <c r="F685" s="168" t="s">
        <v>8</v>
      </c>
      <c r="G685" s="15">
        <f t="shared" ref="G685:G693" si="44">IF(AND(F685="YA"),5,IF(AND(F685="TIDAK"),1,0))</f>
        <v>5</v>
      </c>
    </row>
    <row r="686" spans="1:7" ht="32" customHeight="1" x14ac:dyDescent="0.2">
      <c r="A686" s="2"/>
      <c r="B686" s="5"/>
      <c r="C686" s="5"/>
      <c r="D686" s="4" t="s">
        <v>1267</v>
      </c>
      <c r="E686" s="5" t="s">
        <v>1268</v>
      </c>
      <c r="F686" s="168" t="s">
        <v>8</v>
      </c>
      <c r="G686" s="15">
        <f t="shared" si="44"/>
        <v>5</v>
      </c>
    </row>
    <row r="687" spans="1:7" ht="32" customHeight="1" x14ac:dyDescent="0.2">
      <c r="A687" s="2"/>
      <c r="B687" s="5"/>
      <c r="C687" s="5"/>
      <c r="D687" s="4" t="s">
        <v>1269</v>
      </c>
      <c r="E687" s="5" t="s">
        <v>1270</v>
      </c>
      <c r="F687" s="168" t="s">
        <v>8</v>
      </c>
      <c r="G687" s="15">
        <f t="shared" si="44"/>
        <v>5</v>
      </c>
    </row>
    <row r="688" spans="1:7" ht="32" customHeight="1" x14ac:dyDescent="0.2">
      <c r="A688" s="2"/>
      <c r="B688" s="5"/>
      <c r="C688" s="5"/>
      <c r="D688" s="4" t="s">
        <v>1271</v>
      </c>
      <c r="E688" s="5" t="s">
        <v>1272</v>
      </c>
      <c r="F688" s="168" t="s">
        <v>8</v>
      </c>
      <c r="G688" s="15">
        <f t="shared" si="44"/>
        <v>5</v>
      </c>
    </row>
    <row r="689" spans="1:7" ht="32" customHeight="1" x14ac:dyDescent="0.2">
      <c r="A689" s="2"/>
      <c r="B689" s="5"/>
      <c r="C689" s="5"/>
      <c r="D689" s="4" t="s">
        <v>1273</v>
      </c>
      <c r="E689" s="5" t="s">
        <v>1274</v>
      </c>
      <c r="F689" s="168" t="s">
        <v>8</v>
      </c>
      <c r="G689" s="15">
        <f t="shared" si="44"/>
        <v>5</v>
      </c>
    </row>
    <row r="690" spans="1:7" ht="32" customHeight="1" x14ac:dyDescent="0.2">
      <c r="A690" s="2"/>
      <c r="B690" s="5"/>
      <c r="C690" s="5"/>
      <c r="D690" s="4" t="s">
        <v>1275</v>
      </c>
      <c r="E690" s="5" t="s">
        <v>1276</v>
      </c>
      <c r="F690" s="168" t="s">
        <v>8</v>
      </c>
      <c r="G690" s="15">
        <f t="shared" si="44"/>
        <v>5</v>
      </c>
    </row>
    <row r="691" spans="1:7" ht="32" customHeight="1" x14ac:dyDescent="0.2">
      <c r="A691" s="2"/>
      <c r="B691" s="5"/>
      <c r="C691" s="5"/>
      <c r="D691" s="4" t="s">
        <v>1277</v>
      </c>
      <c r="E691" s="5" t="s">
        <v>1278</v>
      </c>
      <c r="F691" s="168" t="s">
        <v>8</v>
      </c>
      <c r="G691" s="15">
        <f t="shared" si="44"/>
        <v>5</v>
      </c>
    </row>
    <row r="692" spans="1:7" ht="32" customHeight="1" x14ac:dyDescent="0.2">
      <c r="A692" s="2"/>
      <c r="B692" s="5"/>
      <c r="C692" s="4" t="s">
        <v>1279</v>
      </c>
      <c r="D692" s="181" t="s">
        <v>1280</v>
      </c>
      <c r="E692" s="182"/>
      <c r="F692" s="168" t="s">
        <v>55</v>
      </c>
      <c r="G692" s="15">
        <f t="shared" si="44"/>
        <v>1</v>
      </c>
    </row>
    <row r="693" spans="1:7" ht="32" customHeight="1" x14ac:dyDescent="0.2">
      <c r="A693" s="2"/>
      <c r="B693" s="5"/>
      <c r="C693" s="4" t="s">
        <v>1281</v>
      </c>
      <c r="D693" s="181" t="s">
        <v>1282</v>
      </c>
      <c r="E693" s="182"/>
      <c r="F693" s="168" t="s">
        <v>8</v>
      </c>
      <c r="G693" s="15">
        <f t="shared" si="44"/>
        <v>5</v>
      </c>
    </row>
    <row r="694" spans="1:7" ht="32" customHeight="1" x14ac:dyDescent="0.2">
      <c r="A694" s="2"/>
      <c r="B694" s="4" t="s">
        <v>1283</v>
      </c>
      <c r="C694" s="181" t="s">
        <v>1284</v>
      </c>
      <c r="D694" s="183"/>
      <c r="E694" s="182"/>
      <c r="F694" s="168"/>
      <c r="G694" s="15"/>
    </row>
    <row r="695" spans="1:7" ht="32" customHeight="1" x14ac:dyDescent="0.2">
      <c r="A695" s="2"/>
      <c r="B695" s="5"/>
      <c r="C695" s="4" t="s">
        <v>1285</v>
      </c>
      <c r="D695" s="181" t="s">
        <v>1286</v>
      </c>
      <c r="E695" s="182"/>
      <c r="F695" s="168" t="s">
        <v>8</v>
      </c>
      <c r="G695" s="15">
        <f>IF(AND(F695="YA"),5,IF(AND(F695="TIDAK"),1,0))</f>
        <v>5</v>
      </c>
    </row>
    <row r="696" spans="1:7" ht="32" customHeight="1" x14ac:dyDescent="0.2">
      <c r="A696" s="2"/>
      <c r="B696" s="5"/>
      <c r="C696" s="4" t="s">
        <v>1287</v>
      </c>
      <c r="D696" s="181" t="s">
        <v>1288</v>
      </c>
      <c r="E696" s="182"/>
      <c r="F696" s="168" t="s">
        <v>8</v>
      </c>
      <c r="G696" s="15">
        <f>IF(AND(F696="YA"),5,IF(AND(F696="TIDAK"),1,0))</f>
        <v>5</v>
      </c>
    </row>
    <row r="697" spans="1:7" ht="32" customHeight="1" x14ac:dyDescent="0.2">
      <c r="A697" s="2"/>
      <c r="B697" s="4" t="s">
        <v>1283</v>
      </c>
      <c r="C697" s="181" t="s">
        <v>1289</v>
      </c>
      <c r="D697" s="183"/>
      <c r="E697" s="182"/>
      <c r="F697" s="168" t="s">
        <v>8</v>
      </c>
      <c r="G697" s="15">
        <f>IF(AND(F697="YA"),5,IF(AND(F697="TIDAK"),1,0))</f>
        <v>5</v>
      </c>
    </row>
    <row r="698" spans="1:7" ht="32" customHeight="1" x14ac:dyDescent="0.2">
      <c r="A698" s="2"/>
      <c r="B698" s="4" t="s">
        <v>1290</v>
      </c>
      <c r="C698" s="181" t="s">
        <v>1291</v>
      </c>
      <c r="D698" s="183"/>
      <c r="E698" s="182"/>
      <c r="F698" s="168" t="s">
        <v>8</v>
      </c>
      <c r="G698" s="15">
        <f>IF(AND(F698="YA"),5,IF(AND(F698="TIDAK"),1,0))</f>
        <v>5</v>
      </c>
    </row>
    <row r="699" spans="1:7" ht="32" customHeight="1" x14ac:dyDescent="0.2">
      <c r="A699" s="2"/>
      <c r="B699" s="4" t="s">
        <v>1292</v>
      </c>
      <c r="C699" s="181" t="s">
        <v>1293</v>
      </c>
      <c r="D699" s="183"/>
      <c r="E699" s="182"/>
      <c r="F699" s="168"/>
      <c r="G699" s="15"/>
    </row>
    <row r="700" spans="1:7" ht="32" customHeight="1" x14ac:dyDescent="0.2">
      <c r="A700" s="2"/>
      <c r="B700" s="5"/>
      <c r="C700" s="4" t="s">
        <v>1294</v>
      </c>
      <c r="D700" s="181" t="s">
        <v>78</v>
      </c>
      <c r="E700" s="182"/>
      <c r="F700" s="168" t="s">
        <v>22</v>
      </c>
      <c r="G700" s="15">
        <f>IF(AND(F700="YA"),3,IF(AND(F700="TIDAK"),1,0))</f>
        <v>0</v>
      </c>
    </row>
    <row r="701" spans="1:7" ht="32" customHeight="1" x14ac:dyDescent="0.2">
      <c r="A701" s="2"/>
      <c r="B701" s="5"/>
      <c r="C701" s="4" t="s">
        <v>1295</v>
      </c>
      <c r="D701" s="181" t="s">
        <v>80</v>
      </c>
      <c r="E701" s="182"/>
      <c r="F701" s="168" t="s">
        <v>22</v>
      </c>
      <c r="G701" s="15">
        <f>IF(AND(F701="YA"),3,IF(AND(F701="TIDAK"),1,0))</f>
        <v>0</v>
      </c>
    </row>
    <row r="702" spans="1:7" ht="32" customHeight="1" x14ac:dyDescent="0.2">
      <c r="A702" s="2"/>
      <c r="B702" s="5"/>
      <c r="C702" s="4" t="s">
        <v>1296</v>
      </c>
      <c r="D702" s="181" t="s">
        <v>140</v>
      </c>
      <c r="E702" s="182"/>
      <c r="F702" s="168" t="s">
        <v>8</v>
      </c>
      <c r="G702" s="15">
        <f>IF(AND(F702="YA"),5,IF(AND(F702="TIDAK"),1,0))</f>
        <v>5</v>
      </c>
    </row>
    <row r="703" spans="1:7" ht="32" customHeight="1" x14ac:dyDescent="0.2">
      <c r="A703" s="2"/>
      <c r="B703" s="4" t="s">
        <v>1297</v>
      </c>
      <c r="C703" s="181" t="s">
        <v>1298</v>
      </c>
      <c r="D703" s="183"/>
      <c r="E703" s="182"/>
      <c r="F703" s="168" t="s">
        <v>8</v>
      </c>
      <c r="G703" s="15">
        <f>IF(AND(F703="YA"),5,IF(AND(F703="TIDAK"),1,0))</f>
        <v>5</v>
      </c>
    </row>
    <row r="704" spans="1:7" ht="39" customHeight="1" x14ac:dyDescent="0.2">
      <c r="A704" s="2"/>
      <c r="B704" s="4" t="s">
        <v>1299</v>
      </c>
      <c r="C704" s="181" t="s">
        <v>1300</v>
      </c>
      <c r="D704" s="183"/>
      <c r="E704" s="182"/>
      <c r="F704" s="168" t="s">
        <v>8</v>
      </c>
      <c r="G704" s="15">
        <f>IF(AND(F704="YA"),5,IF(AND(F704="TIDAK"),1,0))</f>
        <v>5</v>
      </c>
    </row>
    <row r="705" spans="1:7" ht="32" customHeight="1" x14ac:dyDescent="0.2">
      <c r="A705" s="186" t="s">
        <v>1301</v>
      </c>
      <c r="B705" s="187"/>
      <c r="C705" s="187"/>
      <c r="D705" s="187"/>
      <c r="E705" s="187"/>
      <c r="F705" s="187"/>
      <c r="G705" s="48">
        <f>G706</f>
        <v>115</v>
      </c>
    </row>
    <row r="706" spans="1:7" ht="32" customHeight="1" x14ac:dyDescent="0.2">
      <c r="A706" s="2">
        <v>25</v>
      </c>
      <c r="B706" s="194" t="s">
        <v>1302</v>
      </c>
      <c r="C706" s="195"/>
      <c r="D706" s="195"/>
      <c r="E706" s="196"/>
      <c r="F706" s="168"/>
      <c r="G706" s="50">
        <f>SUM(G707:G750)</f>
        <v>115</v>
      </c>
    </row>
    <row r="707" spans="1:7" ht="32" customHeight="1" x14ac:dyDescent="0.2">
      <c r="A707" s="2"/>
      <c r="B707" s="4" t="s">
        <v>1303</v>
      </c>
      <c r="C707" s="176" t="s">
        <v>1304</v>
      </c>
      <c r="D707" s="176"/>
      <c r="E707" s="176"/>
      <c r="F707" s="168" t="s">
        <v>8</v>
      </c>
      <c r="G707" s="15">
        <f>IF(AND(F707="YA"),5,IF(AND(F707="TIDAK"),40,0))</f>
        <v>5</v>
      </c>
    </row>
    <row r="708" spans="1:7" ht="32" customHeight="1" x14ac:dyDescent="0.2">
      <c r="A708" s="2"/>
      <c r="B708" s="5"/>
      <c r="C708" s="176" t="s">
        <v>1305</v>
      </c>
      <c r="D708" s="176"/>
      <c r="E708" s="176"/>
      <c r="F708" s="168"/>
      <c r="G708" s="15"/>
    </row>
    <row r="709" spans="1:7" ht="30.75" customHeight="1" x14ac:dyDescent="0.2">
      <c r="A709" s="2"/>
      <c r="B709" s="5"/>
      <c r="C709" s="4" t="s">
        <v>1306</v>
      </c>
      <c r="D709" s="176" t="s">
        <v>1307</v>
      </c>
      <c r="E709" s="176"/>
      <c r="F709" s="168" t="s">
        <v>55</v>
      </c>
      <c r="G709" s="15">
        <f>IF(AND(F709="YA"),5,IF(AND(F709="TIDAK"),1,0))</f>
        <v>1</v>
      </c>
    </row>
    <row r="710" spans="1:7" ht="31.5" customHeight="1" x14ac:dyDescent="0.2">
      <c r="A710" s="2"/>
      <c r="B710" s="5"/>
      <c r="C710" s="4" t="s">
        <v>1308</v>
      </c>
      <c r="D710" s="176" t="s">
        <v>1309</v>
      </c>
      <c r="E710" s="176"/>
      <c r="F710" s="168" t="s">
        <v>8</v>
      </c>
      <c r="G710" s="15">
        <f>IF(AND(F710="YA"),5,IF(AND(F710="TIDAK"),1,0))</f>
        <v>5</v>
      </c>
    </row>
    <row r="711" spans="1:7" ht="32" customHeight="1" x14ac:dyDescent="0.2">
      <c r="A711" s="2"/>
      <c r="B711" s="5"/>
      <c r="C711" s="4" t="s">
        <v>1310</v>
      </c>
      <c r="D711" s="176" t="s">
        <v>1311</v>
      </c>
      <c r="E711" s="176"/>
      <c r="F711" s="168" t="s">
        <v>8</v>
      </c>
      <c r="G711" s="15">
        <f>IF(AND(F711="YA"),5,IF(AND(F711="TIDAK"),1,0))</f>
        <v>5</v>
      </c>
    </row>
    <row r="712" spans="1:7" ht="32" customHeight="1" x14ac:dyDescent="0.2">
      <c r="A712" s="2"/>
      <c r="B712" s="5"/>
      <c r="C712" s="4" t="s">
        <v>1312</v>
      </c>
      <c r="D712" s="176" t="s">
        <v>1313</v>
      </c>
      <c r="E712" s="176"/>
      <c r="F712" s="168"/>
      <c r="G712" s="15"/>
    </row>
    <row r="713" spans="1:7" ht="32" customHeight="1" x14ac:dyDescent="0.2">
      <c r="A713" s="2"/>
      <c r="B713" s="5"/>
      <c r="C713" s="5"/>
      <c r="D713" s="4" t="s">
        <v>1314</v>
      </c>
      <c r="E713" s="5" t="s">
        <v>1315</v>
      </c>
      <c r="F713" s="168" t="s">
        <v>8</v>
      </c>
      <c r="G713" s="15">
        <f>IF(AND(F713="YA"),5,IF(AND(F713="TIDAK"),1,0))</f>
        <v>5</v>
      </c>
    </row>
    <row r="714" spans="1:7" ht="32" customHeight="1" x14ac:dyDescent="0.2">
      <c r="A714" s="2"/>
      <c r="B714" s="5"/>
      <c r="C714" s="5"/>
      <c r="D714" s="4" t="s">
        <v>1316</v>
      </c>
      <c r="E714" s="5" t="s">
        <v>1317</v>
      </c>
      <c r="F714" s="168" t="s">
        <v>8</v>
      </c>
      <c r="G714" s="15">
        <f>IF(AND(F714="YA"),5,IF(AND(F714="TIDAK"),1,0))</f>
        <v>5</v>
      </c>
    </row>
    <row r="715" spans="1:7" ht="32" customHeight="1" x14ac:dyDescent="0.2">
      <c r="A715" s="2"/>
      <c r="B715" s="5"/>
      <c r="C715" s="5"/>
      <c r="D715" s="4" t="s">
        <v>1318</v>
      </c>
      <c r="E715" s="5" t="s">
        <v>1319</v>
      </c>
      <c r="F715" s="168" t="s">
        <v>55</v>
      </c>
      <c r="G715" s="15">
        <f>IF(AND(F715="YA"),5,IF(AND(F715="TIDAK"),1,0))</f>
        <v>1</v>
      </c>
    </row>
    <row r="716" spans="1:7" ht="32" customHeight="1" x14ac:dyDescent="0.2">
      <c r="A716" s="2"/>
      <c r="B716" s="5"/>
      <c r="C716" s="4" t="s">
        <v>1320</v>
      </c>
      <c r="D716" s="176" t="s">
        <v>1321</v>
      </c>
      <c r="E716" s="176"/>
      <c r="F716" s="168" t="s">
        <v>8</v>
      </c>
      <c r="G716" s="15">
        <f>IF(AND(F716="YA"),5,IF(AND(F716="TIDAK"),1,0))</f>
        <v>5</v>
      </c>
    </row>
    <row r="717" spans="1:7" ht="32" customHeight="1" x14ac:dyDescent="0.2">
      <c r="A717" s="2"/>
      <c r="B717" s="4" t="s">
        <v>1322</v>
      </c>
      <c r="C717" s="176" t="s">
        <v>1323</v>
      </c>
      <c r="D717" s="176"/>
      <c r="E717" s="176"/>
      <c r="F717" s="168"/>
      <c r="G717" s="15"/>
    </row>
    <row r="718" spans="1:7" ht="32" customHeight="1" x14ac:dyDescent="0.2">
      <c r="A718" s="2"/>
      <c r="B718" s="5"/>
      <c r="C718" s="4" t="s">
        <v>1324</v>
      </c>
      <c r="D718" s="176" t="s">
        <v>1325</v>
      </c>
      <c r="E718" s="176"/>
      <c r="F718" s="168" t="s">
        <v>55</v>
      </c>
      <c r="G718" s="15">
        <f>IF(AND(F718="YA"),5,IF(AND(F718="TIDAK"),25,0))</f>
        <v>25</v>
      </c>
    </row>
    <row r="719" spans="1:7" ht="32" customHeight="1" x14ac:dyDescent="0.2">
      <c r="A719" s="2"/>
      <c r="B719" s="5"/>
      <c r="C719" s="4" t="s">
        <v>1326</v>
      </c>
      <c r="D719" s="176" t="s">
        <v>1327</v>
      </c>
      <c r="E719" s="176"/>
      <c r="F719" s="168" t="s">
        <v>55</v>
      </c>
      <c r="G719" s="15">
        <f>IF(AND(F719="YA"),5,IF(AND(F719="TIDAK"),1,0))</f>
        <v>1</v>
      </c>
    </row>
    <row r="720" spans="1:7" ht="32" customHeight="1" x14ac:dyDescent="0.2">
      <c r="A720" s="2"/>
      <c r="B720" s="5"/>
      <c r="C720" s="4" t="s">
        <v>1328</v>
      </c>
      <c r="D720" s="176" t="s">
        <v>891</v>
      </c>
      <c r="E720" s="176"/>
      <c r="F720" s="168"/>
      <c r="G720" s="15"/>
    </row>
    <row r="721" spans="1:7" ht="32" customHeight="1" x14ac:dyDescent="0.2">
      <c r="A721" s="2"/>
      <c r="B721" s="5"/>
      <c r="C721" s="5"/>
      <c r="D721" s="4" t="s">
        <v>1329</v>
      </c>
      <c r="E721" s="5" t="s">
        <v>1330</v>
      </c>
      <c r="F721" s="168" t="s">
        <v>55</v>
      </c>
      <c r="G721" s="15">
        <f>IF(AND(F721="YA"),5,IF(AND(F721="TIDAK"),1,0))</f>
        <v>1</v>
      </c>
    </row>
    <row r="722" spans="1:7" ht="42" customHeight="1" x14ac:dyDescent="0.2">
      <c r="A722" s="2"/>
      <c r="B722" s="5"/>
      <c r="C722" s="4" t="s">
        <v>1331</v>
      </c>
      <c r="D722" s="176" t="s">
        <v>1332</v>
      </c>
      <c r="E722" s="176"/>
      <c r="F722" s="168" t="s">
        <v>55</v>
      </c>
      <c r="G722" s="15">
        <f>IF(AND(F722="YA"),5,IF(AND(F722="TIDAK"),1,0))</f>
        <v>1</v>
      </c>
    </row>
    <row r="723" spans="1:7" ht="32" customHeight="1" x14ac:dyDescent="0.2">
      <c r="A723" s="2"/>
      <c r="B723" s="5"/>
      <c r="C723" s="4" t="s">
        <v>1333</v>
      </c>
      <c r="D723" s="176" t="s">
        <v>1334</v>
      </c>
      <c r="E723" s="176"/>
      <c r="F723" s="168"/>
      <c r="G723" s="15"/>
    </row>
    <row r="724" spans="1:7" ht="32" customHeight="1" x14ac:dyDescent="0.2">
      <c r="A724" s="2"/>
      <c r="B724" s="5"/>
      <c r="C724" s="5"/>
      <c r="D724" s="4" t="s">
        <v>1335</v>
      </c>
      <c r="E724" s="5" t="s">
        <v>1336</v>
      </c>
      <c r="F724" s="168" t="s">
        <v>55</v>
      </c>
      <c r="G724" s="15">
        <f>IF(AND(F724="YA"),3,IF(AND(F724="TIDAK"),1,0))</f>
        <v>1</v>
      </c>
    </row>
    <row r="725" spans="1:7" ht="32" customHeight="1" x14ac:dyDescent="0.2">
      <c r="A725" s="2"/>
      <c r="B725" s="5"/>
      <c r="C725" s="5"/>
      <c r="D725" s="4" t="s">
        <v>1337</v>
      </c>
      <c r="E725" s="5" t="s">
        <v>1338</v>
      </c>
      <c r="F725" s="168" t="s">
        <v>55</v>
      </c>
      <c r="G725" s="15">
        <f>IF(AND(F725="YA"),3,IF(AND(F725="TIDAK"),1,0))</f>
        <v>1</v>
      </c>
    </row>
    <row r="726" spans="1:7" ht="32" customHeight="1" x14ac:dyDescent="0.2">
      <c r="A726" s="2"/>
      <c r="B726" s="5"/>
      <c r="C726" s="5"/>
      <c r="D726" s="4" t="s">
        <v>1339</v>
      </c>
      <c r="E726" s="5" t="s">
        <v>1340</v>
      </c>
      <c r="F726" s="168" t="s">
        <v>55</v>
      </c>
      <c r="G726" s="15">
        <f>IF(AND(F726="YA"),5,IF(AND(F726="TIDAK"),1,0))</f>
        <v>1</v>
      </c>
    </row>
    <row r="727" spans="1:7" ht="32" customHeight="1" x14ac:dyDescent="0.2">
      <c r="A727" s="2"/>
      <c r="B727" s="4" t="s">
        <v>1341</v>
      </c>
      <c r="C727" s="176" t="s">
        <v>1342</v>
      </c>
      <c r="D727" s="176"/>
      <c r="E727" s="176"/>
      <c r="F727" s="168" t="s">
        <v>8</v>
      </c>
      <c r="G727" s="15">
        <f>IF(AND(F727="YA"),5,IF(AND(F727="TIDAK"),1,0))</f>
        <v>5</v>
      </c>
    </row>
    <row r="728" spans="1:7" ht="48" customHeight="1" x14ac:dyDescent="0.2">
      <c r="A728" s="2"/>
      <c r="B728" s="4" t="s">
        <v>1343</v>
      </c>
      <c r="C728" s="176" t="s">
        <v>1344</v>
      </c>
      <c r="D728" s="176"/>
      <c r="E728" s="176"/>
      <c r="F728" s="168" t="s">
        <v>22</v>
      </c>
      <c r="G728" s="15">
        <f>IF(AND(F728="YA"),5,IF(AND(F728="TIDAK"),1,0))</f>
        <v>0</v>
      </c>
    </row>
    <row r="729" spans="1:7" ht="39.75" customHeight="1" x14ac:dyDescent="0.2">
      <c r="A729" s="2"/>
      <c r="B729" s="4" t="s">
        <v>1345</v>
      </c>
      <c r="C729" s="176" t="s">
        <v>1346</v>
      </c>
      <c r="D729" s="176"/>
      <c r="E729" s="176"/>
      <c r="F729" s="168" t="s">
        <v>22</v>
      </c>
      <c r="G729" s="15">
        <f>IF(AND(F729="YA"),5,IF(AND(F729="TIDAK"),1,0))</f>
        <v>0</v>
      </c>
    </row>
    <row r="730" spans="1:7" ht="34.5" customHeight="1" x14ac:dyDescent="0.2">
      <c r="A730" s="2"/>
      <c r="B730" s="4" t="s">
        <v>1347</v>
      </c>
      <c r="C730" s="176" t="s">
        <v>1348</v>
      </c>
      <c r="D730" s="176"/>
      <c r="E730" s="176"/>
      <c r="F730" s="168" t="s">
        <v>8</v>
      </c>
      <c r="G730" s="15">
        <f>IF(AND(F730="YA"),0,IF(AND(F730="TIDAK"),35,0))</f>
        <v>0</v>
      </c>
    </row>
    <row r="731" spans="1:7" ht="32" customHeight="1" x14ac:dyDescent="0.2">
      <c r="A731" s="2"/>
      <c r="B731" s="5"/>
      <c r="C731" s="176" t="s">
        <v>1349</v>
      </c>
      <c r="D731" s="176"/>
      <c r="E731" s="176"/>
      <c r="F731" s="168" t="s">
        <v>22</v>
      </c>
      <c r="G731" s="15"/>
    </row>
    <row r="732" spans="1:7" ht="32" customHeight="1" x14ac:dyDescent="0.2">
      <c r="A732" s="2"/>
      <c r="B732" s="5"/>
      <c r="C732" s="176" t="s">
        <v>1350</v>
      </c>
      <c r="D732" s="176"/>
      <c r="E732" s="176"/>
      <c r="F732" s="168"/>
      <c r="G732" s="15"/>
    </row>
    <row r="733" spans="1:7" ht="32" customHeight="1" x14ac:dyDescent="0.2">
      <c r="A733" s="2"/>
      <c r="B733" s="5"/>
      <c r="C733" s="4" t="s">
        <v>1351</v>
      </c>
      <c r="D733" s="176" t="s">
        <v>1352</v>
      </c>
      <c r="E733" s="176"/>
      <c r="F733" s="168" t="s">
        <v>8</v>
      </c>
      <c r="G733" s="15">
        <f t="shared" ref="G733:G738" si="45">IF(AND(F733="YA"),5,IF(AND(F733="TIDAK"),1,0))</f>
        <v>5</v>
      </c>
    </row>
    <row r="734" spans="1:7" ht="32" customHeight="1" x14ac:dyDescent="0.2">
      <c r="A734" s="2"/>
      <c r="B734" s="5"/>
      <c r="C734" s="4" t="s">
        <v>1353</v>
      </c>
      <c r="D734" s="176" t="s">
        <v>1354</v>
      </c>
      <c r="E734" s="176"/>
      <c r="F734" s="168" t="s">
        <v>8</v>
      </c>
      <c r="G734" s="15">
        <f t="shared" si="45"/>
        <v>5</v>
      </c>
    </row>
    <row r="735" spans="1:7" ht="32" customHeight="1" x14ac:dyDescent="0.2">
      <c r="A735" s="2"/>
      <c r="B735" s="5"/>
      <c r="C735" s="4" t="s">
        <v>1355</v>
      </c>
      <c r="D735" s="176" t="s">
        <v>1356</v>
      </c>
      <c r="E735" s="176"/>
      <c r="F735" s="168" t="s">
        <v>55</v>
      </c>
      <c r="G735" s="15">
        <f t="shared" si="45"/>
        <v>1</v>
      </c>
    </row>
    <row r="736" spans="1:7" ht="32" customHeight="1" x14ac:dyDescent="0.2">
      <c r="A736" s="2"/>
      <c r="B736" s="5"/>
      <c r="C736" s="4" t="s">
        <v>1357</v>
      </c>
      <c r="D736" s="176" t="s">
        <v>1358</v>
      </c>
      <c r="E736" s="176"/>
      <c r="F736" s="168" t="s">
        <v>8</v>
      </c>
      <c r="G736" s="15">
        <f t="shared" si="45"/>
        <v>5</v>
      </c>
    </row>
    <row r="737" spans="1:7" ht="32" customHeight="1" x14ac:dyDescent="0.2">
      <c r="A737" s="2"/>
      <c r="B737" s="5"/>
      <c r="C737" s="4" t="s">
        <v>1359</v>
      </c>
      <c r="D737" s="176" t="s">
        <v>1360</v>
      </c>
      <c r="E737" s="176"/>
      <c r="F737" s="168" t="s">
        <v>8</v>
      </c>
      <c r="G737" s="15">
        <f t="shared" si="45"/>
        <v>5</v>
      </c>
    </row>
    <row r="738" spans="1:7" ht="32" customHeight="1" x14ac:dyDescent="0.2">
      <c r="A738" s="2"/>
      <c r="B738" s="5"/>
      <c r="C738" s="4" t="s">
        <v>1361</v>
      </c>
      <c r="D738" s="176" t="s">
        <v>1362</v>
      </c>
      <c r="E738" s="176"/>
      <c r="F738" s="168" t="s">
        <v>8</v>
      </c>
      <c r="G738" s="15">
        <f t="shared" si="45"/>
        <v>5</v>
      </c>
    </row>
    <row r="739" spans="1:7" ht="32" customHeight="1" x14ac:dyDescent="0.2">
      <c r="A739" s="2"/>
      <c r="B739" s="4" t="s">
        <v>1363</v>
      </c>
      <c r="C739" s="176" t="s">
        <v>1364</v>
      </c>
      <c r="D739" s="176"/>
      <c r="E739" s="176"/>
      <c r="F739" s="168"/>
      <c r="G739" s="15"/>
    </row>
    <row r="740" spans="1:7" ht="32" customHeight="1" x14ac:dyDescent="0.2">
      <c r="A740" s="2"/>
      <c r="B740" s="5"/>
      <c r="C740" s="4" t="s">
        <v>1365</v>
      </c>
      <c r="D740" s="176" t="s">
        <v>1366</v>
      </c>
      <c r="E740" s="176"/>
      <c r="F740" s="168" t="s">
        <v>22</v>
      </c>
      <c r="G740" s="15">
        <f>IF(AND(F740="YA"),3,IF(AND(F740="TIDAK"),1,0))</f>
        <v>0</v>
      </c>
    </row>
    <row r="741" spans="1:7" ht="32" customHeight="1" x14ac:dyDescent="0.2">
      <c r="A741" s="2"/>
      <c r="B741" s="5"/>
      <c r="C741" s="4" t="s">
        <v>1367</v>
      </c>
      <c r="D741" s="176" t="s">
        <v>1368</v>
      </c>
      <c r="E741" s="176"/>
      <c r="F741" s="168" t="s">
        <v>22</v>
      </c>
      <c r="G741" s="15">
        <f>IF(AND(F741="YA"),3,IF(AND(F741="TIDAK"),1,0))</f>
        <v>0</v>
      </c>
    </row>
    <row r="742" spans="1:7" ht="32" customHeight="1" x14ac:dyDescent="0.2">
      <c r="A742" s="2"/>
      <c r="B742" s="5"/>
      <c r="C742" s="4" t="s">
        <v>1369</v>
      </c>
      <c r="D742" s="176" t="s">
        <v>1370</v>
      </c>
      <c r="E742" s="176"/>
      <c r="F742" s="168" t="s">
        <v>8</v>
      </c>
      <c r="G742" s="15">
        <f>IF(AND(F742="YA"),5,IF(AND(F742="TIDAK"),1,0))</f>
        <v>5</v>
      </c>
    </row>
    <row r="743" spans="1:7" ht="32" customHeight="1" x14ac:dyDescent="0.2">
      <c r="A743" s="2"/>
      <c r="B743" s="4" t="s">
        <v>1371</v>
      </c>
      <c r="C743" s="176" t="s">
        <v>1372</v>
      </c>
      <c r="D743" s="176"/>
      <c r="E743" s="176"/>
      <c r="F743" s="168"/>
      <c r="G743" s="15"/>
    </row>
    <row r="744" spans="1:7" ht="32" customHeight="1" x14ac:dyDescent="0.2">
      <c r="A744" s="2"/>
      <c r="B744" s="5"/>
      <c r="C744" s="4" t="s">
        <v>1373</v>
      </c>
      <c r="D744" s="176" t="s">
        <v>1374</v>
      </c>
      <c r="E744" s="176"/>
      <c r="F744" s="168" t="s">
        <v>8</v>
      </c>
      <c r="G744" s="15">
        <f>IF(AND(F744="YA"),5,IF(AND(F744="TIDAK"),1,0))</f>
        <v>5</v>
      </c>
    </row>
    <row r="745" spans="1:7" ht="32" customHeight="1" x14ac:dyDescent="0.2">
      <c r="A745" s="2"/>
      <c r="B745" s="5"/>
      <c r="C745" s="4" t="s">
        <v>1375</v>
      </c>
      <c r="D745" s="176" t="s">
        <v>1376</v>
      </c>
      <c r="E745" s="176"/>
      <c r="F745" s="168" t="s">
        <v>55</v>
      </c>
      <c r="G745" s="15">
        <f>IF(AND(F745="YA"),5,IF(AND(F745="TIDAK"),1,0))</f>
        <v>1</v>
      </c>
    </row>
    <row r="746" spans="1:7" ht="32" customHeight="1" x14ac:dyDescent="0.2">
      <c r="A746" s="2"/>
      <c r="B746" s="5"/>
      <c r="C746" s="4" t="s">
        <v>1377</v>
      </c>
      <c r="D746" s="176" t="s">
        <v>1378</v>
      </c>
      <c r="E746" s="176"/>
      <c r="F746" s="168" t="s">
        <v>8</v>
      </c>
      <c r="G746" s="15">
        <f>IF(AND(F746="YA"),5,IF(AND(F746="TIDAK"),1,0))</f>
        <v>5</v>
      </c>
    </row>
    <row r="747" spans="1:7" ht="49.5" customHeight="1" x14ac:dyDescent="0.2">
      <c r="A747" s="2"/>
      <c r="B747" s="4" t="s">
        <v>1379</v>
      </c>
      <c r="C747" s="176" t="s">
        <v>1380</v>
      </c>
      <c r="D747" s="176"/>
      <c r="E747" s="176"/>
      <c r="F747" s="168" t="s">
        <v>8</v>
      </c>
      <c r="G747" s="15">
        <f>IF(AND(F747="YA"),5,IF(AND(F747="TIDAK"),1,0))</f>
        <v>5</v>
      </c>
    </row>
    <row r="748" spans="1:7" ht="32" customHeight="1" x14ac:dyDescent="0.2">
      <c r="A748" s="2"/>
      <c r="B748" s="5"/>
      <c r="C748" s="4" t="s">
        <v>1381</v>
      </c>
      <c r="D748" s="176" t="s">
        <v>1382</v>
      </c>
      <c r="E748" s="176"/>
      <c r="F748" s="168"/>
      <c r="G748" s="15"/>
    </row>
    <row r="749" spans="1:7" ht="36" customHeight="1" x14ac:dyDescent="0.2">
      <c r="A749" s="2"/>
      <c r="B749" s="5"/>
      <c r="C749" s="5"/>
      <c r="D749" s="4" t="s">
        <v>1383</v>
      </c>
      <c r="E749" s="5" t="s">
        <v>1384</v>
      </c>
      <c r="F749" s="168" t="s">
        <v>22</v>
      </c>
      <c r="G749" s="15">
        <f>IF(AND(F749="YA"),2,IF(AND(F749="TIDAK"),0,0))</f>
        <v>0</v>
      </c>
    </row>
    <row r="750" spans="1:7" ht="36" customHeight="1" x14ac:dyDescent="0.2">
      <c r="A750" s="2"/>
      <c r="B750" s="5"/>
      <c r="C750" s="5"/>
      <c r="D750" s="4" t="s">
        <v>1385</v>
      </c>
      <c r="E750" s="5" t="s">
        <v>1386</v>
      </c>
      <c r="F750" s="168" t="s">
        <v>22</v>
      </c>
      <c r="G750" s="15">
        <f>IF(AND(F750="YA"),2,IF(AND(F750="TIDAK"),0,0))</f>
        <v>0</v>
      </c>
    </row>
    <row r="751" spans="1:7" ht="32" customHeight="1" x14ac:dyDescent="0.2">
      <c r="A751" s="186" t="s">
        <v>1387</v>
      </c>
      <c r="B751" s="187"/>
      <c r="C751" s="187"/>
      <c r="D751" s="187"/>
      <c r="E751" s="187"/>
      <c r="F751" s="187"/>
      <c r="G751" s="48">
        <f>G752+G777</f>
        <v>88</v>
      </c>
    </row>
    <row r="752" spans="1:7" ht="32" customHeight="1" x14ac:dyDescent="0.2">
      <c r="A752" s="2">
        <v>26</v>
      </c>
      <c r="B752" s="180" t="s">
        <v>1388</v>
      </c>
      <c r="C752" s="180"/>
      <c r="D752" s="180"/>
      <c r="E752" s="180"/>
      <c r="F752" s="168"/>
      <c r="G752" s="50">
        <f>SUM(G753:G777)</f>
        <v>83</v>
      </c>
    </row>
    <row r="753" spans="1:7" ht="32" customHeight="1" x14ac:dyDescent="0.2">
      <c r="A753" s="2"/>
      <c r="B753" s="4" t="s">
        <v>1389</v>
      </c>
      <c r="C753" s="176" t="s">
        <v>1390</v>
      </c>
      <c r="D753" s="176"/>
      <c r="E753" s="176"/>
      <c r="F753" s="168" t="s">
        <v>8</v>
      </c>
      <c r="G753" s="15">
        <f>IF(AND(F753="YA"),5,IF(AND(F753="TIDAK"),1,0))</f>
        <v>5</v>
      </c>
    </row>
    <row r="754" spans="1:7" ht="32" customHeight="1" x14ac:dyDescent="0.2">
      <c r="A754" s="2"/>
      <c r="B754" s="4" t="s">
        <v>1391</v>
      </c>
      <c r="C754" s="176" t="s">
        <v>1392</v>
      </c>
      <c r="D754" s="176"/>
      <c r="E754" s="176"/>
      <c r="F754" s="168" t="s">
        <v>8</v>
      </c>
      <c r="G754" s="15">
        <f>IF(AND(F754="YA"),5,IF(AND(F754="TIDAK"),1,0))</f>
        <v>5</v>
      </c>
    </row>
    <row r="755" spans="1:7" ht="32" customHeight="1" x14ac:dyDescent="0.2">
      <c r="A755" s="2"/>
      <c r="B755" s="4" t="s">
        <v>1393</v>
      </c>
      <c r="C755" s="176" t="s">
        <v>1394</v>
      </c>
      <c r="D755" s="176"/>
      <c r="E755" s="176"/>
      <c r="F755" s="168"/>
      <c r="G755" s="15"/>
    </row>
    <row r="756" spans="1:7" ht="32" customHeight="1" x14ac:dyDescent="0.2">
      <c r="A756" s="2"/>
      <c r="B756" s="5"/>
      <c r="C756" s="4" t="s">
        <v>1395</v>
      </c>
      <c r="D756" s="176" t="s">
        <v>1396</v>
      </c>
      <c r="E756" s="176"/>
      <c r="F756" s="168" t="s">
        <v>8</v>
      </c>
      <c r="G756" s="15">
        <f>IF(AND(F756="YA"),5,IF(AND(F756="TIDAK"),1,0))</f>
        <v>5</v>
      </c>
    </row>
    <row r="757" spans="1:7" ht="32" customHeight="1" x14ac:dyDescent="0.2">
      <c r="A757" s="2"/>
      <c r="B757" s="5"/>
      <c r="C757" s="4" t="s">
        <v>1397</v>
      </c>
      <c r="D757" s="176" t="s">
        <v>1398</v>
      </c>
      <c r="E757" s="176"/>
      <c r="F757" s="168"/>
      <c r="G757" s="15"/>
    </row>
    <row r="758" spans="1:7" ht="32" customHeight="1" x14ac:dyDescent="0.2">
      <c r="A758" s="2"/>
      <c r="B758" s="5"/>
      <c r="C758" s="5"/>
      <c r="D758" s="4" t="s">
        <v>1399</v>
      </c>
      <c r="E758" s="5" t="s">
        <v>1400</v>
      </c>
      <c r="F758" s="168" t="s">
        <v>8</v>
      </c>
      <c r="G758" s="15">
        <f>IF(AND(F758="YA"),5,IF(AND(F758="TIDAK"),1,0))</f>
        <v>5</v>
      </c>
    </row>
    <row r="759" spans="1:7" ht="32" customHeight="1" x14ac:dyDescent="0.2">
      <c r="A759" s="2"/>
      <c r="B759" s="5"/>
      <c r="C759" s="5"/>
      <c r="D759" s="4" t="s">
        <v>1401</v>
      </c>
      <c r="E759" s="5" t="s">
        <v>1402</v>
      </c>
      <c r="F759" s="168" t="s">
        <v>55</v>
      </c>
      <c r="G759" s="15">
        <f>IF(AND(F759="YA"),5,IF(AND(F759="TIDAK"),1,0))</f>
        <v>1</v>
      </c>
    </row>
    <row r="760" spans="1:7" ht="32" customHeight="1" x14ac:dyDescent="0.2">
      <c r="A760" s="2"/>
      <c r="B760" s="5"/>
      <c r="C760" s="5"/>
      <c r="D760" s="4" t="s">
        <v>1403</v>
      </c>
      <c r="E760" s="5" t="s">
        <v>1404</v>
      </c>
      <c r="F760" s="168" t="s">
        <v>8</v>
      </c>
      <c r="G760" s="15">
        <f>IF(AND(F760="YA"),5,IF(AND(F760="TIDAK"),1,0))</f>
        <v>5</v>
      </c>
    </row>
    <row r="761" spans="1:7" ht="32" customHeight="1" x14ac:dyDescent="0.2">
      <c r="A761" s="2"/>
      <c r="B761" s="5"/>
      <c r="C761" s="4" t="s">
        <v>1405</v>
      </c>
      <c r="D761" s="176" t="s">
        <v>1406</v>
      </c>
      <c r="E761" s="176"/>
      <c r="F761" s="168"/>
      <c r="G761" s="15"/>
    </row>
    <row r="762" spans="1:7" ht="32" customHeight="1" x14ac:dyDescent="0.2">
      <c r="A762" s="2"/>
      <c r="B762" s="5"/>
      <c r="C762" s="5"/>
      <c r="D762" s="4" t="s">
        <v>1407</v>
      </c>
      <c r="E762" s="5" t="s">
        <v>1408</v>
      </c>
      <c r="F762" s="168" t="s">
        <v>22</v>
      </c>
      <c r="G762" s="15">
        <f>IF(AND(F762="YA"),3,IF(AND(F762="TIDAK"),1,0))</f>
        <v>0</v>
      </c>
    </row>
    <row r="763" spans="1:7" ht="32" customHeight="1" x14ac:dyDescent="0.2">
      <c r="A763" s="2"/>
      <c r="B763" s="5"/>
      <c r="C763" s="5"/>
      <c r="D763" s="4" t="s">
        <v>1409</v>
      </c>
      <c r="E763" s="5" t="s">
        <v>878</v>
      </c>
      <c r="F763" s="168" t="s">
        <v>22</v>
      </c>
      <c r="G763" s="15">
        <f>IF(AND(F763="YA"),3,IF(AND(F763="TIDAK"),1,0))</f>
        <v>0</v>
      </c>
    </row>
    <row r="764" spans="1:7" ht="32" customHeight="1" x14ac:dyDescent="0.2">
      <c r="A764" s="2"/>
      <c r="B764" s="5"/>
      <c r="C764" s="5"/>
      <c r="D764" s="4" t="s">
        <v>1410</v>
      </c>
      <c r="E764" s="5" t="s">
        <v>1411</v>
      </c>
      <c r="F764" s="168" t="s">
        <v>8</v>
      </c>
      <c r="G764" s="15">
        <f>IF(AND(F764="YA"),5,IF(AND(F764="TIDAK"),1,0))</f>
        <v>5</v>
      </c>
    </row>
    <row r="765" spans="1:7" ht="32" customHeight="1" x14ac:dyDescent="0.2">
      <c r="A765" s="2"/>
      <c r="B765" s="4" t="s">
        <v>1412</v>
      </c>
      <c r="C765" s="176" t="s">
        <v>1413</v>
      </c>
      <c r="D765" s="176"/>
      <c r="E765" s="176"/>
      <c r="F765" s="168"/>
      <c r="G765" s="15"/>
    </row>
    <row r="766" spans="1:7" ht="32" customHeight="1" x14ac:dyDescent="0.2">
      <c r="A766" s="2"/>
      <c r="B766" s="5"/>
      <c r="C766" s="4" t="s">
        <v>1414</v>
      </c>
      <c r="D766" s="176" t="s">
        <v>1415</v>
      </c>
      <c r="E766" s="176"/>
      <c r="F766" s="168" t="s">
        <v>8</v>
      </c>
      <c r="G766" s="15">
        <f t="shared" ref="G766:G777" si="46">IF(AND(F766="YA"),5,IF(AND(F766="TIDAK"),1,0))</f>
        <v>5</v>
      </c>
    </row>
    <row r="767" spans="1:7" ht="32" customHeight="1" x14ac:dyDescent="0.2">
      <c r="A767" s="2"/>
      <c r="B767" s="5"/>
      <c r="C767" s="4" t="s">
        <v>1416</v>
      </c>
      <c r="D767" s="176" t="s">
        <v>1417</v>
      </c>
      <c r="E767" s="176"/>
      <c r="F767" s="168" t="s">
        <v>55</v>
      </c>
      <c r="G767" s="15">
        <f t="shared" si="46"/>
        <v>1</v>
      </c>
    </row>
    <row r="768" spans="1:7" ht="32" customHeight="1" x14ac:dyDescent="0.2">
      <c r="A768" s="2"/>
      <c r="B768" s="5"/>
      <c r="C768" s="4" t="s">
        <v>1418</v>
      </c>
      <c r="D768" s="176" t="s">
        <v>1419</v>
      </c>
      <c r="E768" s="176"/>
      <c r="F768" s="168" t="s">
        <v>8</v>
      </c>
      <c r="G768" s="15">
        <f t="shared" si="46"/>
        <v>5</v>
      </c>
    </row>
    <row r="769" spans="1:7" ht="32" customHeight="1" x14ac:dyDescent="0.2">
      <c r="A769" s="2"/>
      <c r="B769" s="5"/>
      <c r="C769" s="4" t="s">
        <v>1420</v>
      </c>
      <c r="D769" s="176" t="s">
        <v>1421</v>
      </c>
      <c r="E769" s="176"/>
      <c r="F769" s="168" t="s">
        <v>8</v>
      </c>
      <c r="G769" s="15">
        <f t="shared" si="46"/>
        <v>5</v>
      </c>
    </row>
    <row r="770" spans="1:7" ht="32" customHeight="1" x14ac:dyDescent="0.2">
      <c r="A770" s="2"/>
      <c r="B770" s="5"/>
      <c r="C770" s="4" t="s">
        <v>1422</v>
      </c>
      <c r="D770" s="176" t="s">
        <v>1423</v>
      </c>
      <c r="E770" s="176"/>
      <c r="F770" s="168" t="s">
        <v>8</v>
      </c>
      <c r="G770" s="15">
        <f t="shared" si="46"/>
        <v>5</v>
      </c>
    </row>
    <row r="771" spans="1:7" ht="32" customHeight="1" x14ac:dyDescent="0.2">
      <c r="A771" s="2"/>
      <c r="B771" s="5"/>
      <c r="C771" s="4" t="s">
        <v>1424</v>
      </c>
      <c r="D771" s="176" t="s">
        <v>1425</v>
      </c>
      <c r="E771" s="176"/>
      <c r="F771" s="168" t="s">
        <v>8</v>
      </c>
      <c r="G771" s="15">
        <f t="shared" si="46"/>
        <v>5</v>
      </c>
    </row>
    <row r="772" spans="1:7" ht="32" customHeight="1" x14ac:dyDescent="0.2">
      <c r="A772" s="2"/>
      <c r="B772" s="5"/>
      <c r="C772" s="4" t="s">
        <v>1426</v>
      </c>
      <c r="D772" s="176" t="s">
        <v>1427</v>
      </c>
      <c r="E772" s="176"/>
      <c r="F772" s="168" t="s">
        <v>8</v>
      </c>
      <c r="G772" s="15">
        <f t="shared" si="46"/>
        <v>5</v>
      </c>
    </row>
    <row r="773" spans="1:7" ht="32" customHeight="1" x14ac:dyDescent="0.2">
      <c r="A773" s="2"/>
      <c r="B773" s="5"/>
      <c r="C773" s="4" t="s">
        <v>1428</v>
      </c>
      <c r="D773" s="176" t="s">
        <v>1429</v>
      </c>
      <c r="E773" s="176"/>
      <c r="F773" s="168" t="s">
        <v>8</v>
      </c>
      <c r="G773" s="15">
        <f t="shared" si="46"/>
        <v>5</v>
      </c>
    </row>
    <row r="774" spans="1:7" ht="32" customHeight="1" x14ac:dyDescent="0.2">
      <c r="A774" s="2"/>
      <c r="B774" s="4" t="s">
        <v>1430</v>
      </c>
      <c r="C774" s="176" t="s">
        <v>1431</v>
      </c>
      <c r="D774" s="176"/>
      <c r="E774" s="176"/>
      <c r="F774" s="168" t="s">
        <v>55</v>
      </c>
      <c r="G774" s="15">
        <f t="shared" si="46"/>
        <v>1</v>
      </c>
    </row>
    <row r="775" spans="1:7" ht="32" customHeight="1" x14ac:dyDescent="0.2">
      <c r="A775" s="2"/>
      <c r="B775" s="4" t="s">
        <v>1432</v>
      </c>
      <c r="C775" s="176" t="s">
        <v>1433</v>
      </c>
      <c r="D775" s="176"/>
      <c r="E775" s="176"/>
      <c r="F775" s="168" t="s">
        <v>8</v>
      </c>
      <c r="G775" s="15">
        <f t="shared" si="46"/>
        <v>5</v>
      </c>
    </row>
    <row r="776" spans="1:7" ht="32" customHeight="1" x14ac:dyDescent="0.2">
      <c r="A776" s="2"/>
      <c r="B776" s="4" t="s">
        <v>1434</v>
      </c>
      <c r="C776" s="176" t="s">
        <v>1435</v>
      </c>
      <c r="D776" s="176"/>
      <c r="E776" s="176"/>
      <c r="F776" s="168" t="s">
        <v>8</v>
      </c>
      <c r="G776" s="15">
        <f t="shared" si="46"/>
        <v>5</v>
      </c>
    </row>
    <row r="777" spans="1:7" ht="32" customHeight="1" x14ac:dyDescent="0.2">
      <c r="A777" s="2"/>
      <c r="B777" s="4" t="s">
        <v>1436</v>
      </c>
      <c r="C777" s="176" t="s">
        <v>1437</v>
      </c>
      <c r="D777" s="176"/>
      <c r="E777" s="176"/>
      <c r="F777" s="168" t="s">
        <v>8</v>
      </c>
      <c r="G777" s="15">
        <f t="shared" si="46"/>
        <v>5</v>
      </c>
    </row>
    <row r="778" spans="1:7" ht="32" customHeight="1" x14ac:dyDescent="0.2">
      <c r="A778" s="2">
        <v>27</v>
      </c>
      <c r="B778" s="180" t="s">
        <v>1438</v>
      </c>
      <c r="C778" s="180"/>
      <c r="D778" s="180"/>
      <c r="E778" s="180"/>
      <c r="F778" s="168"/>
      <c r="G778" s="50">
        <f>SUM(G779:G808)</f>
        <v>73</v>
      </c>
    </row>
    <row r="779" spans="1:7" ht="32" customHeight="1" x14ac:dyDescent="0.2">
      <c r="A779" s="2"/>
      <c r="B779" s="4" t="s">
        <v>1439</v>
      </c>
      <c r="C779" s="176" t="s">
        <v>1440</v>
      </c>
      <c r="D779" s="176"/>
      <c r="E779" s="176"/>
      <c r="F779" s="168" t="s">
        <v>8</v>
      </c>
      <c r="G779" s="15">
        <f>IF(AND(F779="YA"),5,IF(AND(F779="TIDAK"),1,0))</f>
        <v>5</v>
      </c>
    </row>
    <row r="780" spans="1:7" ht="32" customHeight="1" x14ac:dyDescent="0.2">
      <c r="A780" s="2"/>
      <c r="B780" s="4" t="s">
        <v>1441</v>
      </c>
      <c r="C780" s="176" t="s">
        <v>1442</v>
      </c>
      <c r="D780" s="176"/>
      <c r="E780" s="176"/>
      <c r="F780" s="168" t="s">
        <v>8</v>
      </c>
      <c r="G780" s="15">
        <f>IF(AND(F780="YA"),5,IF(AND(F780="TIDAK"),1,0))</f>
        <v>5</v>
      </c>
    </row>
    <row r="781" spans="1:7" ht="32" customHeight="1" x14ac:dyDescent="0.2">
      <c r="A781" s="2"/>
      <c r="B781" s="4" t="s">
        <v>1443</v>
      </c>
      <c r="C781" s="176" t="s">
        <v>1444</v>
      </c>
      <c r="D781" s="176"/>
      <c r="E781" s="176"/>
      <c r="F781" s="168"/>
      <c r="G781" s="15"/>
    </row>
    <row r="782" spans="1:7" ht="32" customHeight="1" x14ac:dyDescent="0.2">
      <c r="A782" s="2"/>
      <c r="B782" s="5"/>
      <c r="C782" s="4" t="s">
        <v>1445</v>
      </c>
      <c r="D782" s="176" t="s">
        <v>1446</v>
      </c>
      <c r="E782" s="176"/>
      <c r="F782" s="168" t="s">
        <v>22</v>
      </c>
      <c r="G782" s="15">
        <f>IF(AND(F782="YA"),3,IF(AND(F782="TIDAK"),1,0))</f>
        <v>0</v>
      </c>
    </row>
    <row r="783" spans="1:7" ht="32" customHeight="1" x14ac:dyDescent="0.2">
      <c r="A783" s="2"/>
      <c r="B783" s="5"/>
      <c r="C783" s="4" t="s">
        <v>1447</v>
      </c>
      <c r="D783" s="176" t="s">
        <v>1448</v>
      </c>
      <c r="E783" s="176"/>
      <c r="F783" s="168" t="s">
        <v>22</v>
      </c>
      <c r="G783" s="15">
        <f>IF(AND(F783="YA"),3,IF(AND(F783="TIDAK"),1,0))</f>
        <v>0</v>
      </c>
    </row>
    <row r="784" spans="1:7" ht="32" customHeight="1" x14ac:dyDescent="0.2">
      <c r="A784" s="2"/>
      <c r="B784" s="5"/>
      <c r="C784" s="4" t="s">
        <v>1449</v>
      </c>
      <c r="D784" s="176" t="s">
        <v>1069</v>
      </c>
      <c r="E784" s="176"/>
      <c r="F784" s="168" t="s">
        <v>8</v>
      </c>
      <c r="G784" s="15">
        <f>IF(AND(F784="YA"),5,IF(AND(F784="TIDAK"),1,0))</f>
        <v>5</v>
      </c>
    </row>
    <row r="785" spans="1:7" ht="32" customHeight="1" x14ac:dyDescent="0.2">
      <c r="A785" s="2"/>
      <c r="B785" s="4" t="s">
        <v>1450</v>
      </c>
      <c r="C785" s="176" t="s">
        <v>1451</v>
      </c>
      <c r="D785" s="176"/>
      <c r="E785" s="176"/>
      <c r="F785" s="168" t="s">
        <v>8</v>
      </c>
      <c r="G785" s="15">
        <f>IF(AND(F785="YA"),5,IF(AND(F785="TIDAK"),1,0))</f>
        <v>5</v>
      </c>
    </row>
    <row r="786" spans="1:7" ht="32" customHeight="1" x14ac:dyDescent="0.2">
      <c r="A786" s="2"/>
      <c r="B786" s="4" t="s">
        <v>1452</v>
      </c>
      <c r="C786" s="176" t="s">
        <v>1453</v>
      </c>
      <c r="D786" s="176"/>
      <c r="E786" s="176"/>
      <c r="F786" s="168" t="s">
        <v>8</v>
      </c>
      <c r="G786" s="15">
        <f>IF(AND(F786="YA"),5,IF(AND(F786="TIDAK"),1,0))</f>
        <v>5</v>
      </c>
    </row>
    <row r="787" spans="1:7" ht="32" customHeight="1" x14ac:dyDescent="0.2">
      <c r="A787" s="2"/>
      <c r="B787" s="4" t="s">
        <v>1454</v>
      </c>
      <c r="C787" s="176" t="s">
        <v>1455</v>
      </c>
      <c r="D787" s="176"/>
      <c r="E787" s="176"/>
      <c r="F787" s="168"/>
      <c r="G787" s="15"/>
    </row>
    <row r="788" spans="1:7" ht="32" customHeight="1" x14ac:dyDescent="0.2">
      <c r="A788" s="2"/>
      <c r="B788" s="5"/>
      <c r="C788" s="32" t="s">
        <v>1456</v>
      </c>
      <c r="D788" s="176" t="s">
        <v>184</v>
      </c>
      <c r="E788" s="176"/>
      <c r="F788" s="168" t="s">
        <v>8</v>
      </c>
      <c r="G788" s="15">
        <f>IF(AND(F788="YA"),5,IF(AND(F788="TIDAK"),1,0))</f>
        <v>5</v>
      </c>
    </row>
    <row r="789" spans="1:7" ht="32" customHeight="1" x14ac:dyDescent="0.2">
      <c r="A789" s="2"/>
      <c r="B789" s="5"/>
      <c r="C789" s="32" t="s">
        <v>1457</v>
      </c>
      <c r="D789" s="176" t="s">
        <v>274</v>
      </c>
      <c r="E789" s="176"/>
      <c r="F789" s="168" t="s">
        <v>8</v>
      </c>
      <c r="G789" s="15">
        <f>IF(AND(F789="YA"),5,IF(AND(F789="TIDAK"),1,0))</f>
        <v>5</v>
      </c>
    </row>
    <row r="790" spans="1:7" ht="32" customHeight="1" x14ac:dyDescent="0.2">
      <c r="A790" s="2"/>
      <c r="B790" s="5"/>
      <c r="C790" s="32" t="s">
        <v>1458</v>
      </c>
      <c r="D790" s="176" t="s">
        <v>1459</v>
      </c>
      <c r="E790" s="176"/>
      <c r="F790" s="168" t="s">
        <v>55</v>
      </c>
      <c r="G790" s="15">
        <f>IF(AND(F790="YA"),5,IF(AND(F790="TIDAK"),1,0))</f>
        <v>1</v>
      </c>
    </row>
    <row r="791" spans="1:7" ht="32" customHeight="1" x14ac:dyDescent="0.2">
      <c r="A791" s="2"/>
      <c r="B791" s="5"/>
      <c r="C791" s="32" t="s">
        <v>1460</v>
      </c>
      <c r="D791" s="176" t="s">
        <v>1461</v>
      </c>
      <c r="E791" s="176"/>
      <c r="F791" s="168" t="s">
        <v>55</v>
      </c>
      <c r="G791" s="15">
        <f>IF(AND(F791="YA"),5,IF(AND(F791="TIDAK"),1,0))</f>
        <v>1</v>
      </c>
    </row>
    <row r="792" spans="1:7" ht="32" customHeight="1" x14ac:dyDescent="0.2">
      <c r="A792" s="2"/>
      <c r="B792" s="4" t="s">
        <v>1462</v>
      </c>
      <c r="C792" s="176" t="s">
        <v>1463</v>
      </c>
      <c r="D792" s="176"/>
      <c r="E792" s="176"/>
      <c r="F792" s="168" t="s">
        <v>8</v>
      </c>
      <c r="G792" s="15">
        <f>IF(AND(F792="YA"),5,IF(AND(F792="TIDAK"),1,0))</f>
        <v>5</v>
      </c>
    </row>
    <row r="793" spans="1:7" ht="32" customHeight="1" x14ac:dyDescent="0.2">
      <c r="A793" s="2"/>
      <c r="B793" s="4" t="s">
        <v>1464</v>
      </c>
      <c r="C793" s="176" t="s">
        <v>1465</v>
      </c>
      <c r="D793" s="176"/>
      <c r="E793" s="176"/>
      <c r="F793" s="168"/>
      <c r="G793" s="15"/>
    </row>
    <row r="794" spans="1:7" ht="32" customHeight="1" x14ac:dyDescent="0.2">
      <c r="A794" s="2"/>
      <c r="B794" s="5"/>
      <c r="C794" s="4" t="s">
        <v>1466</v>
      </c>
      <c r="D794" s="176" t="s">
        <v>1467</v>
      </c>
      <c r="E794" s="176"/>
      <c r="F794" s="168" t="s">
        <v>8</v>
      </c>
      <c r="G794" s="15">
        <f>IF(AND(F794="YA"),5,IF(AND(F794="TIDAK"),1,0))</f>
        <v>5</v>
      </c>
    </row>
    <row r="795" spans="1:7" ht="32" customHeight="1" x14ac:dyDescent="0.2">
      <c r="A795" s="2"/>
      <c r="B795" s="5"/>
      <c r="C795" s="4" t="s">
        <v>1468</v>
      </c>
      <c r="D795" s="176" t="s">
        <v>1469</v>
      </c>
      <c r="E795" s="176"/>
      <c r="F795" s="168" t="s">
        <v>8</v>
      </c>
      <c r="G795" s="15">
        <f>IF(AND(F795="YA"),5,IF(AND(F795="TIDAK"),1,0))</f>
        <v>5</v>
      </c>
    </row>
    <row r="796" spans="1:7" ht="32" customHeight="1" x14ac:dyDescent="0.2">
      <c r="A796" s="2"/>
      <c r="B796" s="5"/>
      <c r="C796" s="4" t="s">
        <v>1470</v>
      </c>
      <c r="D796" s="176" t="s">
        <v>1471</v>
      </c>
      <c r="E796" s="176"/>
      <c r="F796" s="168" t="s">
        <v>8</v>
      </c>
      <c r="G796" s="15">
        <f>IF(AND(F796="YA"),5,IF(AND(F796="TIDAK"),1,0))</f>
        <v>5</v>
      </c>
    </row>
    <row r="797" spans="1:7" ht="32" customHeight="1" x14ac:dyDescent="0.2">
      <c r="A797" s="2"/>
      <c r="B797" s="11" t="s">
        <v>1472</v>
      </c>
      <c r="C797" s="176" t="s">
        <v>1473</v>
      </c>
      <c r="D797" s="176"/>
      <c r="E797" s="176"/>
      <c r="F797" s="168"/>
      <c r="G797" s="15"/>
    </row>
    <row r="798" spans="1:7" ht="32" customHeight="1" x14ac:dyDescent="0.2">
      <c r="A798" s="2"/>
      <c r="B798" s="5"/>
      <c r="C798" s="4" t="s">
        <v>1474</v>
      </c>
      <c r="D798" s="176" t="s">
        <v>1475</v>
      </c>
      <c r="E798" s="176"/>
      <c r="F798" s="168" t="s">
        <v>55</v>
      </c>
      <c r="G798" s="15">
        <f>IF(AND(F798="YA"),5,IF(AND(F798="TIDAK"),1,0))</f>
        <v>1</v>
      </c>
    </row>
    <row r="799" spans="1:7" ht="32" customHeight="1" x14ac:dyDescent="0.2">
      <c r="A799" s="2"/>
      <c r="B799" s="5"/>
      <c r="C799" s="4" t="s">
        <v>1476</v>
      </c>
      <c r="D799" s="176" t="s">
        <v>182</v>
      </c>
      <c r="E799" s="176"/>
      <c r="F799" s="168" t="s">
        <v>55</v>
      </c>
      <c r="G799" s="15">
        <f>IF(AND(F799="YA"),5,IF(AND(F799="TIDAK"),1,0))</f>
        <v>1</v>
      </c>
    </row>
    <row r="800" spans="1:7" ht="32" customHeight="1" x14ac:dyDescent="0.2">
      <c r="A800" s="2"/>
      <c r="B800" s="5"/>
      <c r="C800" s="4" t="s">
        <v>1477</v>
      </c>
      <c r="D800" s="176" t="s">
        <v>1478</v>
      </c>
      <c r="E800" s="176"/>
      <c r="F800" s="168" t="s">
        <v>8</v>
      </c>
      <c r="G800" s="15">
        <f>IF(AND(F800="YA"),5,IF(AND(F800="TIDAK"),1,0))</f>
        <v>5</v>
      </c>
    </row>
    <row r="801" spans="1:7" ht="38.25" customHeight="1" x14ac:dyDescent="0.2">
      <c r="A801" s="2"/>
      <c r="B801" s="4" t="s">
        <v>1479</v>
      </c>
      <c r="C801" s="176" t="s">
        <v>1480</v>
      </c>
      <c r="D801" s="176"/>
      <c r="E801" s="176"/>
      <c r="F801" s="168" t="s">
        <v>8</v>
      </c>
      <c r="G801" s="15">
        <f>IF(AND(F801="YA"),5,IF(AND(F801="TIDAK"),1,0))</f>
        <v>5</v>
      </c>
    </row>
    <row r="802" spans="1:7" ht="60" customHeight="1" x14ac:dyDescent="0.2">
      <c r="A802" s="2"/>
      <c r="B802" s="4" t="s">
        <v>1481</v>
      </c>
      <c r="C802" s="176" t="s">
        <v>1482</v>
      </c>
      <c r="D802" s="176"/>
      <c r="E802" s="176"/>
      <c r="F802" s="168" t="s">
        <v>8</v>
      </c>
      <c r="G802" s="15">
        <f>IF(AND(F802="YA"),1,IF(AND(F802="TIDAK"),5,0))</f>
        <v>1</v>
      </c>
    </row>
    <row r="803" spans="1:7" ht="32" customHeight="1" x14ac:dyDescent="0.2">
      <c r="A803" s="2"/>
      <c r="B803" s="4" t="s">
        <v>1483</v>
      </c>
      <c r="C803" s="176" t="s">
        <v>1484</v>
      </c>
      <c r="D803" s="176"/>
      <c r="E803" s="176"/>
      <c r="F803" s="168"/>
      <c r="G803" s="15"/>
    </row>
    <row r="804" spans="1:7" ht="32" customHeight="1" x14ac:dyDescent="0.2">
      <c r="A804" s="2"/>
      <c r="B804" s="5"/>
      <c r="C804" s="4" t="s">
        <v>1485</v>
      </c>
      <c r="D804" s="176" t="s">
        <v>1486</v>
      </c>
      <c r="E804" s="176"/>
      <c r="F804" s="168" t="s">
        <v>55</v>
      </c>
      <c r="G804" s="15">
        <f>IF(AND(F804="YA"),2,IF(AND(F804="TIDAK"),1,0))</f>
        <v>1</v>
      </c>
    </row>
    <row r="805" spans="1:7" ht="32" customHeight="1" x14ac:dyDescent="0.2">
      <c r="A805" s="2"/>
      <c r="B805" s="5"/>
      <c r="C805" s="4" t="s">
        <v>1487</v>
      </c>
      <c r="D805" s="176" t="s">
        <v>1488</v>
      </c>
      <c r="E805" s="176"/>
      <c r="F805" s="168" t="s">
        <v>22</v>
      </c>
      <c r="G805" s="15"/>
    </row>
    <row r="806" spans="1:7" ht="32" customHeight="1" x14ac:dyDescent="0.2">
      <c r="A806" s="2"/>
      <c r="B806" s="5"/>
      <c r="C806" s="5"/>
      <c r="D806" s="4" t="s">
        <v>1489</v>
      </c>
      <c r="E806" s="5" t="s">
        <v>1490</v>
      </c>
      <c r="F806" s="168" t="s">
        <v>22</v>
      </c>
      <c r="G806" s="15">
        <f>IF(AND(F806="YA"),1,IF(AND(F806="TIDAK"),0,0))</f>
        <v>0</v>
      </c>
    </row>
    <row r="807" spans="1:7" ht="32" customHeight="1" x14ac:dyDescent="0.2">
      <c r="A807" s="2"/>
      <c r="B807" s="5"/>
      <c r="C807" s="5"/>
      <c r="D807" s="4" t="s">
        <v>1491</v>
      </c>
      <c r="E807" s="5" t="s">
        <v>1448</v>
      </c>
      <c r="F807" s="168" t="s">
        <v>22</v>
      </c>
      <c r="G807" s="15">
        <f>IF(AND(F807="YA"),1,IF(AND(F807="TIDAK"),0,0))</f>
        <v>0</v>
      </c>
    </row>
    <row r="808" spans="1:7" ht="32" customHeight="1" x14ac:dyDescent="0.2">
      <c r="A808" s="2"/>
      <c r="B808" s="5"/>
      <c r="C808" s="5"/>
      <c r="D808" s="4" t="s">
        <v>1492</v>
      </c>
      <c r="E808" s="5" t="s">
        <v>1069</v>
      </c>
      <c r="F808" s="168" t="s">
        <v>8</v>
      </c>
      <c r="G808" s="15">
        <f>IF(AND(F808="YA"),2,IF(AND(F808="TIDAK"),0,0))</f>
        <v>2</v>
      </c>
    </row>
    <row r="809" spans="1:7" ht="32" customHeight="1" x14ac:dyDescent="0.2">
      <c r="A809" s="186" t="s">
        <v>1493</v>
      </c>
      <c r="B809" s="187"/>
      <c r="C809" s="187"/>
      <c r="D809" s="187"/>
      <c r="E809" s="187"/>
      <c r="F809" s="187"/>
      <c r="G809" s="48">
        <f>G810</f>
        <v>20</v>
      </c>
    </row>
    <row r="810" spans="1:7" ht="32" customHeight="1" x14ac:dyDescent="0.2">
      <c r="A810" s="2">
        <v>28</v>
      </c>
      <c r="B810" s="180" t="s">
        <v>1494</v>
      </c>
      <c r="C810" s="180"/>
      <c r="D810" s="180"/>
      <c r="E810" s="180"/>
      <c r="F810" s="168"/>
      <c r="G810" s="50">
        <f>SUM(G811:G831)</f>
        <v>20</v>
      </c>
    </row>
    <row r="811" spans="1:7" ht="32" customHeight="1" x14ac:dyDescent="0.2">
      <c r="A811" s="2"/>
      <c r="B811" s="4" t="s">
        <v>1495</v>
      </c>
      <c r="C811" s="181" t="s">
        <v>1496</v>
      </c>
      <c r="D811" s="183"/>
      <c r="E811" s="182"/>
      <c r="F811" s="168"/>
      <c r="G811" s="15"/>
    </row>
    <row r="812" spans="1:7" ht="32" customHeight="1" x14ac:dyDescent="0.2">
      <c r="A812" s="2"/>
      <c r="B812" s="3"/>
      <c r="C812" s="4" t="s">
        <v>1497</v>
      </c>
      <c r="D812" s="176" t="s">
        <v>1498</v>
      </c>
      <c r="E812" s="176"/>
      <c r="F812" s="168" t="s">
        <v>55</v>
      </c>
      <c r="G812" s="15">
        <f>IF(AND(F812="YA"),0,IF(AND(F812="TIDAK"),0,0))</f>
        <v>0</v>
      </c>
    </row>
    <row r="813" spans="1:7" ht="54" customHeight="1" x14ac:dyDescent="0.2">
      <c r="A813" s="2"/>
      <c r="B813" s="3"/>
      <c r="C813" s="172" t="s">
        <v>1499</v>
      </c>
      <c r="D813" s="287" t="s">
        <v>1500</v>
      </c>
      <c r="E813" s="287"/>
      <c r="F813" s="173" t="s">
        <v>55</v>
      </c>
      <c r="G813" s="15">
        <f t="shared" ref="G813:G815" si="47">IF(AND(F813="YA"),0,IF(AND(F813="TIDAK"),0,0))</f>
        <v>0</v>
      </c>
    </row>
    <row r="814" spans="1:7" ht="32" customHeight="1" x14ac:dyDescent="0.2">
      <c r="A814" s="2"/>
      <c r="B814" s="3"/>
      <c r="C814" s="4" t="s">
        <v>1501</v>
      </c>
      <c r="D814" s="176" t="s">
        <v>1502</v>
      </c>
      <c r="E814" s="176"/>
      <c r="F814" s="168" t="s">
        <v>8</v>
      </c>
      <c r="G814" s="15">
        <f t="shared" si="47"/>
        <v>0</v>
      </c>
    </row>
    <row r="815" spans="1:7" ht="32" customHeight="1" x14ac:dyDescent="0.2">
      <c r="A815" s="2"/>
      <c r="B815" s="3"/>
      <c r="C815" s="4" t="s">
        <v>1503</v>
      </c>
      <c r="D815" s="176" t="s">
        <v>1504</v>
      </c>
      <c r="E815" s="176"/>
      <c r="F815" s="168" t="s">
        <v>8</v>
      </c>
      <c r="G815" s="15">
        <f t="shared" si="47"/>
        <v>0</v>
      </c>
    </row>
    <row r="816" spans="1:7" ht="34.5" customHeight="1" x14ac:dyDescent="0.2">
      <c r="A816" s="2"/>
      <c r="B816" s="4" t="s">
        <v>1505</v>
      </c>
      <c r="C816" s="176" t="s">
        <v>1506</v>
      </c>
      <c r="D816" s="176"/>
      <c r="E816" s="176"/>
      <c r="F816" s="168" t="s">
        <v>55</v>
      </c>
      <c r="G816" s="15">
        <f>IF(AND(F816="YA"),5,IF(AND(F816="TIDAK"),1,0))</f>
        <v>1</v>
      </c>
    </row>
    <row r="817" spans="1:7" ht="32" customHeight="1" x14ac:dyDescent="0.2">
      <c r="A817" s="2"/>
      <c r="B817" s="4" t="s">
        <v>1507</v>
      </c>
      <c r="C817" s="176" t="s">
        <v>1508</v>
      </c>
      <c r="D817" s="176"/>
      <c r="E817" s="176"/>
      <c r="F817" s="168"/>
      <c r="G817" s="15"/>
    </row>
    <row r="818" spans="1:7" ht="32" customHeight="1" x14ac:dyDescent="0.2">
      <c r="A818" s="2"/>
      <c r="B818" s="5"/>
      <c r="C818" s="4" t="s">
        <v>1509</v>
      </c>
      <c r="D818" s="176" t="s">
        <v>1510</v>
      </c>
      <c r="E818" s="176"/>
      <c r="F818" s="168" t="s">
        <v>55</v>
      </c>
      <c r="G818" s="15">
        <f>IF(AND(F818="YA"),5,IF(AND(F818="TIDAK"),1,0))</f>
        <v>1</v>
      </c>
    </row>
    <row r="819" spans="1:7" ht="32" customHeight="1" x14ac:dyDescent="0.2">
      <c r="A819" s="2"/>
      <c r="B819" s="5"/>
      <c r="C819" s="4" t="s">
        <v>1511</v>
      </c>
      <c r="D819" s="176" t="s">
        <v>1512</v>
      </c>
      <c r="E819" s="176"/>
      <c r="F819" s="168" t="s">
        <v>55</v>
      </c>
      <c r="G819" s="15">
        <f>IF(AND(F819="YA"),5,IF(AND(F819="TIDAK"),1,0))</f>
        <v>1</v>
      </c>
    </row>
    <row r="820" spans="1:7" ht="32" customHeight="1" x14ac:dyDescent="0.2">
      <c r="A820" s="2"/>
      <c r="B820" s="4" t="s">
        <v>1513</v>
      </c>
      <c r="C820" s="176" t="s">
        <v>1691</v>
      </c>
      <c r="D820" s="176"/>
      <c r="E820" s="176"/>
      <c r="F820" s="168"/>
      <c r="G820" s="15"/>
    </row>
    <row r="821" spans="1:7" ht="32" customHeight="1" x14ac:dyDescent="0.2">
      <c r="A821" s="2"/>
      <c r="B821" s="5"/>
      <c r="C821" s="4" t="s">
        <v>1514</v>
      </c>
      <c r="D821" s="176" t="s">
        <v>1515</v>
      </c>
      <c r="E821" s="176"/>
      <c r="F821" s="168" t="s">
        <v>8</v>
      </c>
      <c r="G821" s="15">
        <f>IF(AND(F821="YA"),5,IF(AND(F821="TIDAK"),1,0))</f>
        <v>5</v>
      </c>
    </row>
    <row r="822" spans="1:7" ht="32" customHeight="1" x14ac:dyDescent="0.2">
      <c r="A822" s="2"/>
      <c r="B822" s="5"/>
      <c r="C822" s="4" t="s">
        <v>1516</v>
      </c>
      <c r="D822" s="176" t="s">
        <v>1517</v>
      </c>
      <c r="E822" s="176"/>
      <c r="F822" s="168" t="s">
        <v>8</v>
      </c>
      <c r="G822" s="15">
        <f>IF(AND(F822="YA"),5,IF(AND(F822="TIDAK"),1,0))</f>
        <v>5</v>
      </c>
    </row>
    <row r="823" spans="1:7" ht="32" customHeight="1" x14ac:dyDescent="0.2">
      <c r="A823" s="2"/>
      <c r="B823" s="4" t="s">
        <v>1518</v>
      </c>
      <c r="C823" s="176" t="s">
        <v>1692</v>
      </c>
      <c r="D823" s="176"/>
      <c r="E823" s="176"/>
      <c r="F823" s="168"/>
      <c r="G823" s="15"/>
    </row>
    <row r="824" spans="1:7" ht="32" customHeight="1" x14ac:dyDescent="0.2">
      <c r="A824" s="2"/>
      <c r="B824" s="5"/>
      <c r="C824" s="4" t="s">
        <v>1519</v>
      </c>
      <c r="D824" s="176" t="s">
        <v>1520</v>
      </c>
      <c r="E824" s="176"/>
      <c r="F824" s="168" t="s">
        <v>8</v>
      </c>
      <c r="G824" s="15">
        <f>IF(AND(F824="YA"),5,IF(AND(F824="TIDAK"),1,0))</f>
        <v>5</v>
      </c>
    </row>
    <row r="825" spans="1:7" ht="32" customHeight="1" x14ac:dyDescent="0.2">
      <c r="A825" s="2"/>
      <c r="B825" s="5"/>
      <c r="C825" s="4" t="s">
        <v>1521</v>
      </c>
      <c r="D825" s="176" t="s">
        <v>1522</v>
      </c>
      <c r="E825" s="176"/>
      <c r="F825" s="168" t="s">
        <v>22</v>
      </c>
      <c r="G825" s="15">
        <f>IF(AND(F825="YA"),5,IF(AND(F825="TIDAK"),1,0))</f>
        <v>0</v>
      </c>
    </row>
    <row r="826" spans="1:7" ht="32" customHeight="1" x14ac:dyDescent="0.2">
      <c r="A826" s="2"/>
      <c r="B826" s="4" t="s">
        <v>1523</v>
      </c>
      <c r="C826" s="176" t="s">
        <v>1524</v>
      </c>
      <c r="D826" s="176"/>
      <c r="E826" s="176"/>
      <c r="F826" s="168" t="s">
        <v>55</v>
      </c>
      <c r="G826" s="15">
        <f>IF(AND(F826="YA"),5,IF(AND(F826="TIDAK"),1,0))</f>
        <v>1</v>
      </c>
    </row>
    <row r="827" spans="1:7" ht="32" customHeight="1" x14ac:dyDescent="0.2">
      <c r="A827" s="2"/>
      <c r="B827" s="4" t="s">
        <v>1525</v>
      </c>
      <c r="C827" s="176" t="s">
        <v>1526</v>
      </c>
      <c r="D827" s="176"/>
      <c r="E827" s="176"/>
      <c r="F827" s="168"/>
      <c r="G827" s="15"/>
    </row>
    <row r="828" spans="1:7" ht="32" customHeight="1" x14ac:dyDescent="0.2">
      <c r="A828" s="2"/>
      <c r="B828" s="5"/>
      <c r="C828" s="4" t="s">
        <v>1527</v>
      </c>
      <c r="D828" s="176" t="s">
        <v>1528</v>
      </c>
      <c r="E828" s="176"/>
      <c r="F828" s="168" t="s">
        <v>22</v>
      </c>
      <c r="G828" s="15">
        <f>IF(AND(F828="YA"),3,IF(AND(F828="TIDAK"),1,0))</f>
        <v>0</v>
      </c>
    </row>
    <row r="829" spans="1:7" ht="32" customHeight="1" x14ac:dyDescent="0.2">
      <c r="A829" s="2"/>
      <c r="B829" s="5"/>
      <c r="C829" s="4" t="s">
        <v>1529</v>
      </c>
      <c r="D829" s="176" t="s">
        <v>1530</v>
      </c>
      <c r="E829" s="176"/>
      <c r="F829" s="168" t="s">
        <v>22</v>
      </c>
      <c r="G829" s="15">
        <f>IF(AND(F829="YA"),3,IF(AND(F829="TIDAK"),1,0))</f>
        <v>0</v>
      </c>
    </row>
    <row r="830" spans="1:7" ht="50" customHeight="1" x14ac:dyDescent="0.2">
      <c r="A830" s="2"/>
      <c r="B830" s="5"/>
      <c r="C830" s="4" t="s">
        <v>1531</v>
      </c>
      <c r="D830" s="176" t="s">
        <v>1532</v>
      </c>
      <c r="E830" s="176"/>
      <c r="F830" s="168" t="s">
        <v>22</v>
      </c>
      <c r="G830" s="15">
        <f>IF(AND(F830="YA"),5,IF(AND(F830="TIDAK"),1,0))</f>
        <v>0</v>
      </c>
    </row>
    <row r="831" spans="1:7" ht="32" customHeight="1" x14ac:dyDescent="0.2">
      <c r="A831" s="2"/>
      <c r="B831" s="4" t="s">
        <v>1533</v>
      </c>
      <c r="C831" s="176" t="s">
        <v>1693</v>
      </c>
      <c r="D831" s="176"/>
      <c r="E831" s="176"/>
      <c r="F831" s="168" t="s">
        <v>55</v>
      </c>
      <c r="G831" s="15">
        <f>IF(AND(F831="YA"),5,IF(AND(F831="TIDAK"),1,0))</f>
        <v>1</v>
      </c>
    </row>
    <row r="832" spans="1:7" ht="32" customHeight="1" x14ac:dyDescent="0.2">
      <c r="A832" s="186" t="s">
        <v>1534</v>
      </c>
      <c r="B832" s="187"/>
      <c r="C832" s="187"/>
      <c r="D832" s="187"/>
      <c r="E832" s="187"/>
      <c r="F832" s="187"/>
      <c r="G832" s="48">
        <f>G833+G865</f>
        <v>127</v>
      </c>
    </row>
    <row r="833" spans="1:7" ht="32" customHeight="1" x14ac:dyDescent="0.2">
      <c r="A833" s="2">
        <v>29</v>
      </c>
      <c r="B833" s="189" t="s">
        <v>1535</v>
      </c>
      <c r="C833" s="190"/>
      <c r="D833" s="190"/>
      <c r="E833" s="191"/>
      <c r="F833" s="168"/>
      <c r="G833" s="50">
        <f>SUM(G834:G864)</f>
        <v>107</v>
      </c>
    </row>
    <row r="834" spans="1:7" ht="32" customHeight="1" x14ac:dyDescent="0.2">
      <c r="A834" s="2"/>
      <c r="B834" s="4" t="s">
        <v>1536</v>
      </c>
      <c r="C834" s="181" t="s">
        <v>1537</v>
      </c>
      <c r="D834" s="183"/>
      <c r="E834" s="182"/>
      <c r="F834" s="168" t="s">
        <v>8</v>
      </c>
      <c r="G834" s="15">
        <f>IF(AND(F834="YA"),5,IF(AND(F834="TIDAK"),1,0))</f>
        <v>5</v>
      </c>
    </row>
    <row r="835" spans="1:7" ht="32" customHeight="1" x14ac:dyDescent="0.2">
      <c r="A835" s="2"/>
      <c r="B835" s="4" t="s">
        <v>1538</v>
      </c>
      <c r="C835" s="181" t="s">
        <v>1539</v>
      </c>
      <c r="D835" s="183"/>
      <c r="E835" s="182"/>
      <c r="F835" s="168" t="s">
        <v>8</v>
      </c>
      <c r="G835" s="15">
        <f>IF(AND(F835="YA"),5,IF(AND(F835="TIDAK"),1,0))</f>
        <v>5</v>
      </c>
    </row>
    <row r="836" spans="1:7" ht="57.75" customHeight="1" x14ac:dyDescent="0.2">
      <c r="A836" s="2"/>
      <c r="B836" s="4" t="s">
        <v>1540</v>
      </c>
      <c r="C836" s="181" t="s">
        <v>1541</v>
      </c>
      <c r="D836" s="183"/>
      <c r="E836" s="182"/>
      <c r="F836" s="168" t="s">
        <v>55</v>
      </c>
      <c r="G836" s="15">
        <f>IF(AND(F836="YA"),5,IF(AND(F836="TIDAK"),1,0))</f>
        <v>1</v>
      </c>
    </row>
    <row r="837" spans="1:7" ht="32" customHeight="1" x14ac:dyDescent="0.2">
      <c r="A837" s="2"/>
      <c r="B837" s="4" t="s">
        <v>1542</v>
      </c>
      <c r="C837" s="181" t="s">
        <v>1543</v>
      </c>
      <c r="D837" s="183"/>
      <c r="E837" s="182"/>
      <c r="F837" s="168"/>
      <c r="G837" s="15"/>
    </row>
    <row r="838" spans="1:7" ht="32" customHeight="1" x14ac:dyDescent="0.2">
      <c r="A838" s="2"/>
      <c r="B838" s="5"/>
      <c r="C838" s="4" t="s">
        <v>1544</v>
      </c>
      <c r="D838" s="181" t="s">
        <v>1545</v>
      </c>
      <c r="E838" s="182"/>
      <c r="F838" s="168" t="s">
        <v>8</v>
      </c>
      <c r="G838" s="15">
        <f>IF(AND(F838="YA"),5,IF(AND(F838="TIDAK"),1,0))</f>
        <v>5</v>
      </c>
    </row>
    <row r="839" spans="1:7" ht="32" customHeight="1" x14ac:dyDescent="0.2">
      <c r="A839" s="2"/>
      <c r="B839" s="5"/>
      <c r="C839" s="4" t="s">
        <v>1546</v>
      </c>
      <c r="D839" s="184" t="s">
        <v>1547</v>
      </c>
      <c r="E839" s="185"/>
      <c r="F839" s="168" t="s">
        <v>8</v>
      </c>
      <c r="G839" s="15">
        <f>IF(AND(F839="YA"),5,IF(AND(F839="TIDAK"),1,0))</f>
        <v>5</v>
      </c>
    </row>
    <row r="840" spans="1:7" ht="32" customHeight="1" x14ac:dyDescent="0.2">
      <c r="A840" s="2"/>
      <c r="B840" s="5"/>
      <c r="C840" s="4" t="s">
        <v>1548</v>
      </c>
      <c r="D840" s="184" t="s">
        <v>1549</v>
      </c>
      <c r="E840" s="185"/>
      <c r="F840" s="168" t="s">
        <v>8</v>
      </c>
      <c r="G840" s="15">
        <f>IF(AND(F840="YA"),5,IF(AND(F840="TIDAK"),1,0))</f>
        <v>5</v>
      </c>
    </row>
    <row r="841" spans="1:7" ht="32" customHeight="1" x14ac:dyDescent="0.2">
      <c r="A841" s="2"/>
      <c r="B841" s="5"/>
      <c r="C841" s="4" t="s">
        <v>1550</v>
      </c>
      <c r="D841" s="184" t="s">
        <v>1551</v>
      </c>
      <c r="E841" s="185"/>
      <c r="F841" s="168" t="s">
        <v>8</v>
      </c>
      <c r="G841" s="15">
        <f>IF(AND(F841="YA"),5,IF(AND(F841="TIDAK"),1,0))</f>
        <v>5</v>
      </c>
    </row>
    <row r="842" spans="1:7" ht="32" customHeight="1" x14ac:dyDescent="0.2">
      <c r="A842" s="2"/>
      <c r="B842" s="4" t="s">
        <v>1552</v>
      </c>
      <c r="C842" s="181" t="s">
        <v>1553</v>
      </c>
      <c r="D842" s="183"/>
      <c r="E842" s="182"/>
      <c r="F842" s="168"/>
      <c r="G842" s="15"/>
    </row>
    <row r="843" spans="1:7" ht="32" customHeight="1" x14ac:dyDescent="0.2">
      <c r="A843" s="2"/>
      <c r="B843" s="5"/>
      <c r="C843" s="4" t="s">
        <v>1554</v>
      </c>
      <c r="D843" s="181" t="s">
        <v>1555</v>
      </c>
      <c r="E843" s="182"/>
      <c r="F843" s="168" t="s">
        <v>8</v>
      </c>
      <c r="G843" s="15">
        <f t="shared" ref="G843:G850" si="48">IF(AND(F843="YA"),5,IF(AND(F843="TIDAK"),1,0))</f>
        <v>5</v>
      </c>
    </row>
    <row r="844" spans="1:7" ht="32" customHeight="1" x14ac:dyDescent="0.2">
      <c r="A844" s="2"/>
      <c r="B844" s="5"/>
      <c r="C844" s="4" t="s">
        <v>1556</v>
      </c>
      <c r="D844" s="181" t="s">
        <v>1557</v>
      </c>
      <c r="E844" s="182"/>
      <c r="F844" s="168" t="s">
        <v>55</v>
      </c>
      <c r="G844" s="15">
        <f t="shared" si="48"/>
        <v>1</v>
      </c>
    </row>
    <row r="845" spans="1:7" ht="32" customHeight="1" x14ac:dyDescent="0.2">
      <c r="A845" s="2"/>
      <c r="B845" s="5"/>
      <c r="C845" s="4" t="s">
        <v>1558</v>
      </c>
      <c r="D845" s="181" t="s">
        <v>1559</v>
      </c>
      <c r="E845" s="182"/>
      <c r="F845" s="168" t="s">
        <v>55</v>
      </c>
      <c r="G845" s="15">
        <f t="shared" si="48"/>
        <v>1</v>
      </c>
    </row>
    <row r="846" spans="1:7" ht="32" customHeight="1" x14ac:dyDescent="0.2">
      <c r="A846" s="2"/>
      <c r="B846" s="5"/>
      <c r="C846" s="4" t="s">
        <v>1560</v>
      </c>
      <c r="D846" s="184" t="s">
        <v>1561</v>
      </c>
      <c r="E846" s="185"/>
      <c r="F846" s="168" t="s">
        <v>8</v>
      </c>
      <c r="G846" s="15">
        <f t="shared" si="48"/>
        <v>5</v>
      </c>
    </row>
    <row r="847" spans="1:7" ht="32" customHeight="1" x14ac:dyDescent="0.2">
      <c r="A847" s="2"/>
      <c r="B847" s="5"/>
      <c r="C847" s="4" t="s">
        <v>1562</v>
      </c>
      <c r="D847" s="181" t="s">
        <v>1563</v>
      </c>
      <c r="E847" s="182"/>
      <c r="F847" s="168" t="s">
        <v>8</v>
      </c>
      <c r="G847" s="15">
        <f t="shared" si="48"/>
        <v>5</v>
      </c>
    </row>
    <row r="848" spans="1:7" ht="32" customHeight="1" x14ac:dyDescent="0.2">
      <c r="A848" s="2"/>
      <c r="B848" s="5"/>
      <c r="C848" s="4" t="s">
        <v>1564</v>
      </c>
      <c r="D848" s="181" t="s">
        <v>1565</v>
      </c>
      <c r="E848" s="182"/>
      <c r="F848" s="168" t="s">
        <v>8</v>
      </c>
      <c r="G848" s="15">
        <f t="shared" si="48"/>
        <v>5</v>
      </c>
    </row>
    <row r="849" spans="1:7" ht="32" customHeight="1" x14ac:dyDescent="0.2">
      <c r="A849" s="2"/>
      <c r="B849" s="5"/>
      <c r="C849" s="4" t="s">
        <v>1566</v>
      </c>
      <c r="D849" s="181" t="s">
        <v>1567</v>
      </c>
      <c r="E849" s="182"/>
      <c r="F849" s="168" t="s">
        <v>8</v>
      </c>
      <c r="G849" s="15">
        <f t="shared" si="48"/>
        <v>5</v>
      </c>
    </row>
    <row r="850" spans="1:7" ht="32" customHeight="1" x14ac:dyDescent="0.2">
      <c r="A850" s="2"/>
      <c r="B850" s="5"/>
      <c r="C850" s="4" t="s">
        <v>1568</v>
      </c>
      <c r="D850" s="181" t="s">
        <v>1569</v>
      </c>
      <c r="E850" s="182"/>
      <c r="F850" s="168" t="s">
        <v>55</v>
      </c>
      <c r="G850" s="15">
        <f t="shared" si="48"/>
        <v>1</v>
      </c>
    </row>
    <row r="851" spans="1:7" ht="32" customHeight="1" x14ac:dyDescent="0.2">
      <c r="A851" s="2"/>
      <c r="B851" s="4" t="s">
        <v>1570</v>
      </c>
      <c r="C851" s="181" t="s">
        <v>1571</v>
      </c>
      <c r="D851" s="183"/>
      <c r="E851" s="182"/>
      <c r="F851" s="168"/>
      <c r="G851" s="15"/>
    </row>
    <row r="852" spans="1:7" ht="32" customHeight="1" x14ac:dyDescent="0.2">
      <c r="A852" s="2"/>
      <c r="B852" s="5"/>
      <c r="C852" s="4" t="s">
        <v>1572</v>
      </c>
      <c r="D852" s="181" t="s">
        <v>1573</v>
      </c>
      <c r="E852" s="182"/>
      <c r="F852" s="168" t="s">
        <v>8</v>
      </c>
      <c r="G852" s="15">
        <f t="shared" ref="G852:G857" si="49">IF(AND(F852="YA"),5,IF(AND(F852="TIDAK"),1,0))</f>
        <v>5</v>
      </c>
    </row>
    <row r="853" spans="1:7" ht="32" customHeight="1" x14ac:dyDescent="0.2">
      <c r="A853" s="2"/>
      <c r="B853" s="5"/>
      <c r="C853" s="4" t="s">
        <v>1574</v>
      </c>
      <c r="D853" s="181" t="s">
        <v>1575</v>
      </c>
      <c r="E853" s="182"/>
      <c r="F853" s="168" t="s">
        <v>8</v>
      </c>
      <c r="G853" s="15">
        <f t="shared" si="49"/>
        <v>5</v>
      </c>
    </row>
    <row r="854" spans="1:7" ht="32" customHeight="1" x14ac:dyDescent="0.2">
      <c r="A854" s="2"/>
      <c r="B854" s="5"/>
      <c r="C854" s="4" t="s">
        <v>1576</v>
      </c>
      <c r="D854" s="176" t="s">
        <v>1577</v>
      </c>
      <c r="E854" s="176"/>
      <c r="F854" s="168" t="s">
        <v>55</v>
      </c>
      <c r="G854" s="15">
        <f t="shared" si="49"/>
        <v>1</v>
      </c>
    </row>
    <row r="855" spans="1:7" ht="32" customHeight="1" x14ac:dyDescent="0.2">
      <c r="A855" s="2"/>
      <c r="B855" s="5"/>
      <c r="C855" s="4" t="s">
        <v>1578</v>
      </c>
      <c r="D855" s="176" t="s">
        <v>1579</v>
      </c>
      <c r="E855" s="176"/>
      <c r="F855" s="168" t="s">
        <v>8</v>
      </c>
      <c r="G855" s="15">
        <f t="shared" si="49"/>
        <v>5</v>
      </c>
    </row>
    <row r="856" spans="1:7" ht="32" customHeight="1" x14ac:dyDescent="0.2">
      <c r="A856" s="2"/>
      <c r="B856" s="5"/>
      <c r="C856" s="4" t="s">
        <v>1580</v>
      </c>
      <c r="D856" s="176" t="s">
        <v>1581</v>
      </c>
      <c r="E856" s="176"/>
      <c r="F856" s="168" t="s">
        <v>8</v>
      </c>
      <c r="G856" s="15">
        <f t="shared" si="49"/>
        <v>5</v>
      </c>
    </row>
    <row r="857" spans="1:7" ht="32" customHeight="1" x14ac:dyDescent="0.2">
      <c r="A857" s="2"/>
      <c r="B857" s="5"/>
      <c r="C857" s="4" t="s">
        <v>1582</v>
      </c>
      <c r="D857" s="176" t="s">
        <v>1583</v>
      </c>
      <c r="E857" s="176"/>
      <c r="F857" s="168" t="s">
        <v>55</v>
      </c>
      <c r="G857" s="15">
        <f t="shared" si="49"/>
        <v>1</v>
      </c>
    </row>
    <row r="858" spans="1:7" ht="32" customHeight="1" x14ac:dyDescent="0.2">
      <c r="A858" s="2"/>
      <c r="B858" s="4" t="s">
        <v>1584</v>
      </c>
      <c r="C858" s="176" t="s">
        <v>1585</v>
      </c>
      <c r="D858" s="176"/>
      <c r="E858" s="176"/>
      <c r="F858" s="168"/>
      <c r="G858" s="15"/>
    </row>
    <row r="859" spans="1:7" ht="32" customHeight="1" x14ac:dyDescent="0.2">
      <c r="A859" s="2"/>
      <c r="B859" s="5"/>
      <c r="C859" s="4" t="s">
        <v>1586</v>
      </c>
      <c r="D859" s="176" t="s">
        <v>1587</v>
      </c>
      <c r="E859" s="176"/>
      <c r="F859" s="168" t="s">
        <v>55</v>
      </c>
      <c r="G859" s="15">
        <f t="shared" ref="G859:G864" si="50">IF(AND(F859="YA"),5,IF(AND(F859="TIDAK"),1,0))</f>
        <v>1</v>
      </c>
    </row>
    <row r="860" spans="1:7" ht="32" customHeight="1" x14ac:dyDescent="0.2">
      <c r="A860" s="2"/>
      <c r="B860" s="5"/>
      <c r="C860" s="4" t="s">
        <v>1588</v>
      </c>
      <c r="D860" s="176" t="s">
        <v>1589</v>
      </c>
      <c r="E860" s="176"/>
      <c r="F860" s="168" t="s">
        <v>8</v>
      </c>
      <c r="G860" s="15">
        <f t="shared" si="50"/>
        <v>5</v>
      </c>
    </row>
    <row r="861" spans="1:7" ht="32" customHeight="1" x14ac:dyDescent="0.2">
      <c r="A861" s="2"/>
      <c r="B861" s="5"/>
      <c r="C861" s="4" t="s">
        <v>1590</v>
      </c>
      <c r="D861" s="176" t="s">
        <v>1591</v>
      </c>
      <c r="E861" s="176"/>
      <c r="F861" s="168" t="s">
        <v>8</v>
      </c>
      <c r="G861" s="15">
        <f t="shared" si="50"/>
        <v>5</v>
      </c>
    </row>
    <row r="862" spans="1:7" ht="32" customHeight="1" x14ac:dyDescent="0.2">
      <c r="A862" s="2"/>
      <c r="B862" s="5"/>
      <c r="C862" s="4" t="s">
        <v>1592</v>
      </c>
      <c r="D862" s="176" t="s">
        <v>1593</v>
      </c>
      <c r="E862" s="176"/>
      <c r="F862" s="168" t="s">
        <v>8</v>
      </c>
      <c r="G862" s="15">
        <f t="shared" si="50"/>
        <v>5</v>
      </c>
    </row>
    <row r="863" spans="1:7" ht="32" customHeight="1" x14ac:dyDescent="0.2">
      <c r="A863" s="2"/>
      <c r="B863" s="5"/>
      <c r="C863" s="4" t="s">
        <v>1594</v>
      </c>
      <c r="D863" s="176" t="s">
        <v>1595</v>
      </c>
      <c r="E863" s="176"/>
      <c r="F863" s="168" t="s">
        <v>8</v>
      </c>
      <c r="G863" s="15">
        <f t="shared" si="50"/>
        <v>5</v>
      </c>
    </row>
    <row r="864" spans="1:7" ht="32" customHeight="1" x14ac:dyDescent="0.2">
      <c r="A864" s="2"/>
      <c r="B864" s="5"/>
      <c r="C864" s="4" t="s">
        <v>1596</v>
      </c>
      <c r="D864" s="176" t="s">
        <v>1597</v>
      </c>
      <c r="E864" s="176"/>
      <c r="F864" s="168" t="s">
        <v>8</v>
      </c>
      <c r="G864" s="15">
        <f t="shared" si="50"/>
        <v>5</v>
      </c>
    </row>
    <row r="865" spans="1:7" ht="32" customHeight="1" x14ac:dyDescent="0.2">
      <c r="A865" s="2">
        <v>30</v>
      </c>
      <c r="B865" s="180" t="s">
        <v>1598</v>
      </c>
      <c r="C865" s="180"/>
      <c r="D865" s="180"/>
      <c r="E865" s="180"/>
      <c r="F865" s="168"/>
      <c r="G865" s="50">
        <f>SUM(G866:G885)</f>
        <v>20</v>
      </c>
    </row>
    <row r="866" spans="1:7" ht="32" customHeight="1" x14ac:dyDescent="0.2">
      <c r="A866" s="2"/>
      <c r="B866" s="4" t="s">
        <v>1599</v>
      </c>
      <c r="C866" s="176" t="s">
        <v>1600</v>
      </c>
      <c r="D866" s="176"/>
      <c r="E866" s="176"/>
      <c r="F866" s="168" t="s">
        <v>55</v>
      </c>
      <c r="G866" s="15">
        <f>IF(AND(F866="YA"),5,IF(AND(F866="TIDAK"),1,0))</f>
        <v>1</v>
      </c>
    </row>
    <row r="867" spans="1:7" ht="32" customHeight="1" x14ac:dyDescent="0.2">
      <c r="A867" s="2"/>
      <c r="B867" s="4" t="s">
        <v>1601</v>
      </c>
      <c r="C867" s="176" t="s">
        <v>1602</v>
      </c>
      <c r="D867" s="176"/>
      <c r="E867" s="176"/>
      <c r="F867" s="168"/>
      <c r="G867" s="15"/>
    </row>
    <row r="868" spans="1:7" ht="32" customHeight="1" x14ac:dyDescent="0.2">
      <c r="A868" s="2"/>
      <c r="B868" s="5"/>
      <c r="C868" s="4" t="s">
        <v>1603</v>
      </c>
      <c r="D868" s="176" t="s">
        <v>1604</v>
      </c>
      <c r="E868" s="176"/>
      <c r="F868" s="168" t="s">
        <v>8</v>
      </c>
      <c r="G868" s="15">
        <f>IF(AND(F868="YA"),5,IF(AND(F868="TIDAK"),1,0))</f>
        <v>5</v>
      </c>
    </row>
    <row r="869" spans="1:7" ht="32" customHeight="1" x14ac:dyDescent="0.2">
      <c r="A869" s="2"/>
      <c r="B869" s="5"/>
      <c r="C869" s="4" t="s">
        <v>1605</v>
      </c>
      <c r="D869" s="176" t="s">
        <v>1606</v>
      </c>
      <c r="E869" s="176"/>
      <c r="F869" s="168" t="s">
        <v>55</v>
      </c>
      <c r="G869" s="15">
        <f>IF(AND(F869="YA"),5,IF(AND(F869="TIDAK"),1,0))</f>
        <v>1</v>
      </c>
    </row>
    <row r="870" spans="1:7" ht="32" customHeight="1" x14ac:dyDescent="0.2">
      <c r="A870" s="2"/>
      <c r="B870" s="4" t="s">
        <v>1607</v>
      </c>
      <c r="C870" s="176" t="s">
        <v>1608</v>
      </c>
      <c r="D870" s="176"/>
      <c r="E870" s="176"/>
      <c r="F870" s="168"/>
      <c r="G870" s="15"/>
    </row>
    <row r="871" spans="1:7" ht="32" customHeight="1" x14ac:dyDescent="0.2">
      <c r="A871" s="2"/>
      <c r="B871" s="5"/>
      <c r="C871" s="4" t="s">
        <v>1609</v>
      </c>
      <c r="D871" s="176" t="s">
        <v>1610</v>
      </c>
      <c r="E871" s="176"/>
      <c r="F871" s="168" t="s">
        <v>55</v>
      </c>
      <c r="G871" s="15">
        <f t="shared" ref="G871:G876" si="51">IF(AND(F871="YA"),5,IF(AND(F871="TIDAK"),1,0))</f>
        <v>1</v>
      </c>
    </row>
    <row r="872" spans="1:7" ht="32" customHeight="1" x14ac:dyDescent="0.2">
      <c r="A872" s="2"/>
      <c r="B872" s="5"/>
      <c r="C872" s="4" t="s">
        <v>1611</v>
      </c>
      <c r="D872" s="176" t="s">
        <v>1612</v>
      </c>
      <c r="E872" s="176"/>
      <c r="F872" s="168" t="s">
        <v>55</v>
      </c>
      <c r="G872" s="15">
        <f t="shared" si="51"/>
        <v>1</v>
      </c>
    </row>
    <row r="873" spans="1:7" ht="32" customHeight="1" x14ac:dyDescent="0.2">
      <c r="A873" s="2"/>
      <c r="B873" s="5"/>
      <c r="C873" s="4" t="s">
        <v>1613</v>
      </c>
      <c r="D873" s="176" t="s">
        <v>1614</v>
      </c>
      <c r="E873" s="176"/>
      <c r="F873" s="168" t="s">
        <v>55</v>
      </c>
      <c r="G873" s="15">
        <f t="shared" si="51"/>
        <v>1</v>
      </c>
    </row>
    <row r="874" spans="1:7" ht="32" customHeight="1" x14ac:dyDescent="0.2">
      <c r="A874" s="2"/>
      <c r="B874" s="5"/>
      <c r="C874" s="4" t="s">
        <v>1615</v>
      </c>
      <c r="D874" s="176" t="s">
        <v>1616</v>
      </c>
      <c r="E874" s="176"/>
      <c r="F874" s="168" t="s">
        <v>55</v>
      </c>
      <c r="G874" s="15">
        <f t="shared" si="51"/>
        <v>1</v>
      </c>
    </row>
    <row r="875" spans="1:7" ht="32" customHeight="1" x14ac:dyDescent="0.2">
      <c r="A875" s="2"/>
      <c r="B875" s="5"/>
      <c r="C875" s="4" t="s">
        <v>1617</v>
      </c>
      <c r="D875" s="176" t="s">
        <v>1618</v>
      </c>
      <c r="E875" s="176"/>
      <c r="F875" s="168" t="s">
        <v>55</v>
      </c>
      <c r="G875" s="15">
        <f t="shared" si="51"/>
        <v>1</v>
      </c>
    </row>
    <row r="876" spans="1:7" ht="32" customHeight="1" x14ac:dyDescent="0.2">
      <c r="A876" s="2"/>
      <c r="B876" s="5"/>
      <c r="C876" s="4" t="s">
        <v>1619</v>
      </c>
      <c r="D876" s="176" t="s">
        <v>1620</v>
      </c>
      <c r="E876" s="176"/>
      <c r="F876" s="168" t="s">
        <v>55</v>
      </c>
      <c r="G876" s="15">
        <f t="shared" si="51"/>
        <v>1</v>
      </c>
    </row>
    <row r="877" spans="1:7" ht="32" customHeight="1" x14ac:dyDescent="0.2">
      <c r="A877" s="2"/>
      <c r="B877" s="4" t="s">
        <v>1621</v>
      </c>
      <c r="C877" s="176" t="s">
        <v>1622</v>
      </c>
      <c r="D877" s="176"/>
      <c r="E877" s="176"/>
      <c r="F877" s="168"/>
      <c r="G877" s="15"/>
    </row>
    <row r="878" spans="1:7" ht="32" customHeight="1" x14ac:dyDescent="0.2">
      <c r="A878" s="2"/>
      <c r="B878" s="5"/>
      <c r="C878" s="4" t="s">
        <v>1623</v>
      </c>
      <c r="D878" s="176" t="s">
        <v>1624</v>
      </c>
      <c r="E878" s="176"/>
      <c r="F878" s="168" t="s">
        <v>8</v>
      </c>
      <c r="G878" s="15">
        <f>IF(AND(F878="YA"),3,IF(AND(F878="TIDAK"),1,0))</f>
        <v>3</v>
      </c>
    </row>
    <row r="879" spans="1:7" ht="32" customHeight="1" x14ac:dyDescent="0.2">
      <c r="A879" s="2"/>
      <c r="B879" s="5"/>
      <c r="C879" s="4" t="s">
        <v>1625</v>
      </c>
      <c r="D879" s="176" t="s">
        <v>1626</v>
      </c>
      <c r="E879" s="176"/>
      <c r="F879" s="168" t="s">
        <v>22</v>
      </c>
      <c r="G879" s="15">
        <f>IF(AND(F879="YA"),3,IF(AND(F879="TIDAK"),1,0))</f>
        <v>0</v>
      </c>
    </row>
    <row r="880" spans="1:7" ht="32" customHeight="1" x14ac:dyDescent="0.2">
      <c r="A880" s="2"/>
      <c r="B880" s="5"/>
      <c r="C880" s="4" t="s">
        <v>1627</v>
      </c>
      <c r="D880" s="176" t="s">
        <v>1628</v>
      </c>
      <c r="E880" s="176"/>
      <c r="F880" s="168" t="s">
        <v>22</v>
      </c>
      <c r="G880" s="15">
        <f>IF(AND(F880="YA"),5,IF(AND(F880="TIDAK"),1,0))</f>
        <v>0</v>
      </c>
    </row>
    <row r="881" spans="1:7" ht="32" customHeight="1" x14ac:dyDescent="0.2">
      <c r="A881" s="2"/>
      <c r="B881" s="4" t="s">
        <v>1629</v>
      </c>
      <c r="C881" s="176" t="s">
        <v>1630</v>
      </c>
      <c r="D881" s="176"/>
      <c r="E881" s="176"/>
      <c r="F881" s="168" t="s">
        <v>55</v>
      </c>
      <c r="G881" s="15">
        <f>IF(AND(F881="YA"),5,IF(AND(F881="TIDAK"),1,0))</f>
        <v>1</v>
      </c>
    </row>
    <row r="882" spans="1:7" ht="32" customHeight="1" x14ac:dyDescent="0.2">
      <c r="A882" s="2"/>
      <c r="B882" s="4" t="s">
        <v>1631</v>
      </c>
      <c r="C882" s="176" t="s">
        <v>1632</v>
      </c>
      <c r="D882" s="176"/>
      <c r="E882" s="176"/>
      <c r="F882" s="168" t="s">
        <v>22</v>
      </c>
      <c r="G882" s="15"/>
    </row>
    <row r="883" spans="1:7" ht="32" customHeight="1" x14ac:dyDescent="0.2">
      <c r="A883" s="2"/>
      <c r="B883" s="5"/>
      <c r="C883" s="4" t="s">
        <v>1633</v>
      </c>
      <c r="D883" s="176" t="s">
        <v>1634</v>
      </c>
      <c r="E883" s="176"/>
      <c r="F883" s="168" t="s">
        <v>55</v>
      </c>
      <c r="G883" s="15">
        <f>IF(AND(F883="YA"),5,IF(AND(F883="TIDAK"),1,0))</f>
        <v>1</v>
      </c>
    </row>
    <row r="884" spans="1:7" ht="32" customHeight="1" x14ac:dyDescent="0.2">
      <c r="A884" s="2"/>
      <c r="B884" s="5"/>
      <c r="C884" s="4" t="s">
        <v>1635</v>
      </c>
      <c r="D884" s="176" t="s">
        <v>1636</v>
      </c>
      <c r="E884" s="176"/>
      <c r="F884" s="168" t="s">
        <v>55</v>
      </c>
      <c r="G884" s="15">
        <f>IF(AND(F884="YA"),5,IF(AND(F884="TIDAK"),1,0))</f>
        <v>1</v>
      </c>
    </row>
    <row r="885" spans="1:7" ht="32" customHeight="1" x14ac:dyDescent="0.2">
      <c r="A885" s="2"/>
      <c r="B885" s="5"/>
      <c r="C885" s="4" t="s">
        <v>1637</v>
      </c>
      <c r="D885" s="176" t="s">
        <v>1638</v>
      </c>
      <c r="E885" s="176"/>
      <c r="F885" s="168"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2131</v>
      </c>
    </row>
    <row r="887" spans="1:7" ht="32" customHeight="1" x14ac:dyDescent="0.2">
      <c r="A887" s="177" t="s">
        <v>1649</v>
      </c>
      <c r="B887" s="177"/>
      <c r="C887" s="177"/>
      <c r="D887" s="177"/>
      <c r="E887" s="177"/>
      <c r="F887" s="177"/>
      <c r="G887" s="42" t="str">
        <f>IF(AND(G886&gt;=2384),"SANGAT BAIK",IF(AND(G886&gt;=2013),"BAIK",IF(AND(G886&gt;=1616),"CUKUP","KURANG")))</f>
        <v>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444:F476 F618:F677 F431:F442 F327:F364 F245:F280 F478:F616 F679:F704 F401:F429 F752:F808 F282:F325 F366:F399 F164:F243 F810:F831 F706:F750 F833:F885" xr:uid="{391FAA69-E9F4-1147-AE0D-F15F086A4461}">
      <formula1>"YA,TIDAK,N/A"</formula1>
    </dataValidation>
  </dataValidations>
  <pageMargins left="0.51181102362204722" right="0.51181102362204722" top="0.74803149606299213" bottom="0.35433070866141736" header="0.31496062992125984" footer="0.31496062992125984"/>
  <pageSetup paperSize="9" scale="55" orientation="portrait" horizont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F6290-D1BE-FE46-89DD-228C3723108E}">
  <sheetPr codeName="Sheet5"/>
  <dimension ref="A1"/>
  <sheetViews>
    <sheetView workbookViewId="0"/>
  </sheetViews>
  <sheetFormatPr baseColWidth="10" defaultRowHeight="16"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EBD6B-1B37-5645-88BC-16747E737D5A}">
  <sheetPr codeName="Sheet2"/>
  <dimension ref="A1:G887"/>
  <sheetViews>
    <sheetView topLeftCell="B871" zoomScale="87" zoomScaleNormal="87"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5" customWidth="1"/>
    <col min="7" max="7" width="25.33203125" style="36" customWidth="1"/>
    <col min="8" max="16384" width="10.83203125" style="53"/>
  </cols>
  <sheetData>
    <row r="1" spans="1:7" ht="32" customHeight="1" x14ac:dyDescent="0.2">
      <c r="A1" s="53" t="s">
        <v>1689</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369</v>
      </c>
    </row>
    <row r="5" spans="1:7" ht="32" customHeight="1" x14ac:dyDescent="0.2">
      <c r="A5" s="2">
        <v>1</v>
      </c>
      <c r="B5" s="180" t="s">
        <v>5</v>
      </c>
      <c r="C5" s="180"/>
      <c r="D5" s="180"/>
      <c r="E5" s="180"/>
      <c r="F5" s="57"/>
      <c r="G5" s="50">
        <f>SUM(G6:G17)</f>
        <v>30</v>
      </c>
    </row>
    <row r="6" spans="1:7" ht="32" customHeight="1" x14ac:dyDescent="0.2">
      <c r="A6" s="2"/>
      <c r="B6" s="4" t="s">
        <v>6</v>
      </c>
      <c r="C6" s="176" t="s">
        <v>7</v>
      </c>
      <c r="D6" s="176"/>
      <c r="E6" s="176"/>
      <c r="F6" s="57"/>
      <c r="G6" s="15"/>
    </row>
    <row r="7" spans="1:7" ht="32" customHeight="1" x14ac:dyDescent="0.2">
      <c r="A7" s="2"/>
      <c r="B7" s="3"/>
      <c r="C7" s="6" t="s">
        <v>9</v>
      </c>
      <c r="D7" s="176" t="s">
        <v>10</v>
      </c>
      <c r="E7" s="176"/>
      <c r="F7" s="57" t="s">
        <v>8</v>
      </c>
      <c r="G7" s="15">
        <f>IF(AND(F7="YA"),5,IF(AND(F7="TIDAK"),1,0))</f>
        <v>5</v>
      </c>
    </row>
    <row r="8" spans="1:7" ht="32" customHeight="1" x14ac:dyDescent="0.2">
      <c r="A8" s="2"/>
      <c r="B8" s="3"/>
      <c r="C8" s="4" t="s">
        <v>11</v>
      </c>
      <c r="D8" s="176" t="s">
        <v>12</v>
      </c>
      <c r="E8" s="176"/>
      <c r="F8" s="57" t="s">
        <v>8</v>
      </c>
      <c r="G8" s="15">
        <f t="shared" ref="G8:G21" si="0">IF(AND(F8="YA"),5,IF(AND(F8="TIDAK"),1,0))</f>
        <v>5</v>
      </c>
    </row>
    <row r="9" spans="1:7" ht="32" customHeight="1" x14ac:dyDescent="0.2">
      <c r="A9" s="2"/>
      <c r="B9" s="4" t="s">
        <v>13</v>
      </c>
      <c r="C9" s="176" t="s">
        <v>14</v>
      </c>
      <c r="D9" s="176"/>
      <c r="E9" s="176"/>
      <c r="F9" s="57" t="s">
        <v>8</v>
      </c>
      <c r="G9" s="15">
        <f t="shared" si="0"/>
        <v>5</v>
      </c>
    </row>
    <row r="10" spans="1:7" ht="32" customHeight="1" x14ac:dyDescent="0.2">
      <c r="A10" s="2"/>
      <c r="B10" s="4" t="s">
        <v>15</v>
      </c>
      <c r="C10" s="176" t="s">
        <v>16</v>
      </c>
      <c r="D10" s="176"/>
      <c r="E10" s="176"/>
      <c r="F10" s="57" t="s">
        <v>8</v>
      </c>
      <c r="G10" s="15">
        <f t="shared" si="0"/>
        <v>5</v>
      </c>
    </row>
    <row r="11" spans="1:7" ht="32" customHeight="1" x14ac:dyDescent="0.2">
      <c r="A11" s="2"/>
      <c r="B11" s="4" t="s">
        <v>17</v>
      </c>
      <c r="C11" s="176" t="s">
        <v>18</v>
      </c>
      <c r="D11" s="176"/>
      <c r="E11" s="176"/>
      <c r="F11" s="57" t="s">
        <v>8</v>
      </c>
      <c r="G11" s="15">
        <f t="shared" si="0"/>
        <v>5</v>
      </c>
    </row>
    <row r="12" spans="1:7" ht="32" customHeight="1" x14ac:dyDescent="0.2">
      <c r="A12" s="2"/>
      <c r="B12" s="5"/>
      <c r="C12" s="176" t="s">
        <v>19</v>
      </c>
      <c r="D12" s="176"/>
      <c r="E12" s="176"/>
      <c r="F12" s="57"/>
      <c r="G12" s="15"/>
    </row>
    <row r="13" spans="1:7" ht="32" customHeight="1" x14ac:dyDescent="0.2">
      <c r="A13" s="2"/>
      <c r="B13" s="3"/>
      <c r="C13" s="4" t="s">
        <v>20</v>
      </c>
      <c r="D13" s="176" t="s">
        <v>21</v>
      </c>
      <c r="E13" s="176"/>
      <c r="F13" s="57" t="s">
        <v>22</v>
      </c>
      <c r="G13" s="15">
        <f t="shared" si="0"/>
        <v>0</v>
      </c>
    </row>
    <row r="14" spans="1:7" ht="32" customHeight="1" x14ac:dyDescent="0.2">
      <c r="A14" s="2"/>
      <c r="B14" s="3"/>
      <c r="C14" s="4" t="s">
        <v>23</v>
      </c>
      <c r="D14" s="176" t="s">
        <v>24</v>
      </c>
      <c r="E14" s="176"/>
      <c r="F14" s="57" t="s">
        <v>22</v>
      </c>
      <c r="G14" s="15">
        <f t="shared" si="0"/>
        <v>0</v>
      </c>
    </row>
    <row r="15" spans="1:7" ht="32" customHeight="1" x14ac:dyDescent="0.2">
      <c r="A15" s="2"/>
      <c r="B15" s="3"/>
      <c r="C15" s="4" t="s">
        <v>25</v>
      </c>
      <c r="D15" s="176" t="s">
        <v>26</v>
      </c>
      <c r="E15" s="176"/>
      <c r="F15" s="57" t="s">
        <v>22</v>
      </c>
      <c r="G15" s="15">
        <f t="shared" si="0"/>
        <v>0</v>
      </c>
    </row>
    <row r="16" spans="1:7" ht="32" customHeight="1" x14ac:dyDescent="0.2">
      <c r="A16" s="2"/>
      <c r="B16" s="3"/>
      <c r="C16" s="4" t="s">
        <v>27</v>
      </c>
      <c r="D16" s="176" t="s">
        <v>28</v>
      </c>
      <c r="E16" s="176"/>
      <c r="F16" s="57" t="s">
        <v>8</v>
      </c>
      <c r="G16" s="15">
        <f t="shared" si="0"/>
        <v>5</v>
      </c>
    </row>
    <row r="17" spans="1:7" ht="32" customHeight="1" x14ac:dyDescent="0.2">
      <c r="A17" s="2"/>
      <c r="B17" s="3"/>
      <c r="C17" s="4" t="s">
        <v>29</v>
      </c>
      <c r="D17" s="176" t="s">
        <v>30</v>
      </c>
      <c r="E17" s="176"/>
      <c r="F17" s="57" t="s">
        <v>22</v>
      </c>
      <c r="G17" s="15">
        <f t="shared" si="0"/>
        <v>0</v>
      </c>
    </row>
    <row r="18" spans="1:7" ht="32" customHeight="1" x14ac:dyDescent="0.2">
      <c r="A18" s="2">
        <v>2</v>
      </c>
      <c r="B18" s="180" t="s">
        <v>31</v>
      </c>
      <c r="C18" s="180"/>
      <c r="D18" s="180"/>
      <c r="E18" s="180"/>
      <c r="F18" s="57"/>
      <c r="G18" s="50">
        <f>SUM(G19:G28)</f>
        <v>35</v>
      </c>
    </row>
    <row r="19" spans="1:7" ht="32" customHeight="1" x14ac:dyDescent="0.2">
      <c r="A19" s="2"/>
      <c r="B19" s="5" t="s">
        <v>32</v>
      </c>
      <c r="C19" s="176" t="s">
        <v>33</v>
      </c>
      <c r="D19" s="176"/>
      <c r="E19" s="176"/>
      <c r="F19" s="57" t="s">
        <v>8</v>
      </c>
      <c r="G19" s="15">
        <f t="shared" si="0"/>
        <v>5</v>
      </c>
    </row>
    <row r="20" spans="1:7" ht="32" customHeight="1" x14ac:dyDescent="0.2">
      <c r="A20" s="2"/>
      <c r="B20" s="5" t="s">
        <v>34</v>
      </c>
      <c r="C20" s="176" t="s">
        <v>35</v>
      </c>
      <c r="D20" s="176"/>
      <c r="E20" s="176"/>
      <c r="F20" s="57" t="s">
        <v>8</v>
      </c>
      <c r="G20" s="15">
        <f t="shared" si="0"/>
        <v>5</v>
      </c>
    </row>
    <row r="21" spans="1:7" ht="32" customHeight="1" x14ac:dyDescent="0.2">
      <c r="A21" s="2"/>
      <c r="B21" s="5" t="s">
        <v>36</v>
      </c>
      <c r="C21" s="176" t="s">
        <v>37</v>
      </c>
      <c r="D21" s="176"/>
      <c r="E21" s="176"/>
      <c r="F21" s="57" t="s">
        <v>8</v>
      </c>
      <c r="G21" s="15">
        <f t="shared" si="0"/>
        <v>5</v>
      </c>
    </row>
    <row r="22" spans="1:7" ht="32" customHeight="1" x14ac:dyDescent="0.2">
      <c r="A22" s="2"/>
      <c r="B22" s="5" t="s">
        <v>38</v>
      </c>
      <c r="C22" s="176" t="s">
        <v>39</v>
      </c>
      <c r="D22" s="176"/>
      <c r="E22" s="176"/>
      <c r="F22" s="57"/>
      <c r="G22" s="15"/>
    </row>
    <row r="23" spans="1:7" ht="32" customHeight="1" x14ac:dyDescent="0.2">
      <c r="A23" s="2"/>
      <c r="B23" s="5"/>
      <c r="C23" s="5" t="s">
        <v>40</v>
      </c>
      <c r="D23" s="176" t="s">
        <v>41</v>
      </c>
      <c r="E23" s="176"/>
      <c r="F23" s="57" t="s">
        <v>22</v>
      </c>
      <c r="G23" s="15">
        <f>IF(AND(F23="YA"),2,IF(AND(F23="TIDAK"),1,0))</f>
        <v>0</v>
      </c>
    </row>
    <row r="24" spans="1:7" ht="32" customHeight="1" x14ac:dyDescent="0.2">
      <c r="A24" s="2"/>
      <c r="B24" s="5"/>
      <c r="C24" s="5" t="s">
        <v>42</v>
      </c>
      <c r="D24" s="176" t="s">
        <v>43</v>
      </c>
      <c r="E24" s="176"/>
      <c r="F24" s="57" t="s">
        <v>22</v>
      </c>
      <c r="G24" s="15">
        <f>IF(AND(F24="YA"),3,IF(AND(F24="TIDAK"),1,0))</f>
        <v>0</v>
      </c>
    </row>
    <row r="25" spans="1:7" ht="32" customHeight="1" x14ac:dyDescent="0.2">
      <c r="A25" s="2"/>
      <c r="B25" s="5"/>
      <c r="C25" s="5" t="s">
        <v>44</v>
      </c>
      <c r="D25" s="176" t="s">
        <v>45</v>
      </c>
      <c r="E25" s="176"/>
      <c r="F25" s="57" t="s">
        <v>8</v>
      </c>
      <c r="G25" s="15">
        <f>IF(AND(F25="YA"),5,IF(AND(F25="TIDAK"),1,0))</f>
        <v>5</v>
      </c>
    </row>
    <row r="26" spans="1:7" ht="32" customHeight="1" x14ac:dyDescent="0.2">
      <c r="A26" s="2"/>
      <c r="B26" s="5" t="s">
        <v>46</v>
      </c>
      <c r="C26" s="176" t="s">
        <v>47</v>
      </c>
      <c r="D26" s="176"/>
      <c r="E26" s="176"/>
      <c r="F26" s="57" t="s">
        <v>8</v>
      </c>
      <c r="G26" s="15">
        <f t="shared" ref="G26:G28" si="1">IF(AND(F26="YA"),5,IF(AND(F26="TIDAK"),1,0))</f>
        <v>5</v>
      </c>
    </row>
    <row r="27" spans="1:7" ht="32" customHeight="1" x14ac:dyDescent="0.2">
      <c r="A27" s="2"/>
      <c r="B27" s="5" t="s">
        <v>48</v>
      </c>
      <c r="C27" s="176" t="s">
        <v>49</v>
      </c>
      <c r="D27" s="176"/>
      <c r="E27" s="176"/>
      <c r="F27" s="57" t="s">
        <v>8</v>
      </c>
      <c r="G27" s="15">
        <f t="shared" si="1"/>
        <v>5</v>
      </c>
    </row>
    <row r="28" spans="1:7" ht="32" customHeight="1" x14ac:dyDescent="0.2">
      <c r="A28" s="2"/>
      <c r="B28" s="5" t="s">
        <v>50</v>
      </c>
      <c r="C28" s="176" t="s">
        <v>51</v>
      </c>
      <c r="D28" s="176"/>
      <c r="E28" s="176"/>
      <c r="F28" s="57" t="s">
        <v>8</v>
      </c>
      <c r="G28" s="15">
        <f t="shared" si="1"/>
        <v>5</v>
      </c>
    </row>
    <row r="29" spans="1:7" ht="32" customHeight="1" x14ac:dyDescent="0.2">
      <c r="A29" s="2">
        <v>3</v>
      </c>
      <c r="B29" s="189" t="s">
        <v>52</v>
      </c>
      <c r="C29" s="190"/>
      <c r="D29" s="190"/>
      <c r="E29" s="191"/>
      <c r="F29" s="57"/>
      <c r="G29" s="50">
        <f>SUM(G30:G31)</f>
        <v>2</v>
      </c>
    </row>
    <row r="30" spans="1:7" ht="32" customHeight="1" x14ac:dyDescent="0.2">
      <c r="A30" s="2"/>
      <c r="B30" s="5" t="s">
        <v>53</v>
      </c>
      <c r="C30" s="176" t="s">
        <v>54</v>
      </c>
      <c r="D30" s="176"/>
      <c r="E30" s="176"/>
      <c r="F30" s="57" t="s">
        <v>55</v>
      </c>
      <c r="G30" s="15">
        <f t="shared" ref="G30:G31" si="2">IF(AND(F30="YA"),5,IF(AND(F30="TIDAK"),1,0))</f>
        <v>1</v>
      </c>
    </row>
    <row r="31" spans="1:7" ht="32" customHeight="1" x14ac:dyDescent="0.2">
      <c r="A31" s="2"/>
      <c r="B31" s="7" t="s">
        <v>56</v>
      </c>
      <c r="C31" s="176" t="s">
        <v>57</v>
      </c>
      <c r="D31" s="176"/>
      <c r="E31" s="176"/>
      <c r="F31" s="57" t="s">
        <v>55</v>
      </c>
      <c r="G31" s="15">
        <f t="shared" si="2"/>
        <v>1</v>
      </c>
    </row>
    <row r="32" spans="1:7" ht="32" customHeight="1" x14ac:dyDescent="0.2">
      <c r="A32" s="2">
        <v>4</v>
      </c>
      <c r="B32" s="180" t="s">
        <v>58</v>
      </c>
      <c r="C32" s="180"/>
      <c r="D32" s="180"/>
      <c r="E32" s="180"/>
      <c r="F32" s="57"/>
      <c r="G32" s="50">
        <f>SUM(G33:G59)</f>
        <v>88</v>
      </c>
    </row>
    <row r="33" spans="1:7" ht="32" customHeight="1" x14ac:dyDescent="0.2">
      <c r="A33" s="2"/>
      <c r="B33" s="5" t="s">
        <v>59</v>
      </c>
      <c r="C33" s="176" t="s">
        <v>60</v>
      </c>
      <c r="D33" s="176"/>
      <c r="E33" s="176"/>
      <c r="F33" s="57" t="s">
        <v>8</v>
      </c>
      <c r="G33" s="15">
        <f t="shared" ref="G33" si="3">IF(AND(F33="YA"),5,IF(AND(F33="TIDAK"),1,0))</f>
        <v>5</v>
      </c>
    </row>
    <row r="34" spans="1:7" ht="32" customHeight="1" x14ac:dyDescent="0.2">
      <c r="A34" s="2"/>
      <c r="B34" s="5" t="s">
        <v>61</v>
      </c>
      <c r="C34" s="176" t="s">
        <v>62</v>
      </c>
      <c r="D34" s="176"/>
      <c r="E34" s="176"/>
      <c r="F34" s="57" t="s">
        <v>8</v>
      </c>
      <c r="G34" s="15"/>
    </row>
    <row r="35" spans="1:7" ht="32" customHeight="1" x14ac:dyDescent="0.2">
      <c r="A35" s="2"/>
      <c r="B35" s="5"/>
      <c r="C35" s="5" t="s">
        <v>63</v>
      </c>
      <c r="D35" s="176" t="s">
        <v>64</v>
      </c>
      <c r="E35" s="176"/>
      <c r="F35" s="57" t="s">
        <v>8</v>
      </c>
      <c r="G35" s="15">
        <f t="shared" ref="G35:G36" si="4">IF(AND(F35="YA"),5,IF(AND(F35="TIDAK"),1,0))</f>
        <v>5</v>
      </c>
    </row>
    <row r="36" spans="1:7" ht="32" customHeight="1" x14ac:dyDescent="0.2">
      <c r="A36" s="2"/>
      <c r="B36" s="5"/>
      <c r="C36" s="5" t="s">
        <v>65</v>
      </c>
      <c r="D36" s="176" t="s">
        <v>66</v>
      </c>
      <c r="E36" s="176"/>
      <c r="F36" s="57" t="s">
        <v>8</v>
      </c>
      <c r="G36" s="15">
        <f t="shared" si="4"/>
        <v>5</v>
      </c>
    </row>
    <row r="37" spans="1:7" ht="32" customHeight="1" x14ac:dyDescent="0.2">
      <c r="A37" s="2"/>
      <c r="B37" s="5"/>
      <c r="C37" s="5" t="s">
        <v>67</v>
      </c>
      <c r="D37" s="176" t="s">
        <v>68</v>
      </c>
      <c r="E37" s="176"/>
      <c r="F37" s="57"/>
      <c r="G37" s="15"/>
    </row>
    <row r="38" spans="1:7" ht="32" customHeight="1" x14ac:dyDescent="0.2">
      <c r="A38" s="2"/>
      <c r="B38" s="5"/>
      <c r="C38" s="5"/>
      <c r="D38" s="5" t="s">
        <v>69</v>
      </c>
      <c r="E38" s="5" t="s">
        <v>70</v>
      </c>
      <c r="F38" s="57" t="s">
        <v>8</v>
      </c>
      <c r="G38" s="15">
        <f t="shared" ref="G38:G40" si="5">IF(AND(F38="YA"),5,IF(AND(F38="TIDAK"),1,0))</f>
        <v>5</v>
      </c>
    </row>
    <row r="39" spans="1:7" ht="32" customHeight="1" x14ac:dyDescent="0.2">
      <c r="A39" s="2"/>
      <c r="B39" s="5"/>
      <c r="C39" s="5"/>
      <c r="D39" s="5" t="s">
        <v>71</v>
      </c>
      <c r="E39" s="5" t="s">
        <v>72</v>
      </c>
      <c r="F39" s="57" t="s">
        <v>8</v>
      </c>
      <c r="G39" s="15">
        <f t="shared" si="5"/>
        <v>5</v>
      </c>
    </row>
    <row r="40" spans="1:7" ht="32" customHeight="1" x14ac:dyDescent="0.2">
      <c r="A40" s="2"/>
      <c r="B40" s="5"/>
      <c r="C40" s="5"/>
      <c r="D40" s="5" t="s">
        <v>73</v>
      </c>
      <c r="E40" s="5" t="s">
        <v>74</v>
      </c>
      <c r="F40" s="57" t="s">
        <v>55</v>
      </c>
      <c r="G40" s="15">
        <f t="shared" si="5"/>
        <v>1</v>
      </c>
    </row>
    <row r="41" spans="1:7" ht="32" customHeight="1" x14ac:dyDescent="0.2">
      <c r="A41" s="2"/>
      <c r="B41" s="5"/>
      <c r="C41" s="5" t="s">
        <v>75</v>
      </c>
      <c r="D41" s="176" t="s">
        <v>76</v>
      </c>
      <c r="E41" s="176"/>
      <c r="F41" s="57"/>
      <c r="G41" s="15"/>
    </row>
    <row r="42" spans="1:7" ht="32" customHeight="1" x14ac:dyDescent="0.2">
      <c r="A42" s="2"/>
      <c r="B42" s="5"/>
      <c r="C42" s="5"/>
      <c r="D42" s="5" t="s">
        <v>77</v>
      </c>
      <c r="E42" s="5" t="s">
        <v>78</v>
      </c>
      <c r="F42" s="57" t="s">
        <v>22</v>
      </c>
      <c r="G42" s="15">
        <f>IF(AND(F42="YA"),2,IF(AND(F42="TIDAK"),1,0))</f>
        <v>0</v>
      </c>
    </row>
    <row r="43" spans="1:7" ht="32" customHeight="1" x14ac:dyDescent="0.2">
      <c r="A43" s="2"/>
      <c r="B43" s="5"/>
      <c r="C43" s="5"/>
      <c r="D43" s="5" t="s">
        <v>79</v>
      </c>
      <c r="E43" s="5" t="s">
        <v>80</v>
      </c>
      <c r="F43" s="57" t="s">
        <v>22</v>
      </c>
      <c r="G43" s="15">
        <f>IF(AND(F43="YA"),3,IF(AND(F43="TIDAK"),1,0))</f>
        <v>0</v>
      </c>
    </row>
    <row r="44" spans="1:7" ht="32" customHeight="1" x14ac:dyDescent="0.2">
      <c r="A44" s="2"/>
      <c r="B44" s="5"/>
      <c r="C44" s="5"/>
      <c r="D44" s="5" t="s">
        <v>81</v>
      </c>
      <c r="E44" s="5" t="s">
        <v>82</v>
      </c>
      <c r="F44" s="57" t="s">
        <v>8</v>
      </c>
      <c r="G44" s="15">
        <f>IF(AND(F44="YA"),5,IF(AND(F44="TIDAK"),1,0))</f>
        <v>5</v>
      </c>
    </row>
    <row r="45" spans="1:7" ht="32" customHeight="1" x14ac:dyDescent="0.2">
      <c r="A45" s="2"/>
      <c r="B45" s="7" t="s">
        <v>83</v>
      </c>
      <c r="C45" s="176" t="s">
        <v>84</v>
      </c>
      <c r="D45" s="176"/>
      <c r="E45" s="176"/>
      <c r="F45" s="57"/>
      <c r="G45" s="15"/>
    </row>
    <row r="46" spans="1:7" ht="32" customHeight="1" x14ac:dyDescent="0.2">
      <c r="A46" s="2"/>
      <c r="B46" s="5"/>
      <c r="C46" s="4" t="s">
        <v>85</v>
      </c>
      <c r="D46" s="176" t="s">
        <v>86</v>
      </c>
      <c r="E46" s="176"/>
      <c r="F46" s="57" t="s">
        <v>8</v>
      </c>
      <c r="G46" s="15">
        <f t="shared" ref="G46:G49" si="6">IF(AND(F46="YA"),5,IF(AND(F46="TIDAK"),1,0))</f>
        <v>5</v>
      </c>
    </row>
    <row r="47" spans="1:7" ht="32" customHeight="1" x14ac:dyDescent="0.2">
      <c r="A47" s="2"/>
      <c r="B47" s="5"/>
      <c r="C47" s="4" t="s">
        <v>87</v>
      </c>
      <c r="D47" s="176" t="s">
        <v>66</v>
      </c>
      <c r="E47" s="176"/>
      <c r="F47" s="57" t="s">
        <v>8</v>
      </c>
      <c r="G47" s="15">
        <f t="shared" si="6"/>
        <v>5</v>
      </c>
    </row>
    <row r="48" spans="1:7" ht="32" customHeight="1" x14ac:dyDescent="0.2">
      <c r="A48" s="2"/>
      <c r="B48" s="5"/>
      <c r="C48" s="4" t="s">
        <v>88</v>
      </c>
      <c r="D48" s="176" t="s">
        <v>89</v>
      </c>
      <c r="E48" s="176"/>
      <c r="F48" s="57" t="s">
        <v>8</v>
      </c>
      <c r="G48" s="15">
        <f t="shared" si="6"/>
        <v>5</v>
      </c>
    </row>
    <row r="49" spans="1:7" ht="32" customHeight="1" x14ac:dyDescent="0.2">
      <c r="A49" s="2"/>
      <c r="B49" s="5"/>
      <c r="C49" s="4" t="s">
        <v>90</v>
      </c>
      <c r="D49" s="176" t="s">
        <v>91</v>
      </c>
      <c r="E49" s="176"/>
      <c r="F49" s="57" t="s">
        <v>8</v>
      </c>
      <c r="G49" s="15">
        <f t="shared" si="6"/>
        <v>5</v>
      </c>
    </row>
    <row r="50" spans="1:7" ht="32" customHeight="1" x14ac:dyDescent="0.2">
      <c r="A50" s="2"/>
      <c r="B50" s="5"/>
      <c r="C50" s="4" t="s">
        <v>92</v>
      </c>
      <c r="D50" s="176" t="s">
        <v>93</v>
      </c>
      <c r="E50" s="176"/>
      <c r="F50" s="57"/>
      <c r="G50" s="15"/>
    </row>
    <row r="51" spans="1:7" ht="32" customHeight="1" x14ac:dyDescent="0.2">
      <c r="A51" s="2"/>
      <c r="B51" s="5"/>
      <c r="C51" s="5"/>
      <c r="D51" s="4" t="s">
        <v>94</v>
      </c>
      <c r="E51" s="5" t="s">
        <v>95</v>
      </c>
      <c r="F51" s="57" t="s">
        <v>8</v>
      </c>
      <c r="G51" s="15">
        <f t="shared" ref="G51:G59" si="7">IF(AND(F51="YA"),5,IF(AND(F51="TIDAK"),1,0))</f>
        <v>5</v>
      </c>
    </row>
    <row r="52" spans="1:7" ht="32" customHeight="1" x14ac:dyDescent="0.2">
      <c r="A52" s="2"/>
      <c r="B52" s="5"/>
      <c r="C52" s="5"/>
      <c r="D52" s="4" t="s">
        <v>96</v>
      </c>
      <c r="E52" s="5" t="s">
        <v>97</v>
      </c>
      <c r="F52" s="57" t="s">
        <v>8</v>
      </c>
      <c r="G52" s="15">
        <f t="shared" si="7"/>
        <v>5</v>
      </c>
    </row>
    <row r="53" spans="1:7" ht="32" customHeight="1" x14ac:dyDescent="0.2">
      <c r="A53" s="2"/>
      <c r="B53" s="5"/>
      <c r="C53" s="5"/>
      <c r="D53" s="4" t="s">
        <v>98</v>
      </c>
      <c r="E53" s="5" t="s">
        <v>99</v>
      </c>
      <c r="F53" s="57" t="s">
        <v>8</v>
      </c>
      <c r="G53" s="15">
        <f t="shared" si="7"/>
        <v>5</v>
      </c>
    </row>
    <row r="54" spans="1:7" ht="32" customHeight="1" x14ac:dyDescent="0.2">
      <c r="A54" s="2"/>
      <c r="B54" s="5"/>
      <c r="C54" s="5"/>
      <c r="D54" s="4" t="s">
        <v>100</v>
      </c>
      <c r="E54" s="5" t="s">
        <v>101</v>
      </c>
      <c r="F54" s="57" t="s">
        <v>8</v>
      </c>
      <c r="G54" s="15">
        <f t="shared" si="7"/>
        <v>5</v>
      </c>
    </row>
    <row r="55" spans="1:7" ht="32" customHeight="1" x14ac:dyDescent="0.2">
      <c r="A55" s="2"/>
      <c r="B55" s="5"/>
      <c r="C55" s="5"/>
      <c r="D55" s="4" t="s">
        <v>102</v>
      </c>
      <c r="E55" s="5" t="s">
        <v>103</v>
      </c>
      <c r="F55" s="57" t="s">
        <v>55</v>
      </c>
      <c r="G55" s="15">
        <f t="shared" si="7"/>
        <v>1</v>
      </c>
    </row>
    <row r="56" spans="1:7" ht="32" customHeight="1" x14ac:dyDescent="0.2">
      <c r="A56" s="2"/>
      <c r="B56" s="5"/>
      <c r="C56" s="5"/>
      <c r="D56" s="4" t="s">
        <v>104</v>
      </c>
      <c r="E56" s="5" t="s">
        <v>105</v>
      </c>
      <c r="F56" s="57" t="s">
        <v>8</v>
      </c>
      <c r="G56" s="15">
        <f t="shared" si="7"/>
        <v>5</v>
      </c>
    </row>
    <row r="57" spans="1:7" ht="32" customHeight="1" x14ac:dyDescent="0.2">
      <c r="A57" s="2"/>
      <c r="B57" s="5"/>
      <c r="C57" s="5"/>
      <c r="D57" s="4" t="s">
        <v>106</v>
      </c>
      <c r="E57" s="5" t="s">
        <v>107</v>
      </c>
      <c r="F57" s="57" t="s">
        <v>8</v>
      </c>
      <c r="G57" s="15">
        <f t="shared" si="7"/>
        <v>5</v>
      </c>
    </row>
    <row r="58" spans="1:7" ht="32" customHeight="1" x14ac:dyDescent="0.2">
      <c r="A58" s="2"/>
      <c r="B58" s="5"/>
      <c r="C58" s="5"/>
      <c r="D58" s="4" t="s">
        <v>108</v>
      </c>
      <c r="E58" s="5" t="s">
        <v>109</v>
      </c>
      <c r="F58" s="57" t="s">
        <v>8</v>
      </c>
      <c r="G58" s="15">
        <f t="shared" si="7"/>
        <v>5</v>
      </c>
    </row>
    <row r="59" spans="1:7" ht="32" customHeight="1" x14ac:dyDescent="0.2">
      <c r="A59" s="2"/>
      <c r="B59" s="5"/>
      <c r="C59" s="5"/>
      <c r="D59" s="4" t="s">
        <v>110</v>
      </c>
      <c r="E59" s="5" t="s">
        <v>111</v>
      </c>
      <c r="F59" s="57" t="s">
        <v>55</v>
      </c>
      <c r="G59" s="15">
        <f t="shared" si="7"/>
        <v>1</v>
      </c>
    </row>
    <row r="60" spans="1:7" ht="32" customHeight="1" x14ac:dyDescent="0.2">
      <c r="A60" s="2">
        <v>5</v>
      </c>
      <c r="B60" s="180" t="s">
        <v>112</v>
      </c>
      <c r="C60" s="180"/>
      <c r="D60" s="180"/>
      <c r="E60" s="180"/>
      <c r="F60" s="57"/>
      <c r="G60" s="50">
        <f>SUM(G61:G82)</f>
        <v>65</v>
      </c>
    </row>
    <row r="61" spans="1:7" ht="32" customHeight="1" x14ac:dyDescent="0.2">
      <c r="A61" s="2"/>
      <c r="B61" s="4" t="s">
        <v>113</v>
      </c>
      <c r="C61" s="176" t="s">
        <v>114</v>
      </c>
      <c r="D61" s="176"/>
      <c r="E61" s="176"/>
      <c r="F61" s="57" t="s">
        <v>8</v>
      </c>
      <c r="G61" s="15">
        <f t="shared" ref="G61" si="8">IF(AND(F61="YA"),5,IF(AND(F61="TIDAK"),1,0))</f>
        <v>5</v>
      </c>
    </row>
    <row r="62" spans="1:7" ht="32" customHeight="1" x14ac:dyDescent="0.2">
      <c r="A62" s="2"/>
      <c r="B62" s="4" t="s">
        <v>115</v>
      </c>
      <c r="C62" s="176" t="s">
        <v>116</v>
      </c>
      <c r="D62" s="176"/>
      <c r="E62" s="176"/>
      <c r="F62" s="57"/>
      <c r="G62" s="15"/>
    </row>
    <row r="63" spans="1:7" ht="32" customHeight="1" x14ac:dyDescent="0.2">
      <c r="A63" s="2"/>
      <c r="B63" s="5"/>
      <c r="C63" s="4" t="s">
        <v>117</v>
      </c>
      <c r="D63" s="176" t="s">
        <v>118</v>
      </c>
      <c r="E63" s="176"/>
      <c r="F63" s="57" t="s">
        <v>55</v>
      </c>
      <c r="G63" s="15">
        <f t="shared" ref="G63:G70" si="9">IF(AND(F63="YA"),5,IF(AND(F63="TIDAK"),1,0))</f>
        <v>1</v>
      </c>
    </row>
    <row r="64" spans="1:7" ht="32" customHeight="1" x14ac:dyDescent="0.2">
      <c r="A64" s="2"/>
      <c r="B64" s="5"/>
      <c r="C64" s="4" t="s">
        <v>119</v>
      </c>
      <c r="D64" s="176" t="s">
        <v>120</v>
      </c>
      <c r="E64" s="176"/>
      <c r="F64" s="57" t="s">
        <v>55</v>
      </c>
      <c r="G64" s="15">
        <f t="shared" si="9"/>
        <v>1</v>
      </c>
    </row>
    <row r="65" spans="1:7" ht="32" customHeight="1" x14ac:dyDescent="0.2">
      <c r="A65" s="2"/>
      <c r="B65" s="5"/>
      <c r="C65" s="4" t="s">
        <v>121</v>
      </c>
      <c r="D65" s="176" t="s">
        <v>122</v>
      </c>
      <c r="E65" s="176"/>
      <c r="F65" s="57" t="s">
        <v>55</v>
      </c>
      <c r="G65" s="15">
        <f t="shared" si="9"/>
        <v>1</v>
      </c>
    </row>
    <row r="66" spans="1:7" ht="32" customHeight="1" x14ac:dyDescent="0.2">
      <c r="A66" s="2"/>
      <c r="B66" s="5"/>
      <c r="C66" s="4" t="s">
        <v>123</v>
      </c>
      <c r="D66" s="176" t="s">
        <v>124</v>
      </c>
      <c r="E66" s="176"/>
      <c r="F66" s="57" t="s">
        <v>8</v>
      </c>
      <c r="G66" s="15">
        <f t="shared" si="9"/>
        <v>5</v>
      </c>
    </row>
    <row r="67" spans="1:7" ht="32" customHeight="1" x14ac:dyDescent="0.2">
      <c r="A67" s="2"/>
      <c r="B67" s="5"/>
      <c r="C67" s="4" t="s">
        <v>125</v>
      </c>
      <c r="D67" s="176" t="s">
        <v>126</v>
      </c>
      <c r="E67" s="176"/>
      <c r="F67" s="57" t="s">
        <v>55</v>
      </c>
      <c r="G67" s="15">
        <f t="shared" si="9"/>
        <v>1</v>
      </c>
    </row>
    <row r="68" spans="1:7" ht="32" customHeight="1" x14ac:dyDescent="0.2">
      <c r="A68" s="2"/>
      <c r="B68" s="5"/>
      <c r="C68" s="4" t="s">
        <v>127</v>
      </c>
      <c r="D68" s="176" t="s">
        <v>128</v>
      </c>
      <c r="E68" s="176"/>
      <c r="F68" s="57" t="s">
        <v>8</v>
      </c>
      <c r="G68" s="15">
        <f t="shared" si="9"/>
        <v>5</v>
      </c>
    </row>
    <row r="69" spans="1:7" ht="32" customHeight="1" x14ac:dyDescent="0.2">
      <c r="A69" s="2"/>
      <c r="B69" s="5"/>
      <c r="C69" s="4" t="s">
        <v>129</v>
      </c>
      <c r="D69" s="176" t="s">
        <v>130</v>
      </c>
      <c r="E69" s="176"/>
      <c r="F69" s="57" t="s">
        <v>8</v>
      </c>
      <c r="G69" s="15">
        <f t="shared" si="9"/>
        <v>5</v>
      </c>
    </row>
    <row r="70" spans="1:7" ht="32" customHeight="1" x14ac:dyDescent="0.2">
      <c r="A70" s="2"/>
      <c r="B70" s="5"/>
      <c r="C70" s="4" t="s">
        <v>131</v>
      </c>
      <c r="D70" s="176" t="s">
        <v>132</v>
      </c>
      <c r="E70" s="176"/>
      <c r="F70" s="57" t="s">
        <v>55</v>
      </c>
      <c r="G70" s="15">
        <f t="shared" si="9"/>
        <v>1</v>
      </c>
    </row>
    <row r="71" spans="1:7" ht="32" customHeight="1" x14ac:dyDescent="0.2">
      <c r="A71" s="2"/>
      <c r="B71" s="4" t="s">
        <v>133</v>
      </c>
      <c r="C71" s="176" t="s">
        <v>134</v>
      </c>
      <c r="D71" s="176"/>
      <c r="E71" s="176"/>
      <c r="F71" s="57"/>
      <c r="G71" s="15"/>
    </row>
    <row r="72" spans="1:7" ht="32" customHeight="1" x14ac:dyDescent="0.2">
      <c r="A72" s="2"/>
      <c r="B72" s="5"/>
      <c r="C72" s="4" t="s">
        <v>135</v>
      </c>
      <c r="D72" s="176" t="s">
        <v>136</v>
      </c>
      <c r="E72" s="176"/>
      <c r="F72" s="57"/>
      <c r="G72" s="15"/>
    </row>
    <row r="73" spans="1:7" ht="32" customHeight="1" x14ac:dyDescent="0.2">
      <c r="A73" s="2"/>
      <c r="B73" s="5"/>
      <c r="C73" s="5"/>
      <c r="D73" s="4" t="s">
        <v>137</v>
      </c>
      <c r="E73" s="5" t="s">
        <v>78</v>
      </c>
      <c r="F73" s="57" t="s">
        <v>22</v>
      </c>
      <c r="G73" s="15">
        <f>IF(AND(F73="YA"),2,IF(AND(F73="TIDAK"),1,0))</f>
        <v>0</v>
      </c>
    </row>
    <row r="74" spans="1:7" ht="32" customHeight="1" x14ac:dyDescent="0.2">
      <c r="A74" s="2"/>
      <c r="B74" s="5"/>
      <c r="C74" s="5"/>
      <c r="D74" s="4" t="s">
        <v>138</v>
      </c>
      <c r="E74" s="5" t="s">
        <v>80</v>
      </c>
      <c r="F74" s="57" t="s">
        <v>22</v>
      </c>
      <c r="G74" s="15">
        <f>IF(AND(F74="YA"),3,IF(AND(F74="TIDAK"),1,0))</f>
        <v>0</v>
      </c>
    </row>
    <row r="75" spans="1:7" ht="32" customHeight="1" x14ac:dyDescent="0.2">
      <c r="A75" s="2"/>
      <c r="B75" s="5"/>
      <c r="C75" s="5"/>
      <c r="D75" s="4" t="s">
        <v>139</v>
      </c>
      <c r="E75" s="5" t="s">
        <v>140</v>
      </c>
      <c r="F75" s="57" t="s">
        <v>8</v>
      </c>
      <c r="G75" s="15">
        <f>IF(AND(F75="YA"),5,IF(AND(F75="TIDAK"),1,0))</f>
        <v>5</v>
      </c>
    </row>
    <row r="76" spans="1:7" ht="32" customHeight="1" x14ac:dyDescent="0.2">
      <c r="A76" s="2"/>
      <c r="B76" s="5"/>
      <c r="C76" s="4" t="s">
        <v>141</v>
      </c>
      <c r="D76" s="176" t="s">
        <v>142</v>
      </c>
      <c r="E76" s="176"/>
      <c r="F76" s="57" t="s">
        <v>8</v>
      </c>
      <c r="G76" s="15">
        <f t="shared" ref="G76:G82" si="10">IF(AND(F76="YA"),5,IF(AND(F76="TIDAK"),1,0))</f>
        <v>5</v>
      </c>
    </row>
    <row r="77" spans="1:7" ht="32" customHeight="1" x14ac:dyDescent="0.2">
      <c r="A77" s="2"/>
      <c r="B77" s="4" t="s">
        <v>143</v>
      </c>
      <c r="C77" s="176" t="s">
        <v>144</v>
      </c>
      <c r="D77" s="176"/>
      <c r="E77" s="176"/>
      <c r="F77" s="57" t="s">
        <v>8</v>
      </c>
      <c r="G77" s="15">
        <f t="shared" si="10"/>
        <v>5</v>
      </c>
    </row>
    <row r="78" spans="1:7" ht="32" customHeight="1" x14ac:dyDescent="0.2">
      <c r="A78" s="2"/>
      <c r="B78" s="4" t="s">
        <v>145</v>
      </c>
      <c r="C78" s="176" t="s">
        <v>146</v>
      </c>
      <c r="D78" s="176"/>
      <c r="E78" s="176"/>
      <c r="F78" s="57" t="s">
        <v>8</v>
      </c>
      <c r="G78" s="15">
        <f t="shared" si="10"/>
        <v>5</v>
      </c>
    </row>
    <row r="79" spans="1:7" ht="32" customHeight="1" x14ac:dyDescent="0.2">
      <c r="A79" s="2"/>
      <c r="B79" s="4" t="s">
        <v>147</v>
      </c>
      <c r="C79" s="176" t="s">
        <v>148</v>
      </c>
      <c r="D79" s="176"/>
      <c r="E79" s="176"/>
      <c r="F79" s="57" t="s">
        <v>8</v>
      </c>
      <c r="G79" s="15">
        <f t="shared" si="10"/>
        <v>5</v>
      </c>
    </row>
    <row r="80" spans="1:7" ht="32" customHeight="1" x14ac:dyDescent="0.2">
      <c r="A80" s="2"/>
      <c r="B80" s="4" t="s">
        <v>149</v>
      </c>
      <c r="C80" s="176" t="s">
        <v>150</v>
      </c>
      <c r="D80" s="176"/>
      <c r="E80" s="176"/>
      <c r="F80" s="57" t="s">
        <v>8</v>
      </c>
      <c r="G80" s="15">
        <f t="shared" si="10"/>
        <v>5</v>
      </c>
    </row>
    <row r="81" spans="1:7" ht="32" customHeight="1" x14ac:dyDescent="0.2">
      <c r="A81" s="2"/>
      <c r="B81" s="4" t="s">
        <v>151</v>
      </c>
      <c r="C81" s="176" t="s">
        <v>152</v>
      </c>
      <c r="D81" s="176"/>
      <c r="E81" s="176"/>
      <c r="F81" s="57" t="s">
        <v>8</v>
      </c>
      <c r="G81" s="15">
        <f t="shared" si="10"/>
        <v>5</v>
      </c>
    </row>
    <row r="82" spans="1:7" ht="32" customHeight="1" x14ac:dyDescent="0.2">
      <c r="A82" s="2"/>
      <c r="B82" s="4" t="s">
        <v>153</v>
      </c>
      <c r="C82" s="176" t="s">
        <v>154</v>
      </c>
      <c r="D82" s="176"/>
      <c r="E82" s="176"/>
      <c r="F82" s="57" t="s">
        <v>8</v>
      </c>
      <c r="G82" s="15">
        <f t="shared" si="10"/>
        <v>5</v>
      </c>
    </row>
    <row r="83" spans="1:7" ht="32" customHeight="1" x14ac:dyDescent="0.2">
      <c r="A83" s="2">
        <v>6</v>
      </c>
      <c r="B83" s="180" t="s">
        <v>155</v>
      </c>
      <c r="C83" s="180"/>
      <c r="D83" s="180"/>
      <c r="E83" s="180"/>
      <c r="F83" s="57"/>
      <c r="G83" s="50">
        <f>SUM(G84:G96)</f>
        <v>26</v>
      </c>
    </row>
    <row r="84" spans="1:7" ht="32" customHeight="1" x14ac:dyDescent="0.2">
      <c r="A84" s="2"/>
      <c r="B84" s="4" t="s">
        <v>156</v>
      </c>
      <c r="C84" s="176" t="s">
        <v>157</v>
      </c>
      <c r="D84" s="176"/>
      <c r="E84" s="176"/>
      <c r="F84" s="57" t="s">
        <v>8</v>
      </c>
      <c r="G84" s="15">
        <f t="shared" ref="G84" si="11">IF(AND(F84="YA"),5,IF(AND(F84="TIDAK"),1,0))</f>
        <v>5</v>
      </c>
    </row>
    <row r="85" spans="1:7" ht="32" customHeight="1" x14ac:dyDescent="0.2">
      <c r="A85" s="2"/>
      <c r="B85" s="4" t="s">
        <v>158</v>
      </c>
      <c r="C85" s="176" t="s">
        <v>159</v>
      </c>
      <c r="D85" s="176"/>
      <c r="E85" s="176"/>
      <c r="F85" s="57"/>
      <c r="G85" s="15"/>
    </row>
    <row r="86" spans="1:7" ht="32" customHeight="1" x14ac:dyDescent="0.2">
      <c r="A86" s="2"/>
      <c r="B86" s="5"/>
      <c r="C86" s="4" t="s">
        <v>160</v>
      </c>
      <c r="D86" s="176" t="s">
        <v>161</v>
      </c>
      <c r="E86" s="176"/>
      <c r="F86" s="57" t="s">
        <v>8</v>
      </c>
      <c r="G86" s="15">
        <f>IF(AND(F86="YA"),3,IF(AND(F86="TIDAK"),1,0))</f>
        <v>3</v>
      </c>
    </row>
    <row r="87" spans="1:7" ht="32" customHeight="1" x14ac:dyDescent="0.2">
      <c r="A87" s="2"/>
      <c r="B87" s="5"/>
      <c r="C87" s="4" t="s">
        <v>162</v>
      </c>
      <c r="D87" s="176" t="s">
        <v>163</v>
      </c>
      <c r="E87" s="176"/>
      <c r="F87" s="57" t="s">
        <v>22</v>
      </c>
      <c r="G87" s="15">
        <f>IF(AND(F87="YA"),5,IF(AND(F87="TIDAK"),1,0))</f>
        <v>0</v>
      </c>
    </row>
    <row r="88" spans="1:7" ht="32" customHeight="1" x14ac:dyDescent="0.2">
      <c r="A88" s="2"/>
      <c r="B88" s="4" t="s">
        <v>164</v>
      </c>
      <c r="C88" s="176" t="s">
        <v>165</v>
      </c>
      <c r="D88" s="176"/>
      <c r="E88" s="176"/>
      <c r="F88" s="57"/>
      <c r="G88" s="15"/>
    </row>
    <row r="89" spans="1:7" ht="32" customHeight="1" x14ac:dyDescent="0.2">
      <c r="A89" s="2"/>
      <c r="B89" s="5"/>
      <c r="C89" s="4" t="s">
        <v>166</v>
      </c>
      <c r="D89" s="176" t="s">
        <v>167</v>
      </c>
      <c r="E89" s="176"/>
      <c r="F89" s="57" t="s">
        <v>8</v>
      </c>
      <c r="G89" s="15">
        <f>IF(AND(F89="YA"),3,IF(AND(F89="TIDAK"),1,0))</f>
        <v>3</v>
      </c>
    </row>
    <row r="90" spans="1:7" ht="32" customHeight="1" x14ac:dyDescent="0.2">
      <c r="A90" s="2"/>
      <c r="B90" s="5"/>
      <c r="C90" s="4" t="s">
        <v>168</v>
      </c>
      <c r="D90" s="176" t="s">
        <v>169</v>
      </c>
      <c r="E90" s="176"/>
      <c r="F90" s="57" t="s">
        <v>22</v>
      </c>
      <c r="G90" s="15">
        <f>IF(AND(F90="YA"),5,IF(AND(F90="TIDAK"),1,0))</f>
        <v>0</v>
      </c>
    </row>
    <row r="91" spans="1:7" ht="32" customHeight="1" x14ac:dyDescent="0.2">
      <c r="A91" s="2"/>
      <c r="B91" s="4" t="s">
        <v>170</v>
      </c>
      <c r="C91" s="176" t="s">
        <v>171</v>
      </c>
      <c r="D91" s="176"/>
      <c r="E91" s="176"/>
      <c r="F91" s="57"/>
      <c r="G91" s="15"/>
    </row>
    <row r="92" spans="1:7" ht="32" customHeight="1" x14ac:dyDescent="0.2">
      <c r="A92" s="2"/>
      <c r="B92" s="5"/>
      <c r="C92" s="4" t="s">
        <v>172</v>
      </c>
      <c r="D92" s="176" t="s">
        <v>173</v>
      </c>
      <c r="E92" s="176"/>
      <c r="F92" s="57" t="s">
        <v>22</v>
      </c>
      <c r="G92" s="15">
        <f>IF(AND(F92="YA"),2,IF(AND(F92="TIDAK"),1,0))</f>
        <v>0</v>
      </c>
    </row>
    <row r="93" spans="1:7" ht="32" customHeight="1" x14ac:dyDescent="0.2">
      <c r="A93" s="2"/>
      <c r="B93" s="5"/>
      <c r="C93" s="4" t="s">
        <v>174</v>
      </c>
      <c r="D93" s="176" t="s">
        <v>175</v>
      </c>
      <c r="E93" s="176"/>
      <c r="F93" s="57" t="s">
        <v>22</v>
      </c>
      <c r="G93" s="15">
        <f>IF(AND(F93="YA"),3,IF(AND(F93="TIDAK"),1,0))</f>
        <v>0</v>
      </c>
    </row>
    <row r="94" spans="1:7" ht="32" customHeight="1" x14ac:dyDescent="0.2">
      <c r="A94" s="2"/>
      <c r="B94" s="5"/>
      <c r="C94" s="4" t="s">
        <v>176</v>
      </c>
      <c r="D94" s="176" t="s">
        <v>177</v>
      </c>
      <c r="E94" s="176"/>
      <c r="F94" s="57" t="s">
        <v>8</v>
      </c>
      <c r="G94" s="15">
        <f>IF(AND(F94="YA"),5,IF(AND(F94="TIDAK"),1,0))</f>
        <v>5</v>
      </c>
    </row>
    <row r="95" spans="1:7" ht="32" customHeight="1" x14ac:dyDescent="0.2">
      <c r="A95" s="2"/>
      <c r="B95" s="4" t="s">
        <v>178</v>
      </c>
      <c r="C95" s="176" t="s">
        <v>179</v>
      </c>
      <c r="D95" s="176"/>
      <c r="E95" s="176"/>
      <c r="F95" s="57" t="s">
        <v>8</v>
      </c>
      <c r="G95" s="15">
        <f t="shared" ref="G95:G96" si="12">IF(AND(F95="YA"),5,IF(AND(F95="TIDAK"),1,0))</f>
        <v>5</v>
      </c>
    </row>
    <row r="96" spans="1:7" ht="32" customHeight="1" x14ac:dyDescent="0.2">
      <c r="A96" s="2"/>
      <c r="B96" s="4" t="s">
        <v>180</v>
      </c>
      <c r="C96" s="176" t="s">
        <v>181</v>
      </c>
      <c r="D96" s="176"/>
      <c r="E96" s="176"/>
      <c r="F96" s="57" t="s">
        <v>8</v>
      </c>
      <c r="G96" s="15">
        <f t="shared" si="12"/>
        <v>5</v>
      </c>
    </row>
    <row r="97" spans="1:7" ht="32" customHeight="1" x14ac:dyDescent="0.2">
      <c r="A97" s="2">
        <v>7</v>
      </c>
      <c r="B97" s="180" t="s">
        <v>182</v>
      </c>
      <c r="C97" s="180"/>
      <c r="D97" s="180"/>
      <c r="E97" s="180"/>
      <c r="F97" s="57"/>
      <c r="G97" s="50">
        <f>SUM(G98:G121)</f>
        <v>80</v>
      </c>
    </row>
    <row r="98" spans="1:7" ht="32" customHeight="1" x14ac:dyDescent="0.2">
      <c r="A98" s="2"/>
      <c r="B98" s="5" t="s">
        <v>183</v>
      </c>
      <c r="C98" s="176" t="s">
        <v>184</v>
      </c>
      <c r="D98" s="176"/>
      <c r="E98" s="176"/>
      <c r="F98" s="57" t="s">
        <v>8</v>
      </c>
      <c r="G98" s="15">
        <f t="shared" ref="G98:G99" si="13">IF(AND(F98="YA"),5,IF(AND(F98="TIDAK"),1,0))</f>
        <v>5</v>
      </c>
    </row>
    <row r="99" spans="1:7" ht="32" customHeight="1" x14ac:dyDescent="0.2">
      <c r="A99" s="2"/>
      <c r="B99" s="5" t="s">
        <v>185</v>
      </c>
      <c r="C99" s="176" t="s">
        <v>186</v>
      </c>
      <c r="D99" s="176"/>
      <c r="E99" s="176"/>
      <c r="F99" s="57" t="s">
        <v>8</v>
      </c>
      <c r="G99" s="15">
        <f t="shared" si="13"/>
        <v>5</v>
      </c>
    </row>
    <row r="100" spans="1:7" ht="32" customHeight="1" x14ac:dyDescent="0.2">
      <c r="A100" s="2"/>
      <c r="B100" s="5" t="s">
        <v>187</v>
      </c>
      <c r="C100" s="176" t="s">
        <v>188</v>
      </c>
      <c r="D100" s="176"/>
      <c r="E100" s="176"/>
      <c r="F100" s="57"/>
      <c r="G100" s="15"/>
    </row>
    <row r="101" spans="1:7" ht="32" customHeight="1" x14ac:dyDescent="0.2">
      <c r="A101" s="2"/>
      <c r="B101" s="5"/>
      <c r="C101" s="5" t="s">
        <v>189</v>
      </c>
      <c r="D101" s="176" t="s">
        <v>190</v>
      </c>
      <c r="E101" s="176"/>
      <c r="F101" s="57" t="s">
        <v>8</v>
      </c>
      <c r="G101" s="15">
        <f t="shared" ref="G101:G110" si="14">IF(AND(F101="YA"),5,IF(AND(F101="TIDAK"),1,0))</f>
        <v>5</v>
      </c>
    </row>
    <row r="102" spans="1:7" ht="32" customHeight="1" x14ac:dyDescent="0.2">
      <c r="A102" s="2"/>
      <c r="B102" s="5"/>
      <c r="C102" s="5" t="s">
        <v>191</v>
      </c>
      <c r="D102" s="176" t="s">
        <v>192</v>
      </c>
      <c r="E102" s="176"/>
      <c r="F102" s="57" t="s">
        <v>8</v>
      </c>
      <c r="G102" s="15">
        <f t="shared" si="14"/>
        <v>5</v>
      </c>
    </row>
    <row r="103" spans="1:7" ht="32" customHeight="1" x14ac:dyDescent="0.2">
      <c r="A103" s="2"/>
      <c r="B103" s="5"/>
      <c r="C103" s="5" t="s">
        <v>193</v>
      </c>
      <c r="D103" s="176" t="s">
        <v>194</v>
      </c>
      <c r="E103" s="176"/>
      <c r="F103" s="57" t="s">
        <v>8</v>
      </c>
      <c r="G103" s="15">
        <f t="shared" si="14"/>
        <v>5</v>
      </c>
    </row>
    <row r="104" spans="1:7" ht="32" customHeight="1" x14ac:dyDescent="0.2">
      <c r="A104" s="2"/>
      <c r="B104" s="5"/>
      <c r="C104" s="5" t="s">
        <v>195</v>
      </c>
      <c r="D104" s="176" t="s">
        <v>196</v>
      </c>
      <c r="E104" s="176"/>
      <c r="F104" s="57" t="s">
        <v>8</v>
      </c>
      <c r="G104" s="15">
        <f t="shared" si="14"/>
        <v>5</v>
      </c>
    </row>
    <row r="105" spans="1:7" ht="32" customHeight="1" x14ac:dyDescent="0.2">
      <c r="A105" s="2"/>
      <c r="B105" s="5"/>
      <c r="C105" s="5" t="s">
        <v>197</v>
      </c>
      <c r="D105" s="176" t="s">
        <v>198</v>
      </c>
      <c r="E105" s="176"/>
      <c r="F105" s="57" t="s">
        <v>8</v>
      </c>
      <c r="G105" s="15">
        <f t="shared" si="14"/>
        <v>5</v>
      </c>
    </row>
    <row r="106" spans="1:7" ht="32" customHeight="1" x14ac:dyDescent="0.2">
      <c r="A106" s="2"/>
      <c r="B106" s="5"/>
      <c r="C106" s="5" t="s">
        <v>199</v>
      </c>
      <c r="D106" s="176" t="s">
        <v>200</v>
      </c>
      <c r="E106" s="176"/>
      <c r="F106" s="57" t="s">
        <v>8</v>
      </c>
      <c r="G106" s="15">
        <f t="shared" si="14"/>
        <v>5</v>
      </c>
    </row>
    <row r="107" spans="1:7" ht="32" customHeight="1" x14ac:dyDescent="0.2">
      <c r="A107" s="2"/>
      <c r="B107" s="5" t="s">
        <v>201</v>
      </c>
      <c r="C107" s="176" t="s">
        <v>202</v>
      </c>
      <c r="D107" s="176"/>
      <c r="E107" s="176"/>
      <c r="F107" s="57" t="s">
        <v>8</v>
      </c>
      <c r="G107" s="15">
        <f t="shared" si="14"/>
        <v>5</v>
      </c>
    </row>
    <row r="108" spans="1:7" ht="32" customHeight="1" x14ac:dyDescent="0.2">
      <c r="A108" s="2"/>
      <c r="B108" s="5" t="s">
        <v>203</v>
      </c>
      <c r="C108" s="176" t="s">
        <v>204</v>
      </c>
      <c r="D108" s="176"/>
      <c r="E108" s="176"/>
      <c r="F108" s="57" t="s">
        <v>8</v>
      </c>
      <c r="G108" s="15">
        <f t="shared" si="14"/>
        <v>5</v>
      </c>
    </row>
    <row r="109" spans="1:7" ht="32" customHeight="1" x14ac:dyDescent="0.2">
      <c r="A109" s="2"/>
      <c r="B109" s="5" t="s">
        <v>205</v>
      </c>
      <c r="C109" s="176" t="s">
        <v>206</v>
      </c>
      <c r="D109" s="176"/>
      <c r="E109" s="176"/>
      <c r="F109" s="57" t="s">
        <v>8</v>
      </c>
      <c r="G109" s="15">
        <f t="shared" si="14"/>
        <v>5</v>
      </c>
    </row>
    <row r="110" spans="1:7" ht="32" customHeight="1" x14ac:dyDescent="0.2">
      <c r="A110" s="2"/>
      <c r="B110" s="5" t="s">
        <v>207</v>
      </c>
      <c r="C110" s="176" t="s">
        <v>208</v>
      </c>
      <c r="D110" s="176"/>
      <c r="E110" s="176"/>
      <c r="F110" s="57" t="s">
        <v>8</v>
      </c>
      <c r="G110" s="15">
        <f t="shared" si="14"/>
        <v>5</v>
      </c>
    </row>
    <row r="111" spans="1:7" ht="32" customHeight="1" x14ac:dyDescent="0.2">
      <c r="A111" s="2"/>
      <c r="B111" s="5" t="s">
        <v>209</v>
      </c>
      <c r="C111" s="176" t="s">
        <v>210</v>
      </c>
      <c r="D111" s="176"/>
      <c r="E111" s="176"/>
      <c r="F111" s="57"/>
      <c r="G111" s="15"/>
    </row>
    <row r="112" spans="1:7" ht="32" customHeight="1" x14ac:dyDescent="0.2">
      <c r="A112" s="8"/>
      <c r="B112" s="5"/>
      <c r="C112" s="5" t="s">
        <v>211</v>
      </c>
      <c r="D112" s="176" t="s">
        <v>212</v>
      </c>
      <c r="E112" s="176"/>
      <c r="F112" s="57" t="s">
        <v>22</v>
      </c>
      <c r="G112" s="15">
        <f>IF(AND(F112="YA"),3,IF(AND(F112="TIDAK"),1,0))</f>
        <v>0</v>
      </c>
    </row>
    <row r="113" spans="1:7" ht="32" customHeight="1" x14ac:dyDescent="0.2">
      <c r="A113" s="8"/>
      <c r="B113" s="5"/>
      <c r="C113" s="5" t="s">
        <v>213</v>
      </c>
      <c r="D113" s="176" t="s">
        <v>214</v>
      </c>
      <c r="E113" s="176"/>
      <c r="F113" s="57" t="s">
        <v>8</v>
      </c>
      <c r="G113" s="15">
        <f>IF(AND(F113="YA"),5,IF(AND(F113="TIDAK"),1,0))</f>
        <v>5</v>
      </c>
    </row>
    <row r="114" spans="1:7" ht="32" customHeight="1" x14ac:dyDescent="0.2">
      <c r="A114" s="2"/>
      <c r="B114" s="5" t="s">
        <v>215</v>
      </c>
      <c r="C114" s="176" t="s">
        <v>216</v>
      </c>
      <c r="D114" s="176"/>
      <c r="E114" s="176"/>
      <c r="F114" s="57"/>
      <c r="G114" s="15"/>
    </row>
    <row r="115" spans="1:7" ht="32" customHeight="1" x14ac:dyDescent="0.2">
      <c r="A115" s="8"/>
      <c r="B115" s="5"/>
      <c r="C115" s="5" t="s">
        <v>217</v>
      </c>
      <c r="D115" s="176" t="s">
        <v>218</v>
      </c>
      <c r="E115" s="176"/>
      <c r="F115" s="57" t="s">
        <v>22</v>
      </c>
      <c r="G115" s="15">
        <f>IF(AND(F115="YA"),3,IF(AND(F115="TIDAK"),1,0))</f>
        <v>0</v>
      </c>
    </row>
    <row r="116" spans="1:7" ht="32" customHeight="1" x14ac:dyDescent="0.2">
      <c r="A116" s="8"/>
      <c r="B116" s="5"/>
      <c r="C116" s="5" t="s">
        <v>219</v>
      </c>
      <c r="D116" s="176" t="s">
        <v>220</v>
      </c>
      <c r="E116" s="176"/>
      <c r="F116" s="57" t="s">
        <v>8</v>
      </c>
      <c r="G116" s="15">
        <f>IF(AND(F116="YA"),5,IF(AND(F116="TIDAK"),1,0))</f>
        <v>5</v>
      </c>
    </row>
    <row r="117" spans="1:7" ht="32" customHeight="1" x14ac:dyDescent="0.2">
      <c r="A117" s="2"/>
      <c r="B117" s="9" t="s">
        <v>221</v>
      </c>
      <c r="C117" s="176" t="s">
        <v>222</v>
      </c>
      <c r="D117" s="176"/>
      <c r="E117" s="176"/>
      <c r="F117" s="57" t="s">
        <v>8</v>
      </c>
      <c r="G117" s="15">
        <f t="shared" ref="G117" si="15">IF(AND(F117="YA"),5,IF(AND(F117="TIDAK"),1,0))</f>
        <v>5</v>
      </c>
    </row>
    <row r="118" spans="1:7" ht="32" customHeight="1" x14ac:dyDescent="0.2">
      <c r="A118" s="2"/>
      <c r="B118" s="5" t="s">
        <v>223</v>
      </c>
      <c r="C118" s="176" t="s">
        <v>224</v>
      </c>
      <c r="D118" s="176"/>
      <c r="E118" s="176"/>
      <c r="F118" s="57"/>
      <c r="G118" s="15"/>
    </row>
    <row r="119" spans="1:7" ht="32" customHeight="1" x14ac:dyDescent="0.2">
      <c r="A119" s="2"/>
      <c r="B119" s="5"/>
      <c r="C119" s="5" t="s">
        <v>225</v>
      </c>
      <c r="D119" s="176" t="s">
        <v>78</v>
      </c>
      <c r="E119" s="176"/>
      <c r="F119" s="57" t="s">
        <v>22</v>
      </c>
      <c r="G119" s="15">
        <f>IF(AND(F119="YA"),2,IF(AND(F119="TIDAK"),1,0))</f>
        <v>0</v>
      </c>
    </row>
    <row r="120" spans="1:7" ht="32" customHeight="1" x14ac:dyDescent="0.2">
      <c r="A120" s="2"/>
      <c r="B120" s="5"/>
      <c r="C120" s="5" t="s">
        <v>226</v>
      </c>
      <c r="D120" s="176" t="s">
        <v>80</v>
      </c>
      <c r="E120" s="176"/>
      <c r="F120" s="57" t="s">
        <v>22</v>
      </c>
      <c r="G120" s="15">
        <f>IF(AND(F120="YA"),3,IF(AND(F120="TIDAK"),1,0))</f>
        <v>0</v>
      </c>
    </row>
    <row r="121" spans="1:7" ht="32" customHeight="1" x14ac:dyDescent="0.2">
      <c r="A121" s="2"/>
      <c r="B121" s="5"/>
      <c r="C121" s="5" t="s">
        <v>227</v>
      </c>
      <c r="D121" s="176" t="s">
        <v>140</v>
      </c>
      <c r="E121" s="176"/>
      <c r="F121" s="57" t="s">
        <v>8</v>
      </c>
      <c r="G121" s="15">
        <f>IF(AND(F121="YA"),5,IF(AND(F121="TIDAK"),1,0))</f>
        <v>5</v>
      </c>
    </row>
    <row r="122" spans="1:7" ht="32" customHeight="1" x14ac:dyDescent="0.2">
      <c r="A122" s="2">
        <v>8</v>
      </c>
      <c r="B122" s="180" t="s">
        <v>228</v>
      </c>
      <c r="C122" s="180"/>
      <c r="D122" s="180"/>
      <c r="E122" s="180"/>
      <c r="F122" s="57"/>
      <c r="G122" s="50">
        <f>SUM(G123:G142)</f>
        <v>41</v>
      </c>
    </row>
    <row r="123" spans="1:7" ht="32" customHeight="1" x14ac:dyDescent="0.2">
      <c r="A123" s="2"/>
      <c r="B123" s="4" t="s">
        <v>229</v>
      </c>
      <c r="C123" s="176" t="s">
        <v>230</v>
      </c>
      <c r="D123" s="176"/>
      <c r="E123" s="176"/>
      <c r="F123" s="57" t="s">
        <v>8</v>
      </c>
      <c r="G123" s="15">
        <f t="shared" ref="G123" si="16">IF(AND(F123="YA"),5,IF(AND(F123="TIDAK"),1,0))</f>
        <v>5</v>
      </c>
    </row>
    <row r="124" spans="1:7" ht="32" customHeight="1" x14ac:dyDescent="0.2">
      <c r="A124" s="2"/>
      <c r="B124" s="4" t="s">
        <v>231</v>
      </c>
      <c r="C124" s="176" t="s">
        <v>232</v>
      </c>
      <c r="D124" s="176"/>
      <c r="E124" s="176"/>
      <c r="F124" s="57"/>
      <c r="G124" s="15"/>
    </row>
    <row r="125" spans="1:7" ht="32" customHeight="1" x14ac:dyDescent="0.2">
      <c r="A125" s="2"/>
      <c r="B125" s="5"/>
      <c r="C125" s="4" t="s">
        <v>233</v>
      </c>
      <c r="D125" s="176" t="s">
        <v>234</v>
      </c>
      <c r="E125" s="176"/>
      <c r="F125" s="57" t="s">
        <v>22</v>
      </c>
      <c r="G125" s="15">
        <f>IF(AND(F125="YA"),2,IF(AND(F125="TIDAK"),1,0))</f>
        <v>0</v>
      </c>
    </row>
    <row r="126" spans="1:7" ht="32" customHeight="1" x14ac:dyDescent="0.2">
      <c r="A126" s="2"/>
      <c r="B126" s="5"/>
      <c r="C126" s="4" t="s">
        <v>235</v>
      </c>
      <c r="D126" s="176" t="s">
        <v>236</v>
      </c>
      <c r="E126" s="176"/>
      <c r="F126" s="57" t="s">
        <v>22</v>
      </c>
      <c r="G126" s="15">
        <f>IF(AND(F126="YA"),3,IF(AND(F126="TIDAK"),1,0))</f>
        <v>0</v>
      </c>
    </row>
    <row r="127" spans="1:7" ht="32" customHeight="1" x14ac:dyDescent="0.2">
      <c r="A127" s="2"/>
      <c r="B127" s="5"/>
      <c r="C127" s="4" t="s">
        <v>237</v>
      </c>
      <c r="D127" s="176" t="s">
        <v>238</v>
      </c>
      <c r="E127" s="176"/>
      <c r="F127" s="57" t="s">
        <v>8</v>
      </c>
      <c r="G127" s="15">
        <f>IF(AND(F127="YA"),5,IF(AND(F127="TIDAK"),1,0))</f>
        <v>5</v>
      </c>
    </row>
    <row r="128" spans="1:7" ht="32" customHeight="1" x14ac:dyDescent="0.2">
      <c r="A128" s="2"/>
      <c r="B128" s="4" t="s">
        <v>239</v>
      </c>
      <c r="C128" s="176" t="s">
        <v>240</v>
      </c>
      <c r="D128" s="176"/>
      <c r="E128" s="176"/>
      <c r="F128" s="57" t="s">
        <v>8</v>
      </c>
      <c r="G128" s="15">
        <f t="shared" ref="G128" si="17">IF(AND(F128="YA"),5,IF(AND(F128="TIDAK"),1,0))</f>
        <v>5</v>
      </c>
    </row>
    <row r="129" spans="1:7" ht="32" customHeight="1" x14ac:dyDescent="0.2">
      <c r="A129" s="2"/>
      <c r="B129" s="4" t="s">
        <v>241</v>
      </c>
      <c r="C129" s="176" t="s">
        <v>242</v>
      </c>
      <c r="D129" s="176"/>
      <c r="E129" s="176"/>
      <c r="F129" s="57"/>
      <c r="G129" s="15"/>
    </row>
    <row r="130" spans="1:7" ht="32" customHeight="1" x14ac:dyDescent="0.2">
      <c r="A130" s="2"/>
      <c r="B130" s="5"/>
      <c r="C130" s="4" t="s">
        <v>243</v>
      </c>
      <c r="D130" s="214" t="s">
        <v>244</v>
      </c>
      <c r="E130" s="214"/>
      <c r="F130" s="57" t="s">
        <v>8</v>
      </c>
      <c r="G130" s="15">
        <f>IF(AND(F130="YA"),3,IF(AND(F130="TIDAK"),1,0))</f>
        <v>3</v>
      </c>
    </row>
    <row r="131" spans="1:7" ht="32" customHeight="1" x14ac:dyDescent="0.2">
      <c r="A131" s="2"/>
      <c r="B131" s="5"/>
      <c r="C131" s="4" t="s">
        <v>245</v>
      </c>
      <c r="D131" s="214" t="s">
        <v>246</v>
      </c>
      <c r="E131" s="214"/>
      <c r="F131" s="57" t="s">
        <v>22</v>
      </c>
      <c r="G131" s="15">
        <f>IF(AND(F131="YA"),5,IF(AND(F131="TIDAK"),1,0))</f>
        <v>0</v>
      </c>
    </row>
    <row r="132" spans="1:7" ht="32" customHeight="1" x14ac:dyDescent="0.2">
      <c r="A132" s="2"/>
      <c r="B132" s="4" t="s">
        <v>247</v>
      </c>
      <c r="C132" s="176" t="s">
        <v>248</v>
      </c>
      <c r="D132" s="176"/>
      <c r="E132" s="176"/>
      <c r="F132" s="57"/>
      <c r="G132" s="15"/>
    </row>
    <row r="133" spans="1:7" ht="32" customHeight="1" x14ac:dyDescent="0.2">
      <c r="A133" s="2"/>
      <c r="B133" s="5"/>
      <c r="C133" s="4" t="s">
        <v>249</v>
      </c>
      <c r="D133" s="176" t="s">
        <v>250</v>
      </c>
      <c r="E133" s="176"/>
      <c r="F133" s="57" t="s">
        <v>22</v>
      </c>
      <c r="G133" s="15">
        <f>IF(AND(F133="YA"),3,IF(AND(F133="TIDAK"),1,0))</f>
        <v>0</v>
      </c>
    </row>
    <row r="134" spans="1:7" ht="32" customHeight="1" x14ac:dyDescent="0.2">
      <c r="A134" s="2"/>
      <c r="B134" s="5"/>
      <c r="C134" s="4" t="s">
        <v>251</v>
      </c>
      <c r="D134" s="176" t="s">
        <v>252</v>
      </c>
      <c r="E134" s="176"/>
      <c r="F134" s="57" t="s">
        <v>8</v>
      </c>
      <c r="G134" s="15">
        <f>IF(AND(F134="YA"),3,IF(AND(F134="TIDAK"),1,0))</f>
        <v>3</v>
      </c>
    </row>
    <row r="135" spans="1:7" ht="32" customHeight="1" x14ac:dyDescent="0.2">
      <c r="A135" s="2"/>
      <c r="B135" s="5"/>
      <c r="C135" s="4" t="s">
        <v>253</v>
      </c>
      <c r="D135" s="176" t="s">
        <v>254</v>
      </c>
      <c r="E135" s="176"/>
      <c r="F135" s="57" t="s">
        <v>22</v>
      </c>
      <c r="G135" s="15">
        <f>IF(AND(F135="YA"),5,IF(AND(F135="TIDAK"),1,0))</f>
        <v>0</v>
      </c>
    </row>
    <row r="136" spans="1:7" ht="32" customHeight="1" x14ac:dyDescent="0.2">
      <c r="A136" s="2"/>
      <c r="B136" s="4" t="s">
        <v>255</v>
      </c>
      <c r="C136" s="176" t="s">
        <v>256</v>
      </c>
      <c r="D136" s="176"/>
      <c r="E136" s="176"/>
      <c r="F136" s="57" t="s">
        <v>8</v>
      </c>
      <c r="G136" s="15">
        <f t="shared" ref="G136" si="18">IF(AND(F136="YA"),5,IF(AND(F136="TIDAK"),1,0))</f>
        <v>5</v>
      </c>
    </row>
    <row r="137" spans="1:7" ht="32" customHeight="1" x14ac:dyDescent="0.2">
      <c r="A137" s="2"/>
      <c r="B137" s="4" t="s">
        <v>257</v>
      </c>
      <c r="C137" s="176" t="s">
        <v>258</v>
      </c>
      <c r="D137" s="176"/>
      <c r="E137" s="176"/>
      <c r="F137" s="57"/>
      <c r="G137" s="15"/>
    </row>
    <row r="138" spans="1:7" ht="32" customHeight="1" x14ac:dyDescent="0.2">
      <c r="A138" s="2"/>
      <c r="B138" s="5"/>
      <c r="C138" s="4" t="s">
        <v>259</v>
      </c>
      <c r="D138" s="176" t="s">
        <v>260</v>
      </c>
      <c r="E138" s="176"/>
      <c r="F138" s="57" t="s">
        <v>8</v>
      </c>
      <c r="G138" s="15">
        <f t="shared" ref="G138:G142" si="19">IF(AND(F138="YA"),5,IF(AND(F138="TIDAK"),1,0))</f>
        <v>5</v>
      </c>
    </row>
    <row r="139" spans="1:7" ht="32" customHeight="1" x14ac:dyDescent="0.2">
      <c r="A139" s="2"/>
      <c r="B139" s="5"/>
      <c r="C139" s="4" t="s">
        <v>261</v>
      </c>
      <c r="D139" s="176" t="s">
        <v>262</v>
      </c>
      <c r="E139" s="176"/>
      <c r="F139" s="57" t="s">
        <v>22</v>
      </c>
      <c r="G139" s="15">
        <f t="shared" si="19"/>
        <v>0</v>
      </c>
    </row>
    <row r="140" spans="1:7" ht="32" customHeight="1" x14ac:dyDescent="0.2">
      <c r="A140" s="2"/>
      <c r="B140" s="5"/>
      <c r="C140" s="4" t="s">
        <v>263</v>
      </c>
      <c r="D140" s="176" t="s">
        <v>264</v>
      </c>
      <c r="E140" s="176"/>
      <c r="F140" s="57" t="s">
        <v>22</v>
      </c>
      <c r="G140" s="15">
        <f t="shared" si="19"/>
        <v>0</v>
      </c>
    </row>
    <row r="141" spans="1:7" ht="32" customHeight="1" x14ac:dyDescent="0.2">
      <c r="A141" s="2"/>
      <c r="B141" s="4" t="s">
        <v>265</v>
      </c>
      <c r="C141" s="176" t="s">
        <v>266</v>
      </c>
      <c r="D141" s="176"/>
      <c r="E141" s="176"/>
      <c r="F141" s="57" t="s">
        <v>8</v>
      </c>
      <c r="G141" s="15">
        <f t="shared" si="19"/>
        <v>5</v>
      </c>
    </row>
    <row r="142" spans="1:7" ht="32" customHeight="1" x14ac:dyDescent="0.2">
      <c r="A142" s="2"/>
      <c r="B142" s="4" t="s">
        <v>267</v>
      </c>
      <c r="C142" s="176" t="s">
        <v>268</v>
      </c>
      <c r="D142" s="176"/>
      <c r="E142" s="176"/>
      <c r="F142" s="57" t="s">
        <v>8</v>
      </c>
      <c r="G142" s="15">
        <f t="shared" si="19"/>
        <v>5</v>
      </c>
    </row>
    <row r="143" spans="1:7" ht="32" customHeight="1" x14ac:dyDescent="0.2">
      <c r="A143" s="2">
        <v>9</v>
      </c>
      <c r="B143" s="180" t="s">
        <v>269</v>
      </c>
      <c r="C143" s="180"/>
      <c r="D143" s="180"/>
      <c r="E143" s="180"/>
      <c r="F143" s="57"/>
      <c r="G143" s="50">
        <f>SUM(G144:G162)</f>
        <v>2</v>
      </c>
    </row>
    <row r="144" spans="1:7" ht="32" customHeight="1" x14ac:dyDescent="0.2">
      <c r="A144" s="2"/>
      <c r="B144" s="4" t="s">
        <v>270</v>
      </c>
      <c r="C144" s="176" t="s">
        <v>271</v>
      </c>
      <c r="D144" s="176"/>
      <c r="E144" s="176"/>
      <c r="F144" s="57" t="s">
        <v>55</v>
      </c>
      <c r="G144" s="15">
        <f t="shared" ref="G144:G146" si="20">IF(AND(F144="YA"),5,IF(AND(F144="TIDAK"),1,0))</f>
        <v>1</v>
      </c>
    </row>
    <row r="145" spans="1:7" ht="32" customHeight="1" x14ac:dyDescent="0.2">
      <c r="A145" s="2"/>
      <c r="B145" s="5"/>
      <c r="C145" s="176" t="s">
        <v>272</v>
      </c>
      <c r="D145" s="176"/>
      <c r="E145" s="176"/>
      <c r="F145" s="57"/>
      <c r="G145" s="15">
        <f t="shared" si="20"/>
        <v>0</v>
      </c>
    </row>
    <row r="146" spans="1:7" ht="32" customHeight="1" x14ac:dyDescent="0.2">
      <c r="A146" s="2"/>
      <c r="B146" s="4" t="s">
        <v>273</v>
      </c>
      <c r="C146" s="176" t="s">
        <v>274</v>
      </c>
      <c r="D146" s="176"/>
      <c r="E146" s="176"/>
      <c r="F146" s="57" t="s">
        <v>55</v>
      </c>
      <c r="G146" s="15">
        <f t="shared" si="20"/>
        <v>1</v>
      </c>
    </row>
    <row r="147" spans="1:7" ht="32" customHeight="1" x14ac:dyDescent="0.2">
      <c r="A147" s="2"/>
      <c r="B147" s="4" t="s">
        <v>275</v>
      </c>
      <c r="C147" s="176" t="s">
        <v>276</v>
      </c>
      <c r="D147" s="176"/>
      <c r="E147" s="176"/>
      <c r="F147" s="57"/>
      <c r="G147" s="15"/>
    </row>
    <row r="148" spans="1:7" ht="32" customHeight="1" x14ac:dyDescent="0.2">
      <c r="A148" s="2"/>
      <c r="B148" s="5"/>
      <c r="C148" s="4" t="s">
        <v>277</v>
      </c>
      <c r="D148" s="176" t="s">
        <v>173</v>
      </c>
      <c r="E148" s="176"/>
      <c r="F148" s="57" t="s">
        <v>22</v>
      </c>
      <c r="G148" s="15">
        <f>IF(AND(F148="YA"),3,IF(AND(F148="TIDAK"),1,0))</f>
        <v>0</v>
      </c>
    </row>
    <row r="149" spans="1:7" ht="32" customHeight="1" x14ac:dyDescent="0.2">
      <c r="A149" s="2"/>
      <c r="B149" s="5"/>
      <c r="C149" s="4" t="s">
        <v>278</v>
      </c>
      <c r="D149" s="176" t="s">
        <v>279</v>
      </c>
      <c r="E149" s="176"/>
      <c r="F149" s="57" t="s">
        <v>22</v>
      </c>
      <c r="G149" s="15">
        <f>IF(AND(F149="YA"),3,IF(AND(F149="TIDAK"),1,0))</f>
        <v>0</v>
      </c>
    </row>
    <row r="150" spans="1:7" ht="32" customHeight="1" x14ac:dyDescent="0.2">
      <c r="A150" s="2"/>
      <c r="B150" s="5"/>
      <c r="C150" s="4" t="s">
        <v>280</v>
      </c>
      <c r="D150" s="176" t="s">
        <v>281</v>
      </c>
      <c r="E150" s="176"/>
      <c r="F150" s="57" t="s">
        <v>22</v>
      </c>
      <c r="G150" s="15">
        <f>IF(AND(F150="YA"),4,IF(AND(F150="TIDAK"),1,0))</f>
        <v>0</v>
      </c>
    </row>
    <row r="151" spans="1:7" ht="32" customHeight="1" x14ac:dyDescent="0.2">
      <c r="A151" s="2"/>
      <c r="B151" s="5"/>
      <c r="C151" s="4" t="s">
        <v>282</v>
      </c>
      <c r="D151" s="176" t="s">
        <v>283</v>
      </c>
      <c r="E151" s="176"/>
      <c r="F151" s="57" t="s">
        <v>22</v>
      </c>
      <c r="G151" s="15">
        <f>IF(AND(F151="YA"),5,IF(AND(F151="TIDAK"),1,0))</f>
        <v>0</v>
      </c>
    </row>
    <row r="152" spans="1:7" ht="32" customHeight="1" x14ac:dyDescent="0.2">
      <c r="A152" s="2"/>
      <c r="B152" s="4" t="s">
        <v>284</v>
      </c>
      <c r="C152" s="176" t="s">
        <v>285</v>
      </c>
      <c r="D152" s="176"/>
      <c r="E152" s="176"/>
      <c r="F152" s="57" t="s">
        <v>22</v>
      </c>
      <c r="G152" s="15">
        <f t="shared" ref="G152" si="21">IF(AND(F152="YA"),5,IF(AND(F152="TIDAK"),1,0))</f>
        <v>0</v>
      </c>
    </row>
    <row r="153" spans="1:7" ht="32" customHeight="1" x14ac:dyDescent="0.2">
      <c r="A153" s="2"/>
      <c r="B153" s="4" t="s">
        <v>286</v>
      </c>
      <c r="C153" s="176" t="s">
        <v>287</v>
      </c>
      <c r="D153" s="176"/>
      <c r="E153" s="176"/>
      <c r="F153" s="57"/>
      <c r="G153" s="15"/>
    </row>
    <row r="154" spans="1:7" ht="32" customHeight="1" x14ac:dyDescent="0.2">
      <c r="A154" s="2"/>
      <c r="B154" s="5"/>
      <c r="C154" s="4" t="s">
        <v>288</v>
      </c>
      <c r="D154" s="176" t="s">
        <v>289</v>
      </c>
      <c r="E154" s="176"/>
      <c r="F154" s="57" t="s">
        <v>22</v>
      </c>
      <c r="G154" s="15">
        <f>IF(AND(F154="YA"),2,IF(AND(F154="TIDAK"),1,0))</f>
        <v>0</v>
      </c>
    </row>
    <row r="155" spans="1:7" ht="32" customHeight="1" x14ac:dyDescent="0.2">
      <c r="A155" s="2"/>
      <c r="B155" s="5"/>
      <c r="C155" s="4" t="s">
        <v>290</v>
      </c>
      <c r="D155" s="176" t="s">
        <v>291</v>
      </c>
      <c r="E155" s="176"/>
      <c r="F155" s="57" t="s">
        <v>22</v>
      </c>
      <c r="G155" s="15">
        <f>IF(AND(F155="YA"),3,IF(AND(F155="TIDAK"),1,0))</f>
        <v>0</v>
      </c>
    </row>
    <row r="156" spans="1:7" ht="32" customHeight="1" x14ac:dyDescent="0.2">
      <c r="A156" s="2"/>
      <c r="B156" s="5"/>
      <c r="C156" s="4" t="s">
        <v>292</v>
      </c>
      <c r="D156" s="176" t="s">
        <v>293</v>
      </c>
      <c r="E156" s="176"/>
      <c r="F156" s="57" t="s">
        <v>22</v>
      </c>
      <c r="G156" s="15">
        <f>IF(AND(F156="YA"),5,IF(AND(F156="TIDAK"),1,0))</f>
        <v>0</v>
      </c>
    </row>
    <row r="157" spans="1:7" ht="32" customHeight="1" x14ac:dyDescent="0.2">
      <c r="A157" s="2"/>
      <c r="B157" s="4" t="s">
        <v>294</v>
      </c>
      <c r="C157" s="176" t="s">
        <v>295</v>
      </c>
      <c r="D157" s="176"/>
      <c r="E157" s="176"/>
      <c r="F157" s="57" t="s">
        <v>22</v>
      </c>
      <c r="G157" s="15">
        <f t="shared" ref="G157" si="22">IF(AND(F157="YA"),5,IF(AND(F157="TIDAK"),1,0))</f>
        <v>0</v>
      </c>
    </row>
    <row r="158" spans="1:7" ht="32" customHeight="1" x14ac:dyDescent="0.2">
      <c r="A158" s="2"/>
      <c r="B158" s="4" t="s">
        <v>296</v>
      </c>
      <c r="C158" s="176" t="s">
        <v>297</v>
      </c>
      <c r="D158" s="176"/>
      <c r="E158" s="176"/>
      <c r="F158" s="57"/>
      <c r="G158" s="15"/>
    </row>
    <row r="159" spans="1:7" ht="32" customHeight="1" x14ac:dyDescent="0.2">
      <c r="A159" s="2"/>
      <c r="B159" s="5"/>
      <c r="C159" s="4" t="s">
        <v>298</v>
      </c>
      <c r="D159" s="176" t="s">
        <v>299</v>
      </c>
      <c r="E159" s="176"/>
      <c r="F159" s="57" t="s">
        <v>22</v>
      </c>
      <c r="G159" s="15">
        <f>IF(AND(F159="YA"),2,IF(AND(F159="TIDAK"),1,0))</f>
        <v>0</v>
      </c>
    </row>
    <row r="160" spans="1:7" ht="32" customHeight="1" x14ac:dyDescent="0.2">
      <c r="A160" s="2"/>
      <c r="B160" s="5"/>
      <c r="C160" s="4" t="s">
        <v>300</v>
      </c>
      <c r="D160" s="176" t="s">
        <v>301</v>
      </c>
      <c r="E160" s="176"/>
      <c r="F160" s="57" t="s">
        <v>22</v>
      </c>
      <c r="G160" s="15">
        <f>IF(AND(F160="YA"),3,IF(AND(F160="TIDAK"),1,0))</f>
        <v>0</v>
      </c>
    </row>
    <row r="161" spans="1:7" ht="32" customHeight="1" x14ac:dyDescent="0.2">
      <c r="A161" s="2"/>
      <c r="B161" s="5"/>
      <c r="C161" s="4" t="s">
        <v>302</v>
      </c>
      <c r="D161" s="176" t="s">
        <v>303</v>
      </c>
      <c r="E161" s="176"/>
      <c r="F161" s="57" t="s">
        <v>22</v>
      </c>
      <c r="G161" s="15">
        <f>IF(AND(F161="YA"),5,IF(AND(F161="TIDAK"),1,0))</f>
        <v>0</v>
      </c>
    </row>
    <row r="162" spans="1:7" ht="32" customHeight="1" x14ac:dyDescent="0.2">
      <c r="A162" s="2"/>
      <c r="B162" s="4" t="s">
        <v>304</v>
      </c>
      <c r="C162" s="176" t="s">
        <v>305</v>
      </c>
      <c r="D162" s="176"/>
      <c r="E162" s="176"/>
      <c r="F162" s="57" t="s">
        <v>22</v>
      </c>
      <c r="G162" s="15">
        <f t="shared" ref="G162" si="23">IF(AND(F162="YA"),5,IF(AND(F162="TIDAK"),1,0))</f>
        <v>0</v>
      </c>
    </row>
    <row r="163" spans="1:7" ht="32" customHeight="1" x14ac:dyDescent="0.2">
      <c r="A163" s="204" t="s">
        <v>306</v>
      </c>
      <c r="B163" s="205"/>
      <c r="C163" s="205"/>
      <c r="D163" s="205"/>
      <c r="E163" s="205"/>
      <c r="F163" s="205"/>
      <c r="G163" s="48">
        <f>G164</f>
        <v>148</v>
      </c>
    </row>
    <row r="164" spans="1:7" ht="32" customHeight="1" x14ac:dyDescent="0.2">
      <c r="A164" s="2">
        <v>10</v>
      </c>
      <c r="B164" s="180" t="s">
        <v>307</v>
      </c>
      <c r="C164" s="180"/>
      <c r="D164" s="180"/>
      <c r="E164" s="180"/>
      <c r="F164" s="57"/>
      <c r="G164" s="50">
        <f>SUM(G165:G243)</f>
        <v>148</v>
      </c>
    </row>
    <row r="165" spans="1:7" ht="32" customHeight="1" x14ac:dyDescent="0.2">
      <c r="A165" s="2"/>
      <c r="B165" s="4" t="s">
        <v>308</v>
      </c>
      <c r="C165" s="176" t="s">
        <v>309</v>
      </c>
      <c r="D165" s="176"/>
      <c r="E165" s="176"/>
      <c r="F165" s="57" t="s">
        <v>8</v>
      </c>
      <c r="G165" s="15">
        <f t="shared" ref="G165" si="24">IF(AND(F165="YA"),5,IF(AND(F165="TIDAK"),1,0))</f>
        <v>5</v>
      </c>
    </row>
    <row r="166" spans="1:7" ht="46" customHeight="1" x14ac:dyDescent="0.2">
      <c r="A166" s="2"/>
      <c r="B166" s="4" t="s">
        <v>310</v>
      </c>
      <c r="C166" s="176" t="s">
        <v>311</v>
      </c>
      <c r="D166" s="176"/>
      <c r="E166" s="176"/>
      <c r="F166" s="57"/>
      <c r="G166" s="15"/>
    </row>
    <row r="167" spans="1:7" ht="32" customHeight="1" x14ac:dyDescent="0.2">
      <c r="A167" s="2"/>
      <c r="B167" s="5"/>
      <c r="C167" s="4" t="s">
        <v>312</v>
      </c>
      <c r="D167" s="176" t="s">
        <v>313</v>
      </c>
      <c r="E167" s="176"/>
      <c r="F167" s="57" t="s">
        <v>8</v>
      </c>
      <c r="G167" s="15">
        <f>IF(AND(F167="YA"),2,IF(AND(F167="TIDAK"),1,0))</f>
        <v>2</v>
      </c>
    </row>
    <row r="168" spans="1:7" ht="32" customHeight="1" x14ac:dyDescent="0.2">
      <c r="A168" s="2"/>
      <c r="B168" s="5"/>
      <c r="C168" s="4" t="s">
        <v>314</v>
      </c>
      <c r="D168" s="176" t="s">
        <v>315</v>
      </c>
      <c r="E168" s="176"/>
      <c r="F168" s="57"/>
      <c r="G168" s="15"/>
    </row>
    <row r="169" spans="1:7" ht="32" customHeight="1" x14ac:dyDescent="0.2">
      <c r="A169" s="2"/>
      <c r="B169" s="5"/>
      <c r="C169" s="5"/>
      <c r="D169" s="4" t="s">
        <v>316</v>
      </c>
      <c r="E169" s="5" t="s">
        <v>317</v>
      </c>
      <c r="F169" s="57" t="s">
        <v>22</v>
      </c>
      <c r="G169" s="15">
        <f>IF(AND(F169="YA"),3,IF(AND(F169="TIDAK"),0.01,0))</f>
        <v>0</v>
      </c>
    </row>
    <row r="170" spans="1:7" ht="32" customHeight="1" x14ac:dyDescent="0.2">
      <c r="A170" s="2"/>
      <c r="B170" s="5"/>
      <c r="C170" s="5"/>
      <c r="D170" s="4" t="s">
        <v>318</v>
      </c>
      <c r="E170" s="5" t="s">
        <v>319</v>
      </c>
      <c r="F170" s="57" t="s">
        <v>22</v>
      </c>
      <c r="G170" s="15">
        <f>IF(AND(F170="YA"),3,IF(AND(F170="TIDAK"),0.01,0))</f>
        <v>0</v>
      </c>
    </row>
    <row r="171" spans="1:7" ht="32" customHeight="1" x14ac:dyDescent="0.2">
      <c r="A171" s="2"/>
      <c r="B171" s="5"/>
      <c r="C171" s="5"/>
      <c r="D171" s="4" t="s">
        <v>320</v>
      </c>
      <c r="E171" s="5" t="s">
        <v>321</v>
      </c>
      <c r="F171" s="57" t="s">
        <v>22</v>
      </c>
      <c r="G171" s="15">
        <f>IF(AND(F171="YA"),3,IF(AND(F171="TIDAK"),0.01,0))</f>
        <v>0</v>
      </c>
    </row>
    <row r="172" spans="1:7" ht="32" customHeight="1" x14ac:dyDescent="0.2">
      <c r="A172" s="2"/>
      <c r="B172" s="5"/>
      <c r="C172" s="5"/>
      <c r="D172" s="4" t="s">
        <v>322</v>
      </c>
      <c r="E172" s="5" t="s">
        <v>323</v>
      </c>
      <c r="F172" s="57" t="s">
        <v>22</v>
      </c>
      <c r="G172" s="15">
        <f>IF(AND(F172="YA"),3,IF(AND(F172="TIDAK"),0.01,0))</f>
        <v>0</v>
      </c>
    </row>
    <row r="173" spans="1:7" ht="32" customHeight="1" x14ac:dyDescent="0.2">
      <c r="A173" s="2"/>
      <c r="B173" s="5"/>
      <c r="C173" s="5"/>
      <c r="D173" s="4" t="s">
        <v>324</v>
      </c>
      <c r="E173" s="5" t="s">
        <v>325</v>
      </c>
      <c r="F173" s="57" t="s">
        <v>22</v>
      </c>
      <c r="G173" s="15">
        <f>IF(AND(F173="YA"),3,IF(AND(F173="TIDAK"),0.01,0))</f>
        <v>0</v>
      </c>
    </row>
    <row r="174" spans="1:7" ht="32" customHeight="1" x14ac:dyDescent="0.2">
      <c r="A174" s="2"/>
      <c r="B174" s="5"/>
      <c r="C174" s="4" t="s">
        <v>326</v>
      </c>
      <c r="D174" s="176" t="s">
        <v>327</v>
      </c>
      <c r="E174" s="176"/>
      <c r="F174" s="57"/>
      <c r="G174" s="15"/>
    </row>
    <row r="175" spans="1:7" ht="32" customHeight="1" x14ac:dyDescent="0.2">
      <c r="A175" s="2"/>
      <c r="B175" s="5"/>
      <c r="C175" s="5"/>
      <c r="D175" s="4" t="s">
        <v>328</v>
      </c>
      <c r="E175" s="5" t="s">
        <v>329</v>
      </c>
      <c r="F175" s="57" t="s">
        <v>22</v>
      </c>
      <c r="G175" s="15">
        <f>IF(AND(F175="YA"),5,IF(AND(F175="TIDAK"),1,0))</f>
        <v>0</v>
      </c>
    </row>
    <row r="176" spans="1:7" ht="32" customHeight="1" x14ac:dyDescent="0.2">
      <c r="A176" s="2"/>
      <c r="B176" s="5"/>
      <c r="C176" s="5"/>
      <c r="D176" s="4" t="s">
        <v>330</v>
      </c>
      <c r="E176" s="5" t="s">
        <v>331</v>
      </c>
      <c r="F176" s="57" t="s">
        <v>22</v>
      </c>
      <c r="G176" s="15">
        <f t="shared" ref="G176:G182" si="25">IF(AND(F176="YA"),5,IF(AND(F176="TIDAK"),1,0))</f>
        <v>0</v>
      </c>
    </row>
    <row r="177" spans="1:7" ht="32" customHeight="1" x14ac:dyDescent="0.2">
      <c r="A177" s="2"/>
      <c r="B177" s="5"/>
      <c r="C177" s="5"/>
      <c r="D177" s="4" t="s">
        <v>332</v>
      </c>
      <c r="E177" s="5" t="s">
        <v>333</v>
      </c>
      <c r="F177" s="57" t="s">
        <v>22</v>
      </c>
      <c r="G177" s="15">
        <f t="shared" si="25"/>
        <v>0</v>
      </c>
    </row>
    <row r="178" spans="1:7" ht="32" customHeight="1" x14ac:dyDescent="0.2">
      <c r="A178" s="2"/>
      <c r="B178" s="5"/>
      <c r="C178" s="5"/>
      <c r="D178" s="4" t="s">
        <v>334</v>
      </c>
      <c r="E178" s="5" t="s">
        <v>335</v>
      </c>
      <c r="F178" s="57" t="s">
        <v>22</v>
      </c>
      <c r="G178" s="15">
        <f t="shared" si="25"/>
        <v>0</v>
      </c>
    </row>
    <row r="179" spans="1:7" ht="32" customHeight="1" x14ac:dyDescent="0.2">
      <c r="A179" s="2"/>
      <c r="B179" s="5"/>
      <c r="C179" s="5"/>
      <c r="D179" s="4" t="s">
        <v>336</v>
      </c>
      <c r="E179" s="5" t="s">
        <v>321</v>
      </c>
      <c r="F179" s="57" t="s">
        <v>22</v>
      </c>
      <c r="G179" s="15">
        <f t="shared" si="25"/>
        <v>0</v>
      </c>
    </row>
    <row r="180" spans="1:7" ht="32" customHeight="1" x14ac:dyDescent="0.2">
      <c r="A180" s="2"/>
      <c r="B180" s="5"/>
      <c r="C180" s="5"/>
      <c r="D180" s="4" t="s">
        <v>337</v>
      </c>
      <c r="E180" s="5" t="s">
        <v>323</v>
      </c>
      <c r="F180" s="57" t="s">
        <v>22</v>
      </c>
      <c r="G180" s="15">
        <f t="shared" si="25"/>
        <v>0</v>
      </c>
    </row>
    <row r="181" spans="1:7" ht="32" customHeight="1" x14ac:dyDescent="0.2">
      <c r="A181" s="2"/>
      <c r="B181" s="5"/>
      <c r="C181" s="5"/>
      <c r="D181" s="4" t="s">
        <v>338</v>
      </c>
      <c r="E181" s="5" t="s">
        <v>325</v>
      </c>
      <c r="F181" s="57" t="s">
        <v>22</v>
      </c>
      <c r="G181" s="15">
        <f t="shared" si="25"/>
        <v>0</v>
      </c>
    </row>
    <row r="182" spans="1:7" ht="32" customHeight="1" x14ac:dyDescent="0.2">
      <c r="A182" s="2"/>
      <c r="B182" s="5"/>
      <c r="C182" s="5"/>
      <c r="D182" s="4" t="s">
        <v>339</v>
      </c>
      <c r="E182" s="5" t="s">
        <v>340</v>
      </c>
      <c r="F182" s="57" t="s">
        <v>22</v>
      </c>
      <c r="G182" s="15">
        <f t="shared" si="25"/>
        <v>0</v>
      </c>
    </row>
    <row r="183" spans="1:7" ht="32" customHeight="1" x14ac:dyDescent="0.2">
      <c r="A183" s="2"/>
      <c r="B183" s="4" t="s">
        <v>341</v>
      </c>
      <c r="C183" s="176" t="s">
        <v>342</v>
      </c>
      <c r="D183" s="176"/>
      <c r="E183" s="176"/>
      <c r="F183" s="57" t="s">
        <v>8</v>
      </c>
      <c r="G183" s="15">
        <f>IF(AND(F183="YA"),5,IF(AND(F183="TIDAK"),1,0))</f>
        <v>5</v>
      </c>
    </row>
    <row r="184" spans="1:7" ht="32" customHeight="1" x14ac:dyDescent="0.2">
      <c r="A184" s="2"/>
      <c r="B184" s="4" t="s">
        <v>343</v>
      </c>
      <c r="C184" s="176" t="s">
        <v>344</v>
      </c>
      <c r="D184" s="176"/>
      <c r="E184" s="176"/>
      <c r="F184" s="57"/>
      <c r="G184" s="15"/>
    </row>
    <row r="185" spans="1:7" ht="32" customHeight="1" x14ac:dyDescent="0.2">
      <c r="A185" s="2"/>
      <c r="B185" s="5"/>
      <c r="C185" s="4" t="s">
        <v>345</v>
      </c>
      <c r="D185" s="176" t="s">
        <v>346</v>
      </c>
      <c r="E185" s="176"/>
      <c r="F185" s="57" t="s">
        <v>22</v>
      </c>
      <c r="G185" s="15">
        <f>IF(AND(F185="YA"),2,IF(AND(F185="TIDAK"),1,0))</f>
        <v>0</v>
      </c>
    </row>
    <row r="186" spans="1:7" ht="32" customHeight="1" x14ac:dyDescent="0.2">
      <c r="A186" s="2"/>
      <c r="B186" s="5"/>
      <c r="C186" s="4" t="s">
        <v>347</v>
      </c>
      <c r="D186" s="176" t="s">
        <v>348</v>
      </c>
      <c r="E186" s="176"/>
      <c r="F186" s="57" t="s">
        <v>8</v>
      </c>
      <c r="G186" s="15">
        <f>IF(AND(F186="YA"),3,IF(AND(F186="TIDAK"),1,0))</f>
        <v>3</v>
      </c>
    </row>
    <row r="187" spans="1:7" ht="32" customHeight="1" x14ac:dyDescent="0.2">
      <c r="A187" s="2"/>
      <c r="B187" s="5"/>
      <c r="C187" s="4" t="s">
        <v>349</v>
      </c>
      <c r="D187" s="176" t="s">
        <v>350</v>
      </c>
      <c r="E187" s="176"/>
      <c r="F187" s="57" t="s">
        <v>22</v>
      </c>
      <c r="G187" s="15">
        <f>IF(AND(F187="YA"),5,IF(AND(F187="TIDAK"),1,0))</f>
        <v>0</v>
      </c>
    </row>
    <row r="188" spans="1:7" ht="32" customHeight="1" x14ac:dyDescent="0.2">
      <c r="A188" s="2"/>
      <c r="B188" s="4" t="s">
        <v>351</v>
      </c>
      <c r="C188" s="176" t="s">
        <v>352</v>
      </c>
      <c r="D188" s="176"/>
      <c r="E188" s="176"/>
      <c r="F188" s="57"/>
      <c r="G188" s="15"/>
    </row>
    <row r="189" spans="1:7" ht="32" customHeight="1" x14ac:dyDescent="0.2">
      <c r="A189" s="2"/>
      <c r="B189" s="5"/>
      <c r="C189" s="4" t="s">
        <v>353</v>
      </c>
      <c r="D189" s="176" t="s">
        <v>346</v>
      </c>
      <c r="E189" s="176"/>
      <c r="F189" s="57" t="s">
        <v>8</v>
      </c>
      <c r="G189" s="15">
        <f>IF(AND(F189="YA"),2,IF(AND(F189="TIDAK"),1,0))</f>
        <v>2</v>
      </c>
    </row>
    <row r="190" spans="1:7" ht="32" customHeight="1" x14ac:dyDescent="0.2">
      <c r="A190" s="2"/>
      <c r="B190" s="5"/>
      <c r="C190" s="4" t="s">
        <v>354</v>
      </c>
      <c r="D190" s="176" t="s">
        <v>348</v>
      </c>
      <c r="E190" s="176"/>
      <c r="F190" s="57" t="s">
        <v>22</v>
      </c>
      <c r="G190" s="15">
        <f>IF(AND(F190="YA"),3,IF(AND(F190="TIDAK"),1,0))</f>
        <v>0</v>
      </c>
    </row>
    <row r="191" spans="1:7" ht="32" customHeight="1" x14ac:dyDescent="0.2">
      <c r="A191" s="2"/>
      <c r="B191" s="5"/>
      <c r="C191" s="4" t="s">
        <v>355</v>
      </c>
      <c r="D191" s="176" t="s">
        <v>350</v>
      </c>
      <c r="E191" s="176"/>
      <c r="F191" s="57" t="s">
        <v>22</v>
      </c>
      <c r="G191" s="15">
        <f>IF(AND(F191="YA"),5,IF(AND(F191="TIDAK"),1,0))</f>
        <v>0</v>
      </c>
    </row>
    <row r="192" spans="1:7" ht="32" customHeight="1" x14ac:dyDescent="0.2">
      <c r="A192" s="2"/>
      <c r="B192" s="4" t="s">
        <v>356</v>
      </c>
      <c r="C192" s="176" t="s">
        <v>357</v>
      </c>
      <c r="D192" s="176"/>
      <c r="E192" s="176"/>
      <c r="F192" s="57" t="s">
        <v>8</v>
      </c>
      <c r="G192" s="15">
        <f>IF(AND(F192="YA"),5,IF(AND(F192="TIDAK"),1,0))</f>
        <v>5</v>
      </c>
    </row>
    <row r="193" spans="1:7" ht="32" customHeight="1" x14ac:dyDescent="0.2">
      <c r="A193" s="2"/>
      <c r="B193" s="4" t="s">
        <v>358</v>
      </c>
      <c r="C193" s="176" t="s">
        <v>359</v>
      </c>
      <c r="D193" s="176"/>
      <c r="E193" s="176"/>
      <c r="F193" s="57"/>
      <c r="G193" s="15"/>
    </row>
    <row r="194" spans="1:7" ht="32" customHeight="1" x14ac:dyDescent="0.2">
      <c r="A194" s="2"/>
      <c r="B194" s="5"/>
      <c r="C194" s="4" t="s">
        <v>360</v>
      </c>
      <c r="D194" s="176" t="s">
        <v>361</v>
      </c>
      <c r="E194" s="176"/>
      <c r="F194" s="57" t="s">
        <v>22</v>
      </c>
      <c r="G194" s="15">
        <f>IF(AND(F194="YA"),2,IF(AND(F194="TIDAK"),1,0))</f>
        <v>0</v>
      </c>
    </row>
    <row r="195" spans="1:7" ht="32" customHeight="1" x14ac:dyDescent="0.2">
      <c r="A195" s="2"/>
      <c r="B195" s="5"/>
      <c r="C195" s="4" t="s">
        <v>362</v>
      </c>
      <c r="D195" s="176" t="s">
        <v>301</v>
      </c>
      <c r="E195" s="176"/>
      <c r="F195" s="57" t="s">
        <v>22</v>
      </c>
      <c r="G195" s="15">
        <f>IF(AND(F195="YA"),3,IF(AND(F195="TIDAK"),1,0))</f>
        <v>0</v>
      </c>
    </row>
    <row r="196" spans="1:7" ht="32" customHeight="1" x14ac:dyDescent="0.2">
      <c r="A196" s="2"/>
      <c r="B196" s="5"/>
      <c r="C196" s="4" t="s">
        <v>363</v>
      </c>
      <c r="D196" s="176" t="s">
        <v>303</v>
      </c>
      <c r="E196" s="176"/>
      <c r="F196" s="57" t="s">
        <v>8</v>
      </c>
      <c r="G196" s="15">
        <f>IF(AND(F196="YA"),4,IF(AND(F196="TIDAK"),1,0))</f>
        <v>4</v>
      </c>
    </row>
    <row r="197" spans="1:7" ht="32" customHeight="1" x14ac:dyDescent="0.2">
      <c r="A197" s="2"/>
      <c r="B197" s="5"/>
      <c r="C197" s="4" t="s">
        <v>364</v>
      </c>
      <c r="D197" s="176" t="s">
        <v>365</v>
      </c>
      <c r="E197" s="176"/>
      <c r="F197" s="57" t="s">
        <v>22</v>
      </c>
      <c r="G197" s="15">
        <f>IF(AND(F197="YA"),5,IF(AND(F197="TIDAK"),1,0))</f>
        <v>0</v>
      </c>
    </row>
    <row r="198" spans="1:7" ht="32" customHeight="1" x14ac:dyDescent="0.2">
      <c r="A198" s="2"/>
      <c r="B198" s="4" t="s">
        <v>366</v>
      </c>
      <c r="C198" s="176" t="s">
        <v>367</v>
      </c>
      <c r="D198" s="176"/>
      <c r="E198" s="176"/>
      <c r="F198" s="57"/>
      <c r="G198" s="15"/>
    </row>
    <row r="199" spans="1:7" ht="32" customHeight="1" x14ac:dyDescent="0.2">
      <c r="A199" s="2"/>
      <c r="B199" s="5"/>
      <c r="C199" s="4" t="s">
        <v>368</v>
      </c>
      <c r="D199" s="176" t="s">
        <v>369</v>
      </c>
      <c r="E199" s="176"/>
      <c r="F199" s="57" t="s">
        <v>8</v>
      </c>
      <c r="G199" s="15">
        <f>IF(AND(F199="YA"),5,IF(AND(F199="TIDAK"),1,0))</f>
        <v>5</v>
      </c>
    </row>
    <row r="200" spans="1:7" ht="32" customHeight="1" x14ac:dyDescent="0.2">
      <c r="A200" s="2"/>
      <c r="B200" s="5"/>
      <c r="C200" s="4" t="s">
        <v>370</v>
      </c>
      <c r="D200" s="176" t="s">
        <v>371</v>
      </c>
      <c r="E200" s="176"/>
      <c r="F200" s="57" t="s">
        <v>8</v>
      </c>
      <c r="G200" s="15">
        <f>IF(AND(F200="YA"),5,IF(AND(F200="TIDAK"),1,0))</f>
        <v>5</v>
      </c>
    </row>
    <row r="201" spans="1:7" ht="32" customHeight="1" x14ac:dyDescent="0.2">
      <c r="A201" s="2"/>
      <c r="B201" s="5"/>
      <c r="C201" s="4" t="s">
        <v>372</v>
      </c>
      <c r="D201" s="176" t="s">
        <v>373</v>
      </c>
      <c r="E201" s="176"/>
      <c r="F201" s="57" t="s">
        <v>8</v>
      </c>
      <c r="G201" s="15">
        <f>IF(AND(F201="YA"),5,IF(AND(F201="TIDAK"),1,0))</f>
        <v>5</v>
      </c>
    </row>
    <row r="202" spans="1:7" ht="32" customHeight="1" x14ac:dyDescent="0.2">
      <c r="A202" s="2"/>
      <c r="B202" s="5"/>
      <c r="C202" s="4" t="s">
        <v>374</v>
      </c>
      <c r="D202" s="176" t="s">
        <v>375</v>
      </c>
      <c r="E202" s="176"/>
      <c r="F202" s="57" t="s">
        <v>8</v>
      </c>
      <c r="G202" s="15">
        <f>IF(AND(F202="YA"),5,IF(AND(F202="TIDAK"),1,0))</f>
        <v>5</v>
      </c>
    </row>
    <row r="203" spans="1:7" ht="32" customHeight="1" x14ac:dyDescent="0.2">
      <c r="A203" s="2"/>
      <c r="B203" s="4" t="s">
        <v>376</v>
      </c>
      <c r="C203" s="176" t="s">
        <v>377</v>
      </c>
      <c r="D203" s="176"/>
      <c r="E203" s="176"/>
      <c r="F203" s="57"/>
      <c r="G203" s="15"/>
    </row>
    <row r="204" spans="1:7" ht="32" customHeight="1" x14ac:dyDescent="0.2">
      <c r="A204" s="2"/>
      <c r="B204" s="5"/>
      <c r="C204" s="4" t="s">
        <v>378</v>
      </c>
      <c r="D204" s="176" t="s">
        <v>379</v>
      </c>
      <c r="E204" s="176"/>
      <c r="F204" s="57" t="s">
        <v>22</v>
      </c>
      <c r="G204" s="15">
        <f>IF(AND(F204="YA"),2,IF(AND(F204="TIDAK"),1,0))</f>
        <v>0</v>
      </c>
    </row>
    <row r="205" spans="1:7" ht="32" customHeight="1" x14ac:dyDescent="0.2">
      <c r="A205" s="2"/>
      <c r="B205" s="5"/>
      <c r="C205" s="4" t="s">
        <v>380</v>
      </c>
      <c r="D205" s="176" t="s">
        <v>381</v>
      </c>
      <c r="E205" s="176"/>
      <c r="F205" s="57" t="s">
        <v>22</v>
      </c>
      <c r="G205" s="15">
        <f>IF(AND(F205="YA"),2,IF(AND(F205="TIDAK"),1,0))</f>
        <v>0</v>
      </c>
    </row>
    <row r="206" spans="1:7" ht="32" customHeight="1" x14ac:dyDescent="0.2">
      <c r="A206" s="2"/>
      <c r="B206" s="5"/>
      <c r="C206" s="4" t="s">
        <v>382</v>
      </c>
      <c r="D206" s="176" t="s">
        <v>383</v>
      </c>
      <c r="E206" s="176"/>
      <c r="F206" s="57" t="s">
        <v>8</v>
      </c>
      <c r="G206" s="15">
        <f>IF(AND(F206="YA"),5,IF(AND(F206="TIDAK"),1,0))</f>
        <v>5</v>
      </c>
    </row>
    <row r="207" spans="1:7" ht="32" customHeight="1" x14ac:dyDescent="0.2">
      <c r="A207" s="2"/>
      <c r="B207" s="11" t="s">
        <v>384</v>
      </c>
      <c r="C207" s="176" t="s">
        <v>385</v>
      </c>
      <c r="D207" s="176"/>
      <c r="E207" s="176"/>
      <c r="F207" s="57"/>
      <c r="G207" s="15"/>
    </row>
    <row r="208" spans="1:7" ht="32" customHeight="1" x14ac:dyDescent="0.2">
      <c r="A208" s="2"/>
      <c r="B208" s="5"/>
      <c r="C208" s="4" t="s">
        <v>386</v>
      </c>
      <c r="D208" s="176" t="s">
        <v>387</v>
      </c>
      <c r="E208" s="176"/>
      <c r="F208" s="57" t="s">
        <v>22</v>
      </c>
      <c r="G208" s="15">
        <f>IF(AND(F208="YA"),2,IF(AND(F208="TIDAK"),1,0))</f>
        <v>0</v>
      </c>
    </row>
    <row r="209" spans="1:7" ht="32" customHeight="1" x14ac:dyDescent="0.2">
      <c r="A209" s="2"/>
      <c r="B209" s="5"/>
      <c r="C209" s="4" t="s">
        <v>388</v>
      </c>
      <c r="D209" s="176" t="s">
        <v>389</v>
      </c>
      <c r="E209" s="176"/>
      <c r="F209" s="57" t="s">
        <v>22</v>
      </c>
      <c r="G209" s="15">
        <f>IF(AND(F209="YA"),2,IF(AND(F209="TIDAK"),1,0))</f>
        <v>0</v>
      </c>
    </row>
    <row r="210" spans="1:7" ht="32" customHeight="1" x14ac:dyDescent="0.2">
      <c r="A210" s="2"/>
      <c r="B210" s="5"/>
      <c r="C210" s="4" t="s">
        <v>390</v>
      </c>
      <c r="D210" s="176" t="s">
        <v>391</v>
      </c>
      <c r="E210" s="176"/>
      <c r="F210" s="57" t="s">
        <v>22</v>
      </c>
      <c r="G210" s="15">
        <f>IF(AND(F210="YA"),2,IF(AND(F210="TIDAK"),1,0))</f>
        <v>0</v>
      </c>
    </row>
    <row r="211" spans="1:7" ht="32" customHeight="1" x14ac:dyDescent="0.2">
      <c r="A211" s="2"/>
      <c r="B211" s="5"/>
      <c r="C211" s="4" t="s">
        <v>392</v>
      </c>
      <c r="D211" s="176" t="s">
        <v>383</v>
      </c>
      <c r="E211" s="176"/>
      <c r="F211" s="57" t="s">
        <v>8</v>
      </c>
      <c r="G211" s="15">
        <f>IF(AND(F211="YA"),5,IF(AND(F211="TIDAK"),1,0))</f>
        <v>5</v>
      </c>
    </row>
    <row r="212" spans="1:7" ht="32" customHeight="1" x14ac:dyDescent="0.2">
      <c r="A212" s="2"/>
      <c r="B212" s="4" t="s">
        <v>393</v>
      </c>
      <c r="C212" s="176" t="s">
        <v>394</v>
      </c>
      <c r="D212" s="176"/>
      <c r="E212" s="176"/>
      <c r="F212" s="57"/>
      <c r="G212" s="15"/>
    </row>
    <row r="213" spans="1:7" ht="32" customHeight="1" x14ac:dyDescent="0.2">
      <c r="A213" s="2"/>
      <c r="B213" s="5"/>
      <c r="C213" s="4" t="s">
        <v>395</v>
      </c>
      <c r="D213" s="176" t="s">
        <v>391</v>
      </c>
      <c r="E213" s="176"/>
      <c r="F213" s="57" t="s">
        <v>22</v>
      </c>
      <c r="G213" s="15">
        <f>IF(AND(F213="YA"),2,IF(AND(F213="TIDAK"),1,0))</f>
        <v>0</v>
      </c>
    </row>
    <row r="214" spans="1:7" ht="32" customHeight="1" x14ac:dyDescent="0.2">
      <c r="A214" s="2"/>
      <c r="B214" s="5"/>
      <c r="C214" s="4" t="s">
        <v>396</v>
      </c>
      <c r="D214" s="176" t="s">
        <v>389</v>
      </c>
      <c r="E214" s="176"/>
      <c r="F214" s="57" t="s">
        <v>22</v>
      </c>
      <c r="G214" s="15">
        <f>IF(AND(F214="YA"),2,IF(AND(F214="TIDAK"),1,0))</f>
        <v>0</v>
      </c>
    </row>
    <row r="215" spans="1:7" ht="32" customHeight="1" x14ac:dyDescent="0.2">
      <c r="A215" s="2"/>
      <c r="B215" s="5"/>
      <c r="C215" s="4" t="s">
        <v>397</v>
      </c>
      <c r="D215" s="176" t="s">
        <v>387</v>
      </c>
      <c r="E215" s="176"/>
      <c r="F215" s="57" t="s">
        <v>22</v>
      </c>
      <c r="G215" s="15">
        <f>IF(AND(F215="YA"),2,IF(AND(F215="TIDAK"),1,0))</f>
        <v>0</v>
      </c>
    </row>
    <row r="216" spans="1:7" ht="32" customHeight="1" x14ac:dyDescent="0.2">
      <c r="A216" s="2"/>
      <c r="B216" s="5"/>
      <c r="C216" s="4" t="s">
        <v>398</v>
      </c>
      <c r="D216" s="176" t="s">
        <v>399</v>
      </c>
      <c r="E216" s="176"/>
      <c r="F216" s="57" t="s">
        <v>8</v>
      </c>
      <c r="G216" s="15">
        <f>IF(AND(F216="YA"),5,IF(AND(F216="TIDAK"),1,0))</f>
        <v>5</v>
      </c>
    </row>
    <row r="217" spans="1:7" ht="32" customHeight="1" x14ac:dyDescent="0.2">
      <c r="A217" s="2"/>
      <c r="B217" s="4" t="s">
        <v>400</v>
      </c>
      <c r="C217" s="176" t="s">
        <v>401</v>
      </c>
      <c r="D217" s="176"/>
      <c r="E217" s="176"/>
      <c r="F217" s="57"/>
      <c r="G217" s="15"/>
    </row>
    <row r="218" spans="1:7" ht="32" customHeight="1" x14ac:dyDescent="0.2">
      <c r="A218" s="2"/>
      <c r="B218" s="5"/>
      <c r="C218" s="4" t="s">
        <v>402</v>
      </c>
      <c r="D218" s="176" t="s">
        <v>379</v>
      </c>
      <c r="E218" s="176"/>
      <c r="F218" s="57" t="s">
        <v>22</v>
      </c>
      <c r="G218" s="15">
        <f>IF(AND(F218="YA"),2,IF(AND(F218="TIDAK"),1,0))</f>
        <v>0</v>
      </c>
    </row>
    <row r="219" spans="1:7" ht="32" customHeight="1" x14ac:dyDescent="0.2">
      <c r="A219" s="2"/>
      <c r="B219" s="5"/>
      <c r="C219" s="4" t="s">
        <v>403</v>
      </c>
      <c r="D219" s="176" t="s">
        <v>381</v>
      </c>
      <c r="E219" s="176"/>
      <c r="F219" s="57" t="s">
        <v>22</v>
      </c>
      <c r="G219" s="15">
        <f>IF(AND(F219="YA"),2,IF(AND(F219="TIDAK"),1,0))</f>
        <v>0</v>
      </c>
    </row>
    <row r="220" spans="1:7" ht="32" customHeight="1" x14ac:dyDescent="0.2">
      <c r="A220" s="2"/>
      <c r="B220" s="5"/>
      <c r="C220" s="4" t="s">
        <v>404</v>
      </c>
      <c r="D220" s="176" t="s">
        <v>383</v>
      </c>
      <c r="E220" s="176"/>
      <c r="F220" s="57" t="s">
        <v>8</v>
      </c>
      <c r="G220" s="15">
        <f>IF(AND(F220="YA"),5,IF(AND(F220="TIDAK"),1,0))</f>
        <v>5</v>
      </c>
    </row>
    <row r="221" spans="1:7" ht="32" customHeight="1" x14ac:dyDescent="0.2">
      <c r="A221" s="2"/>
      <c r="B221" s="12" t="s">
        <v>405</v>
      </c>
      <c r="C221" s="176" t="s">
        <v>406</v>
      </c>
      <c r="D221" s="176"/>
      <c r="E221" s="176"/>
      <c r="F221" s="57" t="s">
        <v>8</v>
      </c>
      <c r="G221" s="15">
        <f>IF(AND(F221="YA"),5,IF(AND(F221="TIDAK"),1,0))</f>
        <v>5</v>
      </c>
    </row>
    <row r="222" spans="1:7" ht="32" customHeight="1" x14ac:dyDescent="0.2">
      <c r="A222" s="2"/>
      <c r="B222" s="4" t="s">
        <v>407</v>
      </c>
      <c r="C222" s="176" t="s">
        <v>408</v>
      </c>
      <c r="D222" s="176"/>
      <c r="E222" s="176"/>
      <c r="F222" s="57"/>
      <c r="G222" s="15">
        <f>IF(AND(F222="YA"),5,IF(AND(F222="TIDAK"),1,0))</f>
        <v>0</v>
      </c>
    </row>
    <row r="223" spans="1:7" ht="32" customHeight="1" x14ac:dyDescent="0.2">
      <c r="A223" s="2"/>
      <c r="B223" s="4" t="s">
        <v>409</v>
      </c>
      <c r="C223" s="176" t="s">
        <v>410</v>
      </c>
      <c r="D223" s="176"/>
      <c r="E223" s="176"/>
      <c r="F223" s="57"/>
      <c r="G223" s="15"/>
    </row>
    <row r="224" spans="1:7" ht="32" customHeight="1" x14ac:dyDescent="0.2">
      <c r="A224" s="2"/>
      <c r="B224" s="5"/>
      <c r="C224" s="4" t="s">
        <v>411</v>
      </c>
      <c r="D224" s="176" t="s">
        <v>412</v>
      </c>
      <c r="E224" s="176"/>
      <c r="F224" s="57" t="s">
        <v>8</v>
      </c>
      <c r="G224" s="15">
        <f t="shared" ref="G224:G231" si="26">IF(AND(F224="YA"),5,IF(AND(F224="TIDAK"),1,0))</f>
        <v>5</v>
      </c>
    </row>
    <row r="225" spans="1:7" ht="32" customHeight="1" x14ac:dyDescent="0.2">
      <c r="A225" s="2"/>
      <c r="B225" s="5"/>
      <c r="C225" s="4" t="s">
        <v>413</v>
      </c>
      <c r="D225" s="176" t="s">
        <v>414</v>
      </c>
      <c r="E225" s="176"/>
      <c r="F225" s="57" t="s">
        <v>55</v>
      </c>
      <c r="G225" s="15">
        <f t="shared" si="26"/>
        <v>1</v>
      </c>
    </row>
    <row r="226" spans="1:7" ht="32" customHeight="1" x14ac:dyDescent="0.2">
      <c r="A226" s="2"/>
      <c r="B226" s="5"/>
      <c r="C226" s="4" t="s">
        <v>415</v>
      </c>
      <c r="D226" s="176" t="s">
        <v>416</v>
      </c>
      <c r="E226" s="176"/>
      <c r="F226" s="57" t="s">
        <v>8</v>
      </c>
      <c r="G226" s="15">
        <f t="shared" si="26"/>
        <v>5</v>
      </c>
    </row>
    <row r="227" spans="1:7" ht="32" customHeight="1" x14ac:dyDescent="0.2">
      <c r="A227" s="2"/>
      <c r="B227" s="5"/>
      <c r="C227" s="4" t="s">
        <v>417</v>
      </c>
      <c r="D227" s="176" t="s">
        <v>418</v>
      </c>
      <c r="E227" s="176"/>
      <c r="F227" s="57" t="s">
        <v>8</v>
      </c>
      <c r="G227" s="15">
        <f t="shared" si="26"/>
        <v>5</v>
      </c>
    </row>
    <row r="228" spans="1:7" ht="32" customHeight="1" x14ac:dyDescent="0.2">
      <c r="A228" s="2"/>
      <c r="B228" s="5"/>
      <c r="C228" s="4" t="s">
        <v>419</v>
      </c>
      <c r="D228" s="176" t="s">
        <v>420</v>
      </c>
      <c r="E228" s="176"/>
      <c r="F228" s="57" t="s">
        <v>8</v>
      </c>
      <c r="G228" s="15">
        <f t="shared" si="26"/>
        <v>5</v>
      </c>
    </row>
    <row r="229" spans="1:7" ht="32" customHeight="1" x14ac:dyDescent="0.2">
      <c r="A229" s="2"/>
      <c r="B229" s="5"/>
      <c r="C229" s="4" t="s">
        <v>421</v>
      </c>
      <c r="D229" s="176" t="s">
        <v>422</v>
      </c>
      <c r="E229" s="176"/>
      <c r="F229" s="57" t="s">
        <v>8</v>
      </c>
      <c r="G229" s="15">
        <f t="shared" si="26"/>
        <v>5</v>
      </c>
    </row>
    <row r="230" spans="1:7" ht="32" customHeight="1" x14ac:dyDescent="0.2">
      <c r="A230" s="2"/>
      <c r="B230" s="5"/>
      <c r="C230" s="4" t="s">
        <v>423</v>
      </c>
      <c r="D230" s="176" t="s">
        <v>424</v>
      </c>
      <c r="E230" s="176"/>
      <c r="F230" s="57" t="s">
        <v>8</v>
      </c>
      <c r="G230" s="15">
        <f t="shared" si="26"/>
        <v>5</v>
      </c>
    </row>
    <row r="231" spans="1:7" ht="32" customHeight="1" x14ac:dyDescent="0.2">
      <c r="A231" s="2"/>
      <c r="B231" s="5"/>
      <c r="C231" s="4" t="s">
        <v>425</v>
      </c>
      <c r="D231" s="176" t="s">
        <v>426</v>
      </c>
      <c r="E231" s="176"/>
      <c r="F231" s="57" t="s">
        <v>55</v>
      </c>
      <c r="G231" s="15">
        <f t="shared" si="26"/>
        <v>1</v>
      </c>
    </row>
    <row r="232" spans="1:7" ht="32" customHeight="1" x14ac:dyDescent="0.2">
      <c r="A232" s="2"/>
      <c r="B232" s="4" t="s">
        <v>427</v>
      </c>
      <c r="C232" s="176" t="s">
        <v>428</v>
      </c>
      <c r="D232" s="176"/>
      <c r="E232" s="176"/>
      <c r="F232" s="57"/>
      <c r="G232" s="15"/>
    </row>
    <row r="233" spans="1:7" ht="32" customHeight="1" x14ac:dyDescent="0.2">
      <c r="A233" s="2"/>
      <c r="B233" s="5"/>
      <c r="C233" s="4" t="s">
        <v>429</v>
      </c>
      <c r="D233" s="176" t="s">
        <v>430</v>
      </c>
      <c r="E233" s="176"/>
      <c r="F233" s="57" t="s">
        <v>8</v>
      </c>
      <c r="G233" s="15">
        <f>IF(AND(F233="YA"),5,IF(AND(F233="TIDAK"),1,0))</f>
        <v>5</v>
      </c>
    </row>
    <row r="234" spans="1:7" ht="32" customHeight="1" x14ac:dyDescent="0.2">
      <c r="A234" s="2"/>
      <c r="B234" s="5"/>
      <c r="C234" s="4" t="s">
        <v>431</v>
      </c>
      <c r="D234" s="176" t="s">
        <v>432</v>
      </c>
      <c r="E234" s="176"/>
      <c r="F234" s="57" t="s">
        <v>8</v>
      </c>
      <c r="G234" s="15">
        <f>IF(AND(F234="YA"),5,IF(AND(F234="TIDAK"),1,0))</f>
        <v>5</v>
      </c>
    </row>
    <row r="235" spans="1:7" ht="32" customHeight="1" x14ac:dyDescent="0.2">
      <c r="A235" s="2"/>
      <c r="B235" s="4" t="s">
        <v>433</v>
      </c>
      <c r="C235" s="176" t="s">
        <v>434</v>
      </c>
      <c r="D235" s="176"/>
      <c r="E235" s="176"/>
      <c r="F235" s="57" t="s">
        <v>8</v>
      </c>
      <c r="G235" s="15">
        <f>IF(AND(F235="YA"),5,IF(AND(F235="TIDAK"),1,0))</f>
        <v>5</v>
      </c>
    </row>
    <row r="236" spans="1:7" ht="32" customHeight="1" x14ac:dyDescent="0.2">
      <c r="A236" s="2"/>
      <c r="B236" s="4" t="s">
        <v>435</v>
      </c>
      <c r="C236" s="176" t="s">
        <v>436</v>
      </c>
      <c r="D236" s="176"/>
      <c r="E236" s="176"/>
      <c r="F236" s="57"/>
      <c r="G236" s="15"/>
    </row>
    <row r="237" spans="1:7" ht="32" customHeight="1" x14ac:dyDescent="0.2">
      <c r="A237" s="2"/>
      <c r="B237" s="5"/>
      <c r="C237" s="4" t="s">
        <v>437</v>
      </c>
      <c r="D237" s="176" t="s">
        <v>438</v>
      </c>
      <c r="E237" s="176"/>
      <c r="F237" s="57" t="s">
        <v>8</v>
      </c>
      <c r="G237" s="15">
        <f>IF(AND(F237="YA"),5,IF(AND(F237="TIDAK"),1,0))</f>
        <v>5</v>
      </c>
    </row>
    <row r="238" spans="1:7" ht="32" customHeight="1" x14ac:dyDescent="0.2">
      <c r="A238" s="2"/>
      <c r="B238" s="5"/>
      <c r="C238" s="4" t="s">
        <v>439</v>
      </c>
      <c r="D238" s="176" t="s">
        <v>440</v>
      </c>
      <c r="E238" s="176"/>
      <c r="F238" s="57" t="s">
        <v>8</v>
      </c>
      <c r="G238" s="15">
        <f t="shared" ref="G238:G240" si="27">IF(AND(F238="YA"),5,IF(AND(F238="TIDAK"),1,0))</f>
        <v>5</v>
      </c>
    </row>
    <row r="239" spans="1:7" ht="32" customHeight="1" x14ac:dyDescent="0.2">
      <c r="A239" s="2"/>
      <c r="B239" s="5"/>
      <c r="C239" s="4" t="s">
        <v>441</v>
      </c>
      <c r="D239" s="176" t="s">
        <v>442</v>
      </c>
      <c r="E239" s="176"/>
      <c r="F239" s="57" t="s">
        <v>8</v>
      </c>
      <c r="G239" s="15">
        <f t="shared" si="27"/>
        <v>5</v>
      </c>
    </row>
    <row r="240" spans="1:7" ht="32" customHeight="1" x14ac:dyDescent="0.2">
      <c r="A240" s="2"/>
      <c r="B240" s="5"/>
      <c r="C240" s="4" t="s">
        <v>443</v>
      </c>
      <c r="D240" s="176" t="s">
        <v>444</v>
      </c>
      <c r="E240" s="176"/>
      <c r="F240" s="57" t="s">
        <v>8</v>
      </c>
      <c r="G240" s="15">
        <f t="shared" si="27"/>
        <v>5</v>
      </c>
    </row>
    <row r="241" spans="1:7" ht="56" customHeight="1" x14ac:dyDescent="0.2">
      <c r="A241" s="2"/>
      <c r="B241" s="4" t="s">
        <v>445</v>
      </c>
      <c r="C241" s="194" t="s">
        <v>1684</v>
      </c>
      <c r="D241" s="195"/>
      <c r="E241" s="196"/>
      <c r="F241" s="57" t="s">
        <v>55</v>
      </c>
      <c r="G241" s="15">
        <f>IF(AND(F241="YA"),0,IF(AND(F241="TIDAK"),10,0))</f>
        <v>10</v>
      </c>
    </row>
    <row r="242" spans="1:7" ht="32" customHeight="1" x14ac:dyDescent="0.2">
      <c r="A242" s="2"/>
      <c r="B242" s="5"/>
      <c r="C242" s="4" t="s">
        <v>446</v>
      </c>
      <c r="D242" s="181" t="s">
        <v>447</v>
      </c>
      <c r="E242" s="182"/>
      <c r="F242" s="57" t="s">
        <v>22</v>
      </c>
      <c r="G242" s="15">
        <f>IF(AND(F242="YA"),5,IF(AND(F242="TIDAK"),1,0))</f>
        <v>0</v>
      </c>
    </row>
    <row r="243" spans="1:7" ht="32" customHeight="1" x14ac:dyDescent="0.2">
      <c r="A243" s="2"/>
      <c r="B243" s="5"/>
      <c r="C243" s="4" t="s">
        <v>448</v>
      </c>
      <c r="D243" s="181" t="s">
        <v>449</v>
      </c>
      <c r="E243" s="182"/>
      <c r="F243" s="57" t="s">
        <v>22</v>
      </c>
      <c r="G243" s="15">
        <f>IF(AND(F243="YA"),5,IF(AND(F243="TIDAK"),1,0))</f>
        <v>0</v>
      </c>
    </row>
    <row r="244" spans="1:7" ht="32" customHeight="1" x14ac:dyDescent="0.2">
      <c r="A244" s="204" t="s">
        <v>450</v>
      </c>
      <c r="B244" s="205"/>
      <c r="C244" s="205"/>
      <c r="D244" s="205"/>
      <c r="E244" s="205"/>
      <c r="F244" s="205"/>
      <c r="G244" s="48">
        <f>G245</f>
        <v>121</v>
      </c>
    </row>
    <row r="245" spans="1:7" ht="32" customHeight="1" x14ac:dyDescent="0.2">
      <c r="A245" s="2">
        <v>11</v>
      </c>
      <c r="B245" s="180" t="s">
        <v>451</v>
      </c>
      <c r="C245" s="180"/>
      <c r="D245" s="180"/>
      <c r="E245" s="180"/>
      <c r="F245" s="57"/>
      <c r="G245" s="50">
        <f>SUM(G246:G280)</f>
        <v>121</v>
      </c>
    </row>
    <row r="246" spans="1:7" ht="32" customHeight="1" x14ac:dyDescent="0.2">
      <c r="A246" s="2"/>
      <c r="B246" s="4" t="s">
        <v>452</v>
      </c>
      <c r="C246" s="181" t="s">
        <v>453</v>
      </c>
      <c r="D246" s="183"/>
      <c r="E246" s="182"/>
      <c r="F246" s="57"/>
      <c r="G246" s="15"/>
    </row>
    <row r="247" spans="1:7" ht="32" customHeight="1" x14ac:dyDescent="0.2">
      <c r="A247" s="2"/>
      <c r="B247" s="4"/>
      <c r="C247" s="4" t="s">
        <v>454</v>
      </c>
      <c r="D247" s="181" t="s">
        <v>455</v>
      </c>
      <c r="E247" s="182"/>
      <c r="F247" s="57" t="s">
        <v>8</v>
      </c>
      <c r="G247" s="15">
        <f t="shared" ref="G247:G254" si="28">IF(AND(F247="YA"),5,IF(AND(F247="TIDAK"),1,0))</f>
        <v>5</v>
      </c>
    </row>
    <row r="248" spans="1:7" ht="32" customHeight="1" x14ac:dyDescent="0.2">
      <c r="A248" s="2"/>
      <c r="B248" s="4"/>
      <c r="C248" s="4" t="s">
        <v>456</v>
      </c>
      <c r="D248" s="181" t="s">
        <v>457</v>
      </c>
      <c r="E248" s="182"/>
      <c r="F248" s="57" t="s">
        <v>8</v>
      </c>
      <c r="G248" s="15">
        <f t="shared" si="28"/>
        <v>5</v>
      </c>
    </row>
    <row r="249" spans="1:7" ht="32" customHeight="1" x14ac:dyDescent="0.2">
      <c r="A249" s="2"/>
      <c r="B249" s="4"/>
      <c r="C249" s="4" t="s">
        <v>458</v>
      </c>
      <c r="D249" s="181" t="s">
        <v>459</v>
      </c>
      <c r="E249" s="182"/>
      <c r="F249" s="57" t="s">
        <v>8</v>
      </c>
      <c r="G249" s="15">
        <f t="shared" si="28"/>
        <v>5</v>
      </c>
    </row>
    <row r="250" spans="1:7" ht="32" customHeight="1" x14ac:dyDescent="0.2">
      <c r="A250" s="2"/>
      <c r="B250" s="4"/>
      <c r="C250" s="4" t="s">
        <v>460</v>
      </c>
      <c r="D250" s="181" t="s">
        <v>461</v>
      </c>
      <c r="E250" s="182"/>
      <c r="F250" s="57" t="s">
        <v>8</v>
      </c>
      <c r="G250" s="15">
        <f t="shared" si="28"/>
        <v>5</v>
      </c>
    </row>
    <row r="251" spans="1:7" ht="32" customHeight="1" x14ac:dyDescent="0.2">
      <c r="A251" s="2"/>
      <c r="B251" s="4"/>
      <c r="C251" s="4" t="s">
        <v>462</v>
      </c>
      <c r="D251" s="181" t="s">
        <v>463</v>
      </c>
      <c r="E251" s="182"/>
      <c r="F251" s="57" t="s">
        <v>8</v>
      </c>
      <c r="G251" s="15">
        <f t="shared" si="28"/>
        <v>5</v>
      </c>
    </row>
    <row r="252" spans="1:7" ht="32" customHeight="1" x14ac:dyDescent="0.2">
      <c r="A252" s="2"/>
      <c r="B252" s="4"/>
      <c r="C252" s="4" t="s">
        <v>464</v>
      </c>
      <c r="D252" s="181" t="s">
        <v>465</v>
      </c>
      <c r="E252" s="182"/>
      <c r="F252" s="57" t="s">
        <v>8</v>
      </c>
      <c r="G252" s="15">
        <f t="shared" si="28"/>
        <v>5</v>
      </c>
    </row>
    <row r="253" spans="1:7" ht="32" customHeight="1" x14ac:dyDescent="0.2">
      <c r="A253" s="2"/>
      <c r="B253" s="4"/>
      <c r="C253" s="4" t="s">
        <v>466</v>
      </c>
      <c r="D253" s="181" t="s">
        <v>467</v>
      </c>
      <c r="E253" s="182"/>
      <c r="F253" s="57" t="s">
        <v>8</v>
      </c>
      <c r="G253" s="15">
        <f t="shared" si="28"/>
        <v>5</v>
      </c>
    </row>
    <row r="254" spans="1:7" ht="32" customHeight="1" x14ac:dyDescent="0.2">
      <c r="A254" s="2"/>
      <c r="B254" s="4"/>
      <c r="C254" s="4" t="s">
        <v>468</v>
      </c>
      <c r="D254" s="181" t="s">
        <v>469</v>
      </c>
      <c r="E254" s="182"/>
      <c r="F254" s="57" t="s">
        <v>8</v>
      </c>
      <c r="G254" s="15">
        <f t="shared" si="28"/>
        <v>5</v>
      </c>
    </row>
    <row r="255" spans="1:7" ht="32" customHeight="1" x14ac:dyDescent="0.2">
      <c r="A255" s="2"/>
      <c r="B255" s="4" t="s">
        <v>470</v>
      </c>
      <c r="C255" s="194" t="s">
        <v>471</v>
      </c>
      <c r="D255" s="195"/>
      <c r="E255" s="196"/>
      <c r="F255" s="57"/>
      <c r="G255" s="15"/>
    </row>
    <row r="256" spans="1:7" ht="32" customHeight="1" x14ac:dyDescent="0.2">
      <c r="A256" s="2"/>
      <c r="B256" s="5"/>
      <c r="C256" s="4" t="s">
        <v>472</v>
      </c>
      <c r="D256" s="181" t="s">
        <v>473</v>
      </c>
      <c r="E256" s="182"/>
      <c r="F256" s="57" t="s">
        <v>55</v>
      </c>
      <c r="G256" s="15">
        <f>IF(AND(F256="YA"),0,IF(AND(F256="TIDAK"),0,0))</f>
        <v>0</v>
      </c>
    </row>
    <row r="257" spans="1:7" ht="32" customHeight="1" x14ac:dyDescent="0.2">
      <c r="A257" s="2"/>
      <c r="B257" s="5"/>
      <c r="C257" s="4" t="s">
        <v>474</v>
      </c>
      <c r="D257" s="181" t="s">
        <v>475</v>
      </c>
      <c r="E257" s="182"/>
      <c r="F257" s="57" t="s">
        <v>55</v>
      </c>
      <c r="G257" s="15">
        <f t="shared" ref="G257:G258" si="29">IF(AND(F257="YA"),0,IF(AND(F257="TIDAK"),0,0))</f>
        <v>0</v>
      </c>
    </row>
    <row r="258" spans="1:7" ht="32" customHeight="1" x14ac:dyDescent="0.2">
      <c r="A258" s="2"/>
      <c r="B258" s="5"/>
      <c r="C258" s="4" t="s">
        <v>476</v>
      </c>
      <c r="D258" s="181" t="s">
        <v>477</v>
      </c>
      <c r="E258" s="182"/>
      <c r="F258" s="57" t="s">
        <v>8</v>
      </c>
      <c r="G258" s="15">
        <f t="shared" si="29"/>
        <v>0</v>
      </c>
    </row>
    <row r="259" spans="1:7" ht="32" customHeight="1" x14ac:dyDescent="0.2">
      <c r="A259" s="2"/>
      <c r="B259" s="5"/>
      <c r="C259" s="4" t="s">
        <v>478</v>
      </c>
      <c r="D259" s="181" t="s">
        <v>479</v>
      </c>
      <c r="E259" s="182"/>
      <c r="F259" s="57" t="s">
        <v>8</v>
      </c>
      <c r="G259" s="15">
        <f>IF(AND(F259="YA"),5,IF(AND(F259="TIDAK"),1,0))</f>
        <v>5</v>
      </c>
    </row>
    <row r="260" spans="1:7" ht="32" customHeight="1" x14ac:dyDescent="0.2">
      <c r="A260" s="2"/>
      <c r="B260" s="5"/>
      <c r="C260" s="4" t="s">
        <v>480</v>
      </c>
      <c r="D260" s="181" t="s">
        <v>481</v>
      </c>
      <c r="E260" s="182"/>
      <c r="F260" s="57" t="s">
        <v>8</v>
      </c>
      <c r="G260" s="15">
        <f>IF(AND(F260="YA"),5,IF(AND(F260="TIDAK"),1,0))</f>
        <v>5</v>
      </c>
    </row>
    <row r="261" spans="1:7" ht="32" customHeight="1" x14ac:dyDescent="0.2">
      <c r="A261" s="2"/>
      <c r="B261" s="4" t="s">
        <v>482</v>
      </c>
      <c r="C261" s="176" t="s">
        <v>483</v>
      </c>
      <c r="D261" s="176"/>
      <c r="E261" s="176"/>
      <c r="F261" s="57" t="s">
        <v>8</v>
      </c>
      <c r="G261" s="15">
        <f>IF(AND(F261="YA"),5,IF(AND(F261="TIDAK"),1,0))</f>
        <v>5</v>
      </c>
    </row>
    <row r="262" spans="1:7" ht="32" customHeight="1" x14ac:dyDescent="0.2">
      <c r="A262" s="2"/>
      <c r="B262" s="4" t="s">
        <v>484</v>
      </c>
      <c r="C262" s="176" t="s">
        <v>485</v>
      </c>
      <c r="D262" s="176"/>
      <c r="E262" s="176"/>
      <c r="F262" s="57"/>
      <c r="G262" s="15"/>
    </row>
    <row r="263" spans="1:7" ht="32" customHeight="1" x14ac:dyDescent="0.2">
      <c r="A263" s="2"/>
      <c r="B263" s="5"/>
      <c r="C263" s="4" t="s">
        <v>486</v>
      </c>
      <c r="D263" s="176" t="s">
        <v>487</v>
      </c>
      <c r="E263" s="176"/>
      <c r="F263" s="57" t="s">
        <v>22</v>
      </c>
      <c r="G263" s="15">
        <f>IF(AND(F263="YA"),2,IF(AND(F263="TIDAK"),1,0))</f>
        <v>0</v>
      </c>
    </row>
    <row r="264" spans="1:7" ht="32" customHeight="1" x14ac:dyDescent="0.2">
      <c r="A264" s="2"/>
      <c r="B264" s="5"/>
      <c r="C264" s="4" t="s">
        <v>488</v>
      </c>
      <c r="D264" s="176" t="s">
        <v>489</v>
      </c>
      <c r="E264" s="176"/>
      <c r="F264" s="57" t="s">
        <v>22</v>
      </c>
      <c r="G264" s="15">
        <f>IF(AND(F264="YA"),2,IF(AND(F264="TIDAK"),1,0))</f>
        <v>0</v>
      </c>
    </row>
    <row r="265" spans="1:7" ht="32" customHeight="1" x14ac:dyDescent="0.2">
      <c r="A265" s="2"/>
      <c r="B265" s="5"/>
      <c r="C265" s="4" t="s">
        <v>490</v>
      </c>
      <c r="D265" s="176" t="s">
        <v>491</v>
      </c>
      <c r="E265" s="176"/>
      <c r="F265" s="57" t="s">
        <v>8</v>
      </c>
      <c r="G265" s="15">
        <f t="shared" ref="G265:G270" si="30">IF(AND(F265="YA"),5,IF(AND(F265="TIDAK"),1,0))</f>
        <v>5</v>
      </c>
    </row>
    <row r="266" spans="1:7" ht="42" customHeight="1" x14ac:dyDescent="0.2">
      <c r="A266" s="2"/>
      <c r="B266" s="4" t="s">
        <v>492</v>
      </c>
      <c r="C266" s="194" t="s">
        <v>493</v>
      </c>
      <c r="D266" s="195"/>
      <c r="E266" s="196"/>
      <c r="F266" s="57" t="s">
        <v>8</v>
      </c>
      <c r="G266" s="15">
        <f t="shared" si="30"/>
        <v>5</v>
      </c>
    </row>
    <row r="267" spans="1:7" ht="32" customHeight="1" x14ac:dyDescent="0.2">
      <c r="A267" s="2"/>
      <c r="B267" s="4" t="s">
        <v>494</v>
      </c>
      <c r="C267" s="176" t="s">
        <v>495</v>
      </c>
      <c r="D267" s="176"/>
      <c r="E267" s="176"/>
      <c r="F267" s="57" t="s">
        <v>8</v>
      </c>
      <c r="G267" s="15">
        <f t="shared" si="30"/>
        <v>5</v>
      </c>
    </row>
    <row r="268" spans="1:7" ht="32" customHeight="1" x14ac:dyDescent="0.2">
      <c r="A268" s="2"/>
      <c r="B268" s="4" t="s">
        <v>496</v>
      </c>
      <c r="C268" s="176" t="s">
        <v>497</v>
      </c>
      <c r="D268" s="176"/>
      <c r="E268" s="176"/>
      <c r="F268" s="57" t="s">
        <v>8</v>
      </c>
      <c r="G268" s="15">
        <f t="shared" si="30"/>
        <v>5</v>
      </c>
    </row>
    <row r="269" spans="1:7" ht="32" customHeight="1" x14ac:dyDescent="0.2">
      <c r="A269" s="2"/>
      <c r="B269" s="4" t="s">
        <v>498</v>
      </c>
      <c r="C269" s="176" t="s">
        <v>499</v>
      </c>
      <c r="D269" s="176"/>
      <c r="E269" s="176"/>
      <c r="F269" s="57" t="s">
        <v>8</v>
      </c>
      <c r="G269" s="15">
        <f t="shared" si="30"/>
        <v>5</v>
      </c>
    </row>
    <row r="270" spans="1:7" ht="32" customHeight="1" x14ac:dyDescent="0.2">
      <c r="A270" s="2"/>
      <c r="B270" s="4" t="s">
        <v>500</v>
      </c>
      <c r="C270" s="176" t="s">
        <v>501</v>
      </c>
      <c r="D270" s="176"/>
      <c r="E270" s="176"/>
      <c r="F270" s="57" t="s">
        <v>8</v>
      </c>
      <c r="G270" s="15">
        <f t="shared" si="30"/>
        <v>5</v>
      </c>
    </row>
    <row r="271" spans="1:7" ht="32" customHeight="1" x14ac:dyDescent="0.2">
      <c r="A271" s="2"/>
      <c r="B271" s="12" t="s">
        <v>502</v>
      </c>
      <c r="C271" s="176" t="s">
        <v>503</v>
      </c>
      <c r="D271" s="176"/>
      <c r="E271" s="176"/>
      <c r="F271" s="57"/>
      <c r="G271" s="15"/>
    </row>
    <row r="272" spans="1:7" ht="32" customHeight="1" x14ac:dyDescent="0.2">
      <c r="A272" s="2"/>
      <c r="B272" s="14"/>
      <c r="C272" s="4" t="s">
        <v>504</v>
      </c>
      <c r="D272" s="176" t="s">
        <v>505</v>
      </c>
      <c r="E272" s="176"/>
      <c r="F272" s="57" t="s">
        <v>8</v>
      </c>
      <c r="G272" s="15">
        <f>IF(AND(F272="YA"),5,IF(AND(F272="TIDAK"),1,0))</f>
        <v>5</v>
      </c>
    </row>
    <row r="273" spans="1:7" ht="32" customHeight="1" x14ac:dyDescent="0.2">
      <c r="A273" s="2"/>
      <c r="B273" s="5"/>
      <c r="C273" s="4" t="s">
        <v>506</v>
      </c>
      <c r="D273" s="176" t="s">
        <v>507</v>
      </c>
      <c r="E273" s="176"/>
      <c r="F273" s="57" t="s">
        <v>8</v>
      </c>
      <c r="G273" s="15">
        <f>IF(AND(F273="YA"),5,IF(AND(F273="TIDAK"),1,0))</f>
        <v>5</v>
      </c>
    </row>
    <row r="274" spans="1:7" ht="32" customHeight="1" x14ac:dyDescent="0.2">
      <c r="A274" s="2"/>
      <c r="B274" s="5"/>
      <c r="C274" s="4" t="s">
        <v>508</v>
      </c>
      <c r="D274" s="176" t="s">
        <v>509</v>
      </c>
      <c r="E274" s="176"/>
      <c r="F274" s="57" t="s">
        <v>55</v>
      </c>
      <c r="G274" s="15">
        <f>IF(AND(F274="YA"),5,IF(AND(F274="TIDAK"),1,0))</f>
        <v>1</v>
      </c>
    </row>
    <row r="275" spans="1:7" ht="32" customHeight="1" x14ac:dyDescent="0.2">
      <c r="A275" s="2"/>
      <c r="B275" s="4" t="s">
        <v>510</v>
      </c>
      <c r="C275" s="176" t="s">
        <v>511</v>
      </c>
      <c r="D275" s="176"/>
      <c r="E275" s="176"/>
      <c r="F275" s="57"/>
      <c r="G275" s="15"/>
    </row>
    <row r="276" spans="1:7" ht="32" customHeight="1" x14ac:dyDescent="0.2">
      <c r="A276" s="2"/>
      <c r="B276" s="5"/>
      <c r="C276" s="4" t="s">
        <v>512</v>
      </c>
      <c r="D276" s="176" t="s">
        <v>513</v>
      </c>
      <c r="E276" s="176"/>
      <c r="F276" s="57" t="s">
        <v>8</v>
      </c>
      <c r="G276" s="15">
        <f>IF(AND(F276="YA"),5,IF(AND(F276="TIDAK"),1,0))</f>
        <v>5</v>
      </c>
    </row>
    <row r="277" spans="1:7" ht="32" customHeight="1" x14ac:dyDescent="0.2">
      <c r="A277" s="2"/>
      <c r="B277" s="5"/>
      <c r="C277" s="4" t="s">
        <v>514</v>
      </c>
      <c r="D277" s="176" t="s">
        <v>412</v>
      </c>
      <c r="E277" s="176"/>
      <c r="F277" s="57" t="s">
        <v>8</v>
      </c>
      <c r="G277" s="15">
        <f>IF(AND(F277="YA"),5,IF(AND(F277="TIDAK"),1,0))</f>
        <v>5</v>
      </c>
    </row>
    <row r="278" spans="1:7" ht="32" customHeight="1" x14ac:dyDescent="0.2">
      <c r="A278" s="2"/>
      <c r="B278" s="5"/>
      <c r="C278" s="4" t="s">
        <v>515</v>
      </c>
      <c r="D278" s="176" t="s">
        <v>516</v>
      </c>
      <c r="E278" s="176"/>
      <c r="F278" s="57" t="s">
        <v>8</v>
      </c>
      <c r="G278" s="15">
        <f>IF(AND(F278="YA"),5,IF(AND(F278="TIDAK"),1,0))</f>
        <v>5</v>
      </c>
    </row>
    <row r="279" spans="1:7" ht="32" customHeight="1" x14ac:dyDescent="0.2">
      <c r="A279" s="2"/>
      <c r="B279" s="5"/>
      <c r="C279" s="4" t="s">
        <v>517</v>
      </c>
      <c r="D279" s="176" t="s">
        <v>518</v>
      </c>
      <c r="E279" s="176"/>
      <c r="F279" s="57" t="s">
        <v>8</v>
      </c>
      <c r="G279" s="15">
        <f>IF(AND(F279="YA"),5,IF(AND(F279="TIDAK"),1,0))</f>
        <v>5</v>
      </c>
    </row>
    <row r="280" spans="1:7" ht="32" customHeight="1" x14ac:dyDescent="0.2">
      <c r="A280" s="2"/>
      <c r="B280" s="5"/>
      <c r="C280" s="4" t="s">
        <v>519</v>
      </c>
      <c r="D280" s="176" t="s">
        <v>520</v>
      </c>
      <c r="E280" s="176"/>
      <c r="F280" s="57" t="s">
        <v>8</v>
      </c>
      <c r="G280" s="15">
        <f>IF(AND(F280="YA"),5,IF(AND(F280="TIDAK"),1,0))</f>
        <v>5</v>
      </c>
    </row>
    <row r="281" spans="1:7" ht="32" customHeight="1" x14ac:dyDescent="0.2">
      <c r="A281" s="204" t="s">
        <v>521</v>
      </c>
      <c r="B281" s="205"/>
      <c r="C281" s="205"/>
      <c r="D281" s="205"/>
      <c r="E281" s="205"/>
      <c r="F281" s="205"/>
      <c r="G281" s="48">
        <f>G282</f>
        <v>95</v>
      </c>
    </row>
    <row r="282" spans="1:7" ht="32" customHeight="1" x14ac:dyDescent="0.2">
      <c r="A282" s="2">
        <v>12</v>
      </c>
      <c r="B282" s="180" t="s">
        <v>522</v>
      </c>
      <c r="C282" s="180"/>
      <c r="D282" s="180"/>
      <c r="E282" s="180"/>
      <c r="F282" s="57"/>
      <c r="G282" s="50">
        <f>SUM(G283:G325)</f>
        <v>95</v>
      </c>
    </row>
    <row r="283" spans="1:7" ht="32" customHeight="1" x14ac:dyDescent="0.2">
      <c r="A283" s="2"/>
      <c r="B283" s="4" t="s">
        <v>523</v>
      </c>
      <c r="C283" s="176" t="s">
        <v>524</v>
      </c>
      <c r="D283" s="176"/>
      <c r="E283" s="176"/>
      <c r="F283" s="57" t="s">
        <v>8</v>
      </c>
      <c r="G283" s="15">
        <f>IF(AND(F283="YA"),5,IF(AND(F283="TIDAK"),1,0))</f>
        <v>5</v>
      </c>
    </row>
    <row r="284" spans="1:7" ht="32" customHeight="1" x14ac:dyDescent="0.2">
      <c r="A284" s="2"/>
      <c r="B284" s="4" t="s">
        <v>525</v>
      </c>
      <c r="C284" s="176" t="s">
        <v>485</v>
      </c>
      <c r="D284" s="176"/>
      <c r="E284" s="176"/>
      <c r="F284" s="57"/>
      <c r="G284" s="15"/>
    </row>
    <row r="285" spans="1:7" ht="32" customHeight="1" x14ac:dyDescent="0.2">
      <c r="A285" s="2"/>
      <c r="B285" s="5"/>
      <c r="C285" s="4" t="s">
        <v>526</v>
      </c>
      <c r="D285" s="176" t="s">
        <v>487</v>
      </c>
      <c r="E285" s="176"/>
      <c r="F285" s="57" t="s">
        <v>22</v>
      </c>
      <c r="G285" s="15">
        <f>IF(AND(F285="YA"),2,IF(AND(F285="TIDAK"),1,0))</f>
        <v>0</v>
      </c>
    </row>
    <row r="286" spans="1:7" ht="32" customHeight="1" x14ac:dyDescent="0.2">
      <c r="A286" s="2"/>
      <c r="B286" s="5"/>
      <c r="C286" s="4" t="s">
        <v>527</v>
      </c>
      <c r="D286" s="176" t="s">
        <v>489</v>
      </c>
      <c r="E286" s="176"/>
      <c r="F286" s="57" t="s">
        <v>22</v>
      </c>
      <c r="G286" s="15">
        <f>IF(AND(F286="YA"),2,IF(AND(F286="TIDAK"),1,0))</f>
        <v>0</v>
      </c>
    </row>
    <row r="287" spans="1:7" ht="32" customHeight="1" x14ac:dyDescent="0.2">
      <c r="A287" s="2"/>
      <c r="B287" s="5"/>
      <c r="C287" s="4" t="s">
        <v>528</v>
      </c>
      <c r="D287" s="176" t="s">
        <v>491</v>
      </c>
      <c r="E287" s="176"/>
      <c r="F287" s="57" t="s">
        <v>8</v>
      </c>
      <c r="G287" s="15">
        <f>IF(AND(F287="YA"),5,IF(AND(F287="TIDAK"),1,0))</f>
        <v>5</v>
      </c>
    </row>
    <row r="288" spans="1:7" ht="32" customHeight="1" x14ac:dyDescent="0.2">
      <c r="A288" s="2"/>
      <c r="B288" s="4" t="s">
        <v>529</v>
      </c>
      <c r="C288" s="176" t="s">
        <v>530</v>
      </c>
      <c r="D288" s="176"/>
      <c r="E288" s="176"/>
      <c r="F288" s="57" t="s">
        <v>8</v>
      </c>
      <c r="G288" s="15">
        <f>IF(AND(F288="YA"),5,IF(AND(F288="TIDAK"),1,0))</f>
        <v>5</v>
      </c>
    </row>
    <row r="289" spans="1:7" ht="32" customHeight="1" x14ac:dyDescent="0.2">
      <c r="A289" s="2"/>
      <c r="B289" s="4" t="s">
        <v>531</v>
      </c>
      <c r="C289" s="176" t="s">
        <v>497</v>
      </c>
      <c r="D289" s="176"/>
      <c r="E289" s="176"/>
      <c r="F289" s="57" t="s">
        <v>8</v>
      </c>
      <c r="G289" s="15">
        <f>IF(AND(F289="YA"),5,IF(AND(F289="TIDAK"),1,0))</f>
        <v>5</v>
      </c>
    </row>
    <row r="290" spans="1:7" ht="32" customHeight="1" x14ac:dyDescent="0.2">
      <c r="A290" s="2"/>
      <c r="B290" s="4" t="s">
        <v>532</v>
      </c>
      <c r="C290" s="176" t="s">
        <v>533</v>
      </c>
      <c r="D290" s="176"/>
      <c r="E290" s="176"/>
      <c r="F290" s="57"/>
      <c r="G290" s="15"/>
    </row>
    <row r="291" spans="1:7" ht="32" customHeight="1" x14ac:dyDescent="0.2">
      <c r="A291" s="2"/>
      <c r="B291" s="5"/>
      <c r="C291" s="4" t="s">
        <v>534</v>
      </c>
      <c r="D291" s="176" t="s">
        <v>535</v>
      </c>
      <c r="E291" s="176"/>
      <c r="F291" s="57" t="s">
        <v>8</v>
      </c>
      <c r="G291" s="15">
        <f>IF(AND(F291="YA"),3,IF(AND(F291="TIDAK"),1,0))</f>
        <v>3</v>
      </c>
    </row>
    <row r="292" spans="1:7" ht="32" customHeight="1" x14ac:dyDescent="0.2">
      <c r="A292" s="2"/>
      <c r="B292" s="5"/>
      <c r="C292" s="4" t="s">
        <v>536</v>
      </c>
      <c r="D292" s="176" t="s">
        <v>537</v>
      </c>
      <c r="E292" s="176"/>
      <c r="F292" s="57" t="s">
        <v>22</v>
      </c>
      <c r="G292" s="15">
        <f>IF(AND(F292="YA"),5,IF(AND(F292="TIDAK"),1,0))</f>
        <v>0</v>
      </c>
    </row>
    <row r="293" spans="1:7" ht="32" customHeight="1" x14ac:dyDescent="0.2">
      <c r="A293" s="2"/>
      <c r="B293" s="4" t="s">
        <v>538</v>
      </c>
      <c r="C293" s="176" t="s">
        <v>501</v>
      </c>
      <c r="D293" s="176"/>
      <c r="E293" s="176"/>
      <c r="F293" s="57" t="s">
        <v>8</v>
      </c>
      <c r="G293" s="15">
        <f>IF(AND(F293="YA"),5,IF(AND(F293="TIDAK"),1,0))</f>
        <v>5</v>
      </c>
    </row>
    <row r="294" spans="1:7" ht="32" customHeight="1" x14ac:dyDescent="0.2">
      <c r="A294" s="2"/>
      <c r="B294" s="4" t="s">
        <v>539</v>
      </c>
      <c r="C294" s="176" t="s">
        <v>540</v>
      </c>
      <c r="D294" s="176"/>
      <c r="E294" s="176"/>
      <c r="F294" s="57" t="s">
        <v>55</v>
      </c>
      <c r="G294" s="15">
        <f>IF(AND(F294="YA"),5,IF(AND(F294="TIDAK"),1,0))</f>
        <v>1</v>
      </c>
    </row>
    <row r="295" spans="1:7" ht="32" customHeight="1" x14ac:dyDescent="0.2">
      <c r="A295" s="2"/>
      <c r="B295" s="4" t="s">
        <v>541</v>
      </c>
      <c r="C295" s="176" t="s">
        <v>542</v>
      </c>
      <c r="D295" s="176"/>
      <c r="E295" s="176"/>
      <c r="F295" s="57" t="s">
        <v>8</v>
      </c>
      <c r="G295" s="15">
        <f>IF(AND(F295="YA"),5,IF(AND(F295="TIDAK"),1,0))</f>
        <v>5</v>
      </c>
    </row>
    <row r="296" spans="1:7" ht="32" customHeight="1" x14ac:dyDescent="0.2">
      <c r="A296" s="2"/>
      <c r="B296" s="4" t="s">
        <v>543</v>
      </c>
      <c r="C296" s="214" t="s">
        <v>544</v>
      </c>
      <c r="D296" s="214"/>
      <c r="E296" s="214"/>
      <c r="F296" s="57"/>
      <c r="G296" s="15"/>
    </row>
    <row r="297" spans="1:7" ht="32" customHeight="1" x14ac:dyDescent="0.2">
      <c r="A297" s="2"/>
      <c r="B297" s="5"/>
      <c r="C297" s="4" t="s">
        <v>545</v>
      </c>
      <c r="D297" s="176" t="s">
        <v>546</v>
      </c>
      <c r="E297" s="176"/>
      <c r="F297" s="57" t="s">
        <v>55</v>
      </c>
      <c r="G297" s="15">
        <f>IF(AND(F297="YA"),5,IF(AND(F297="TIDAK"),1,0))</f>
        <v>1</v>
      </c>
    </row>
    <row r="298" spans="1:7" ht="32" customHeight="1" x14ac:dyDescent="0.2">
      <c r="A298" s="2"/>
      <c r="B298" s="5"/>
      <c r="C298" s="4" t="s">
        <v>547</v>
      </c>
      <c r="D298" s="176" t="s">
        <v>548</v>
      </c>
      <c r="E298" s="176"/>
      <c r="F298" s="57" t="s">
        <v>55</v>
      </c>
      <c r="G298" s="15">
        <f>IF(AND(F298="YA"),5,IF(AND(F298="TIDAK"),1,0))</f>
        <v>1</v>
      </c>
    </row>
    <row r="299" spans="1:7" ht="32" customHeight="1" x14ac:dyDescent="0.2">
      <c r="A299" s="2"/>
      <c r="B299" s="5"/>
      <c r="C299" s="4" t="s">
        <v>549</v>
      </c>
      <c r="D299" s="176" t="s">
        <v>550</v>
      </c>
      <c r="E299" s="176"/>
      <c r="F299" s="57" t="s">
        <v>55</v>
      </c>
      <c r="G299" s="15">
        <f>IF(AND(F299="YA"),5,IF(AND(F299="TIDAK"),1,0))</f>
        <v>1</v>
      </c>
    </row>
    <row r="300" spans="1:7" ht="32" customHeight="1" x14ac:dyDescent="0.2">
      <c r="A300" s="2"/>
      <c r="B300" s="4" t="s">
        <v>551</v>
      </c>
      <c r="C300" s="176" t="s">
        <v>552</v>
      </c>
      <c r="D300" s="176"/>
      <c r="E300" s="176"/>
      <c r="F300" s="57"/>
      <c r="G300" s="15"/>
    </row>
    <row r="301" spans="1:7" ht="32" customHeight="1" x14ac:dyDescent="0.2">
      <c r="A301" s="2"/>
      <c r="B301" s="5"/>
      <c r="C301" s="4" t="s">
        <v>553</v>
      </c>
      <c r="D301" s="176" t="s">
        <v>554</v>
      </c>
      <c r="E301" s="176"/>
      <c r="F301" s="57" t="s">
        <v>8</v>
      </c>
      <c r="G301" s="15">
        <f>IF(AND(F301="YA"),5,IF(AND(F301="TIDAK"),1,0))</f>
        <v>5</v>
      </c>
    </row>
    <row r="302" spans="1:7" ht="32" customHeight="1" x14ac:dyDescent="0.2">
      <c r="A302" s="2"/>
      <c r="B302" s="5"/>
      <c r="C302" s="4" t="s">
        <v>555</v>
      </c>
      <c r="D302" s="176" t="s">
        <v>556</v>
      </c>
      <c r="E302" s="176"/>
      <c r="F302" s="57" t="s">
        <v>8</v>
      </c>
      <c r="G302" s="15">
        <f>IF(AND(F302="YA"),5,IF(AND(F302="TIDAK"),1,0))</f>
        <v>5</v>
      </c>
    </row>
    <row r="303" spans="1:7" ht="32" customHeight="1" x14ac:dyDescent="0.2">
      <c r="A303" s="2"/>
      <c r="B303" s="5"/>
      <c r="C303" s="4" t="s">
        <v>557</v>
      </c>
      <c r="D303" s="176" t="s">
        <v>558</v>
      </c>
      <c r="E303" s="176"/>
      <c r="F303" s="57" t="s">
        <v>8</v>
      </c>
      <c r="G303" s="15">
        <f>IF(AND(F303="YA"),5,IF(AND(F303="TIDAK"),1,0))</f>
        <v>5</v>
      </c>
    </row>
    <row r="304" spans="1:7" ht="32" customHeight="1" x14ac:dyDescent="0.2">
      <c r="A304" s="2"/>
      <c r="B304" s="5"/>
      <c r="C304" s="4" t="s">
        <v>559</v>
      </c>
      <c r="D304" s="176" t="s">
        <v>560</v>
      </c>
      <c r="E304" s="176"/>
      <c r="F304" s="57"/>
      <c r="G304" s="15"/>
    </row>
    <row r="305" spans="1:7" ht="32" customHeight="1" x14ac:dyDescent="0.2">
      <c r="A305" s="2"/>
      <c r="B305" s="5"/>
      <c r="C305" s="5"/>
      <c r="D305" s="4" t="s">
        <v>561</v>
      </c>
      <c r="E305" s="5" t="s">
        <v>562</v>
      </c>
      <c r="F305" s="57" t="s">
        <v>8</v>
      </c>
      <c r="G305" s="15">
        <f t="shared" ref="G305:G312" si="31">IF(AND(F305="YA"),5,IF(AND(F305="TIDAK"),1,0))</f>
        <v>5</v>
      </c>
    </row>
    <row r="306" spans="1:7" ht="32" customHeight="1" x14ac:dyDescent="0.2">
      <c r="A306" s="2"/>
      <c r="B306" s="5"/>
      <c r="C306" s="5"/>
      <c r="D306" s="4" t="s">
        <v>563</v>
      </c>
      <c r="E306" s="5" t="s">
        <v>564</v>
      </c>
      <c r="F306" s="57" t="s">
        <v>8</v>
      </c>
      <c r="G306" s="15">
        <f t="shared" si="31"/>
        <v>5</v>
      </c>
    </row>
    <row r="307" spans="1:7" ht="32" customHeight="1" x14ac:dyDescent="0.2">
      <c r="A307" s="2"/>
      <c r="B307" s="5"/>
      <c r="C307" s="5"/>
      <c r="D307" s="4" t="s">
        <v>565</v>
      </c>
      <c r="E307" s="5" t="s">
        <v>566</v>
      </c>
      <c r="F307" s="57" t="s">
        <v>55</v>
      </c>
      <c r="G307" s="15">
        <f t="shared" si="31"/>
        <v>1</v>
      </c>
    </row>
    <row r="308" spans="1:7" ht="32" customHeight="1" x14ac:dyDescent="0.2">
      <c r="A308" s="2"/>
      <c r="B308" s="5"/>
      <c r="C308" s="4" t="s">
        <v>567</v>
      </c>
      <c r="D308" s="176" t="s">
        <v>568</v>
      </c>
      <c r="E308" s="176"/>
      <c r="F308" s="57" t="s">
        <v>8</v>
      </c>
      <c r="G308" s="15">
        <f t="shared" si="31"/>
        <v>5</v>
      </c>
    </row>
    <row r="309" spans="1:7" ht="32" customHeight="1" x14ac:dyDescent="0.2">
      <c r="A309" s="2"/>
      <c r="B309" s="5"/>
      <c r="C309" s="4" t="s">
        <v>569</v>
      </c>
      <c r="D309" s="176" t="s">
        <v>570</v>
      </c>
      <c r="E309" s="176"/>
      <c r="F309" s="57" t="s">
        <v>55</v>
      </c>
      <c r="G309" s="15">
        <f t="shared" si="31"/>
        <v>1</v>
      </c>
    </row>
    <row r="310" spans="1:7" ht="32" customHeight="1" x14ac:dyDescent="0.2">
      <c r="A310" s="2"/>
      <c r="B310" s="5"/>
      <c r="C310" s="4" t="s">
        <v>571</v>
      </c>
      <c r="D310" s="176" t="s">
        <v>572</v>
      </c>
      <c r="E310" s="176"/>
      <c r="F310" s="57" t="s">
        <v>8</v>
      </c>
      <c r="G310" s="15">
        <f t="shared" si="31"/>
        <v>5</v>
      </c>
    </row>
    <row r="311" spans="1:7" ht="40.5" customHeight="1" x14ac:dyDescent="0.2">
      <c r="A311" s="2"/>
      <c r="B311" s="5"/>
      <c r="C311" s="4" t="s">
        <v>573</v>
      </c>
      <c r="D311" s="176" t="s">
        <v>574</v>
      </c>
      <c r="E311" s="176"/>
      <c r="F311" s="57" t="s">
        <v>55</v>
      </c>
      <c r="G311" s="15">
        <f t="shared" si="31"/>
        <v>1</v>
      </c>
    </row>
    <row r="312" spans="1:7" ht="32" customHeight="1" x14ac:dyDescent="0.2">
      <c r="A312" s="2"/>
      <c r="B312" s="5"/>
      <c r="C312" s="4" t="s">
        <v>575</v>
      </c>
      <c r="D312" s="176" t="s">
        <v>576</v>
      </c>
      <c r="E312" s="176"/>
      <c r="F312" s="57" t="s">
        <v>8</v>
      </c>
      <c r="G312" s="15">
        <f t="shared" si="31"/>
        <v>5</v>
      </c>
    </row>
    <row r="313" spans="1:7" ht="32" customHeight="1" x14ac:dyDescent="0.2">
      <c r="A313" s="2"/>
      <c r="B313" s="4" t="s">
        <v>577</v>
      </c>
      <c r="C313" s="181" t="s">
        <v>578</v>
      </c>
      <c r="D313" s="183"/>
      <c r="E313" s="182"/>
      <c r="F313" s="57"/>
      <c r="G313" s="15"/>
    </row>
    <row r="314" spans="1:7" ht="32" customHeight="1" x14ac:dyDescent="0.2">
      <c r="A314" s="2"/>
      <c r="B314" s="5"/>
      <c r="C314" s="4" t="s">
        <v>579</v>
      </c>
      <c r="D314" s="181" t="s">
        <v>580</v>
      </c>
      <c r="E314" s="182"/>
      <c r="F314" s="57" t="s">
        <v>55</v>
      </c>
      <c r="G314" s="15">
        <f>IF(AND(F314="YA"),5,IF(AND(F314="TIDAK"),1,0))</f>
        <v>1</v>
      </c>
    </row>
    <row r="315" spans="1:7" ht="32" customHeight="1" x14ac:dyDescent="0.2">
      <c r="A315" s="2"/>
      <c r="B315" s="5"/>
      <c r="C315" s="4" t="s">
        <v>581</v>
      </c>
      <c r="D315" s="181" t="s">
        <v>582</v>
      </c>
      <c r="E315" s="182"/>
      <c r="F315" s="57"/>
      <c r="G315" s="15"/>
    </row>
    <row r="316" spans="1:7" ht="32" customHeight="1" x14ac:dyDescent="0.2">
      <c r="A316" s="2"/>
      <c r="B316" s="5"/>
      <c r="C316" s="5"/>
      <c r="D316" s="4" t="s">
        <v>583</v>
      </c>
      <c r="E316" s="5" t="s">
        <v>584</v>
      </c>
      <c r="F316" s="57" t="s">
        <v>55</v>
      </c>
      <c r="G316" s="15">
        <f>IF(AND(F316="YA"),1,IF(AND(F316="TIDAK"),0,0))</f>
        <v>0</v>
      </c>
    </row>
    <row r="317" spans="1:7" ht="32" customHeight="1" x14ac:dyDescent="0.2">
      <c r="A317" s="2"/>
      <c r="B317" s="5"/>
      <c r="C317" s="5"/>
      <c r="D317" s="4" t="s">
        <v>585</v>
      </c>
      <c r="E317" s="5" t="s">
        <v>586</v>
      </c>
      <c r="F317" s="57" t="s">
        <v>22</v>
      </c>
      <c r="G317" s="15">
        <f>IF(AND(F317="YA"),3,IF(AND(F317="TIDAK"),0,0))</f>
        <v>0</v>
      </c>
    </row>
    <row r="318" spans="1:7" ht="32" customHeight="1" x14ac:dyDescent="0.2">
      <c r="A318" s="2"/>
      <c r="B318" s="5"/>
      <c r="C318" s="5"/>
      <c r="D318" s="4" t="s">
        <v>587</v>
      </c>
      <c r="E318" s="5" t="s">
        <v>588</v>
      </c>
      <c r="F318" s="57" t="s">
        <v>22</v>
      </c>
      <c r="G318" s="15">
        <f>IF(AND(F318="YA"),5,IF(AND(F318="TIDAK"),1,0))</f>
        <v>0</v>
      </c>
    </row>
    <row r="319" spans="1:7" ht="32" customHeight="1" x14ac:dyDescent="0.2">
      <c r="A319" s="2"/>
      <c r="B319" s="5"/>
      <c r="C319" s="4" t="s">
        <v>589</v>
      </c>
      <c r="D319" s="181" t="s">
        <v>590</v>
      </c>
      <c r="E319" s="182"/>
      <c r="F319" s="57" t="s">
        <v>55</v>
      </c>
      <c r="G319" s="15">
        <f>IF(AND(F319="YA"),5,IF(AND(F319="TIDAK"),1,0))</f>
        <v>1</v>
      </c>
    </row>
    <row r="320" spans="1:7" ht="60" customHeight="1" x14ac:dyDescent="0.2">
      <c r="A320" s="2"/>
      <c r="B320" s="5"/>
      <c r="C320" s="4" t="s">
        <v>591</v>
      </c>
      <c r="D320" s="181" t="s">
        <v>592</v>
      </c>
      <c r="E320" s="182"/>
      <c r="F320" s="57" t="s">
        <v>55</v>
      </c>
      <c r="G320" s="15">
        <f>IF(AND(F320="YA"),5,IF(AND(F320="TIDAK"),1,0))</f>
        <v>1</v>
      </c>
    </row>
    <row r="321" spans="1:7" ht="32" customHeight="1" x14ac:dyDescent="0.2">
      <c r="A321" s="2"/>
      <c r="B321" s="5"/>
      <c r="C321" s="4" t="s">
        <v>593</v>
      </c>
      <c r="D321" s="181" t="s">
        <v>594</v>
      </c>
      <c r="E321" s="182"/>
      <c r="F321" s="57" t="s">
        <v>55</v>
      </c>
      <c r="G321" s="15">
        <f>IF(AND(F321="YA"),5,IF(AND(F321="TIDAK"),1,0))</f>
        <v>1</v>
      </c>
    </row>
    <row r="322" spans="1:7" ht="32" customHeight="1" x14ac:dyDescent="0.2">
      <c r="A322" s="2"/>
      <c r="B322" s="12" t="s">
        <v>595</v>
      </c>
      <c r="C322" s="176" t="s">
        <v>503</v>
      </c>
      <c r="D322" s="176"/>
      <c r="E322" s="176"/>
      <c r="F322" s="57"/>
      <c r="G322" s="15"/>
    </row>
    <row r="323" spans="1:7" ht="32" customHeight="1" x14ac:dyDescent="0.2">
      <c r="A323" s="2"/>
      <c r="B323" s="14"/>
      <c r="C323" s="4" t="s">
        <v>596</v>
      </c>
      <c r="D323" s="176" t="s">
        <v>505</v>
      </c>
      <c r="E323" s="176"/>
      <c r="F323" s="57" t="s">
        <v>8</v>
      </c>
      <c r="G323" s="15">
        <f>IF(AND(F323="YA"),5,IF(AND(F323="TIDAK"),1,0))</f>
        <v>5</v>
      </c>
    </row>
    <row r="324" spans="1:7" ht="32" customHeight="1" x14ac:dyDescent="0.2">
      <c r="A324" s="2"/>
      <c r="B324" s="5"/>
      <c r="C324" s="4" t="s">
        <v>597</v>
      </c>
      <c r="D324" s="176" t="s">
        <v>507</v>
      </c>
      <c r="E324" s="176"/>
      <c r="F324" s="57" t="s">
        <v>8</v>
      </c>
      <c r="G324" s="15">
        <f>IF(AND(F324="YA"),5,IF(AND(F324="TIDAK"),1,0))</f>
        <v>5</v>
      </c>
    </row>
    <row r="325" spans="1:7" ht="32" customHeight="1" x14ac:dyDescent="0.2">
      <c r="A325" s="2"/>
      <c r="B325" s="5"/>
      <c r="C325" s="4" t="s">
        <v>598</v>
      </c>
      <c r="D325" s="176" t="s">
        <v>509</v>
      </c>
      <c r="E325" s="176"/>
      <c r="F325" s="57" t="s">
        <v>55</v>
      </c>
      <c r="G325" s="15">
        <f>IF(AND(F325="YA"),5,IF(AND(F325="TIDAK"),1,0))</f>
        <v>1</v>
      </c>
    </row>
    <row r="326" spans="1:7" ht="32" customHeight="1" x14ac:dyDescent="0.2">
      <c r="A326" s="204" t="s">
        <v>599</v>
      </c>
      <c r="B326" s="205"/>
      <c r="C326" s="205"/>
      <c r="D326" s="205"/>
      <c r="E326" s="205"/>
      <c r="F326" s="205"/>
      <c r="G326" s="48">
        <f>G327</f>
        <v>72</v>
      </c>
    </row>
    <row r="327" spans="1:7" ht="32" customHeight="1" x14ac:dyDescent="0.2">
      <c r="A327" s="2">
        <v>13</v>
      </c>
      <c r="B327" s="180" t="s">
        <v>600</v>
      </c>
      <c r="C327" s="180"/>
      <c r="D327" s="180"/>
      <c r="E327" s="180"/>
      <c r="F327" s="57"/>
      <c r="G327" s="50">
        <f>SUM(G328:G364)</f>
        <v>72</v>
      </c>
    </row>
    <row r="328" spans="1:7" ht="32" customHeight="1" x14ac:dyDescent="0.2">
      <c r="A328" s="2"/>
      <c r="B328" s="7" t="s">
        <v>601</v>
      </c>
      <c r="C328" s="176" t="s">
        <v>602</v>
      </c>
      <c r="D328" s="176"/>
      <c r="E328" s="176"/>
      <c r="F328" s="57" t="s">
        <v>8</v>
      </c>
      <c r="G328" s="15">
        <f>IF(AND(F328="YA"),5,IF(AND(F328="TIDAK"),1,0))</f>
        <v>5</v>
      </c>
    </row>
    <row r="329" spans="1:7" ht="32" customHeight="1" x14ac:dyDescent="0.2">
      <c r="A329" s="2"/>
      <c r="B329" s="4" t="s">
        <v>603</v>
      </c>
      <c r="C329" s="176" t="s">
        <v>604</v>
      </c>
      <c r="D329" s="176"/>
      <c r="E329" s="176"/>
      <c r="F329" s="57"/>
      <c r="G329" s="15"/>
    </row>
    <row r="330" spans="1:7" ht="32" customHeight="1" x14ac:dyDescent="0.2">
      <c r="A330" s="2"/>
      <c r="B330" s="5"/>
      <c r="C330" s="4" t="s">
        <v>605</v>
      </c>
      <c r="D330" s="176" t="s">
        <v>606</v>
      </c>
      <c r="E330" s="176"/>
      <c r="F330" s="57" t="s">
        <v>8</v>
      </c>
      <c r="G330" s="15">
        <f>IF(AND(F330="YA"),5,IF(AND(F330="TIDAK"),1,0))</f>
        <v>5</v>
      </c>
    </row>
    <row r="331" spans="1:7" ht="32" customHeight="1" x14ac:dyDescent="0.2">
      <c r="A331" s="2"/>
      <c r="B331" s="5"/>
      <c r="C331" s="4" t="s">
        <v>607</v>
      </c>
      <c r="D331" s="176" t="s">
        <v>608</v>
      </c>
      <c r="E331" s="176"/>
      <c r="F331" s="57" t="s">
        <v>8</v>
      </c>
      <c r="G331" s="15">
        <f>IF(AND(F331="YA"),5,IF(AND(F331="TIDAK"),1,0))</f>
        <v>5</v>
      </c>
    </row>
    <row r="332" spans="1:7" ht="32" customHeight="1" x14ac:dyDescent="0.2">
      <c r="A332" s="2"/>
      <c r="B332" s="5"/>
      <c r="C332" s="4" t="s">
        <v>609</v>
      </c>
      <c r="D332" s="176" t="s">
        <v>610</v>
      </c>
      <c r="E332" s="176"/>
      <c r="F332" s="57" t="s">
        <v>8</v>
      </c>
      <c r="G332" s="15">
        <f>IF(AND(F332="YA"),5,IF(AND(F332="TIDAK"),1,0))</f>
        <v>5</v>
      </c>
    </row>
    <row r="333" spans="1:7" ht="32" customHeight="1" x14ac:dyDescent="0.2">
      <c r="A333" s="2"/>
      <c r="B333" s="5"/>
      <c r="C333" s="4" t="s">
        <v>611</v>
      </c>
      <c r="D333" s="176" t="s">
        <v>612</v>
      </c>
      <c r="E333" s="176"/>
      <c r="F333" s="57" t="s">
        <v>8</v>
      </c>
      <c r="G333" s="15">
        <f>IF(AND(F333="YA"),5,IF(AND(F333="TIDAK"),1,0))</f>
        <v>5</v>
      </c>
    </row>
    <row r="334" spans="1:7" ht="32" customHeight="1" x14ac:dyDescent="0.2">
      <c r="A334" s="2"/>
      <c r="B334" s="5"/>
      <c r="C334" s="4" t="s">
        <v>613</v>
      </c>
      <c r="D334" s="176" t="s">
        <v>614</v>
      </c>
      <c r="E334" s="176"/>
      <c r="F334" s="57" t="s">
        <v>8</v>
      </c>
      <c r="G334" s="15">
        <f>IF(AND(F334="YA"),5,IF(AND(F334="TIDAK"),1,0))</f>
        <v>5</v>
      </c>
    </row>
    <row r="335" spans="1:7" ht="32" customHeight="1" x14ac:dyDescent="0.2">
      <c r="A335" s="2"/>
      <c r="B335" s="7" t="s">
        <v>615</v>
      </c>
      <c r="C335" s="176" t="s">
        <v>616</v>
      </c>
      <c r="D335" s="176"/>
      <c r="E335" s="176"/>
      <c r="F335" s="57"/>
      <c r="G335" s="15"/>
    </row>
    <row r="336" spans="1:7" ht="32" customHeight="1" x14ac:dyDescent="0.2">
      <c r="A336" s="2"/>
      <c r="B336" s="5"/>
      <c r="C336" s="4" t="s">
        <v>617</v>
      </c>
      <c r="D336" s="176" t="s">
        <v>618</v>
      </c>
      <c r="E336" s="176"/>
      <c r="F336" s="57" t="s">
        <v>8</v>
      </c>
      <c r="G336" s="15">
        <f>IF(AND(F336="YA"),5,IF(AND(F336="TIDAK"),1,0))</f>
        <v>5</v>
      </c>
    </row>
    <row r="337" spans="1:7" ht="44" customHeight="1" x14ac:dyDescent="0.2">
      <c r="A337" s="2"/>
      <c r="B337" s="5"/>
      <c r="C337" s="4" t="s">
        <v>619</v>
      </c>
      <c r="D337" s="176" t="s">
        <v>620</v>
      </c>
      <c r="E337" s="176"/>
      <c r="F337" s="57"/>
      <c r="G337" s="15"/>
    </row>
    <row r="338" spans="1:7" ht="32" customHeight="1" x14ac:dyDescent="0.2">
      <c r="A338" s="2"/>
      <c r="B338" s="5"/>
      <c r="C338" s="5"/>
      <c r="D338" s="4" t="s">
        <v>621</v>
      </c>
      <c r="E338" s="5" t="s">
        <v>622</v>
      </c>
      <c r="F338" s="57" t="s">
        <v>22</v>
      </c>
      <c r="G338" s="15">
        <f>IF(AND(F338="YA"),2,IF(AND(F338="TIDAK"),1,0))</f>
        <v>0</v>
      </c>
    </row>
    <row r="339" spans="1:7" ht="32" customHeight="1" x14ac:dyDescent="0.2">
      <c r="A339" s="2"/>
      <c r="B339" s="5"/>
      <c r="C339" s="5"/>
      <c r="D339" s="4" t="s">
        <v>623</v>
      </c>
      <c r="E339" s="5" t="s">
        <v>624</v>
      </c>
      <c r="F339" s="57" t="s">
        <v>22</v>
      </c>
      <c r="G339" s="15">
        <f>IF(AND(F339="YA"),3,IF(AND(F339="TIDAK"),1,0))</f>
        <v>0</v>
      </c>
    </row>
    <row r="340" spans="1:7" ht="32" customHeight="1" x14ac:dyDescent="0.2">
      <c r="A340" s="2"/>
      <c r="B340" s="5"/>
      <c r="C340" s="5"/>
      <c r="D340" s="4" t="s">
        <v>625</v>
      </c>
      <c r="E340" s="5" t="s">
        <v>626</v>
      </c>
      <c r="F340" s="57" t="s">
        <v>8</v>
      </c>
      <c r="G340" s="15">
        <f>IF(AND(F340="YA"),5,IF(AND(F340="TIDAK"),1,0))</f>
        <v>5</v>
      </c>
    </row>
    <row r="341" spans="1:7" ht="32" customHeight="1" x14ac:dyDescent="0.2">
      <c r="A341" s="2"/>
      <c r="B341" s="4" t="s">
        <v>615</v>
      </c>
      <c r="C341" s="176" t="s">
        <v>627</v>
      </c>
      <c r="D341" s="176"/>
      <c r="E341" s="176"/>
      <c r="F341" s="57"/>
      <c r="G341" s="15"/>
    </row>
    <row r="342" spans="1:7" ht="32" customHeight="1" x14ac:dyDescent="0.2">
      <c r="A342" s="2"/>
      <c r="B342" s="5"/>
      <c r="C342" s="6" t="s">
        <v>617</v>
      </c>
      <c r="D342" s="176" t="s">
        <v>628</v>
      </c>
      <c r="E342" s="176"/>
      <c r="F342" s="57"/>
      <c r="G342" s="15"/>
    </row>
    <row r="343" spans="1:7" ht="32" customHeight="1" x14ac:dyDescent="0.2">
      <c r="A343" s="2"/>
      <c r="B343" s="5"/>
      <c r="C343" s="5"/>
      <c r="D343" s="4" t="s">
        <v>629</v>
      </c>
      <c r="E343" s="5" t="s">
        <v>630</v>
      </c>
      <c r="F343" s="57" t="s">
        <v>22</v>
      </c>
      <c r="G343" s="15">
        <f>IF(AND(F343="YA"),2,IF(AND(F343="TIDAK"),1,0))</f>
        <v>0</v>
      </c>
    </row>
    <row r="344" spans="1:7" ht="32" customHeight="1" x14ac:dyDescent="0.2">
      <c r="A344" s="2"/>
      <c r="B344" s="5"/>
      <c r="C344" s="5"/>
      <c r="D344" s="4" t="s">
        <v>631</v>
      </c>
      <c r="E344" s="5" t="s">
        <v>632</v>
      </c>
      <c r="F344" s="57" t="s">
        <v>22</v>
      </c>
      <c r="G344" s="15">
        <f>IF(AND(F344="YA"),3,IF(AND(F344="TIDAK"),1,0))</f>
        <v>0</v>
      </c>
    </row>
    <row r="345" spans="1:7" ht="32" customHeight="1" x14ac:dyDescent="0.2">
      <c r="A345" s="2"/>
      <c r="B345" s="5"/>
      <c r="C345" s="5"/>
      <c r="D345" s="4" t="s">
        <v>633</v>
      </c>
      <c r="E345" s="5" t="s">
        <v>634</v>
      </c>
      <c r="F345" s="57" t="s">
        <v>8</v>
      </c>
      <c r="G345" s="15">
        <f>IF(AND(F345="YA"),5,IF(AND(F345="TIDAK"),1,0))</f>
        <v>5</v>
      </c>
    </row>
    <row r="346" spans="1:7" ht="32" customHeight="1" x14ac:dyDescent="0.2">
      <c r="A346" s="2"/>
      <c r="B346" s="4" t="s">
        <v>635</v>
      </c>
      <c r="C346" s="176" t="s">
        <v>636</v>
      </c>
      <c r="D346" s="176"/>
      <c r="E346" s="176"/>
      <c r="F346" s="57"/>
      <c r="G346" s="15"/>
    </row>
    <row r="347" spans="1:7" ht="32" customHeight="1" x14ac:dyDescent="0.2">
      <c r="A347" s="2"/>
      <c r="B347" s="5"/>
      <c r="C347" s="4" t="s">
        <v>637</v>
      </c>
      <c r="D347" s="176" t="s">
        <v>638</v>
      </c>
      <c r="E347" s="176"/>
      <c r="F347" s="57"/>
      <c r="G347" s="15"/>
    </row>
    <row r="348" spans="1:7" ht="32" customHeight="1" x14ac:dyDescent="0.2">
      <c r="A348" s="2"/>
      <c r="B348" s="5"/>
      <c r="C348" s="5"/>
      <c r="D348" s="5" t="s">
        <v>639</v>
      </c>
      <c r="E348" s="5" t="s">
        <v>640</v>
      </c>
      <c r="F348" s="57" t="s">
        <v>8</v>
      </c>
      <c r="G348" s="15">
        <f>IF(AND(F348="YA"),5,IF(AND(F348="TIDAK"),1,0))</f>
        <v>5</v>
      </c>
    </row>
    <row r="349" spans="1:7" ht="32" customHeight="1" x14ac:dyDescent="0.2">
      <c r="A349" s="2"/>
      <c r="B349" s="5"/>
      <c r="C349" s="5"/>
      <c r="D349" s="5" t="s">
        <v>641</v>
      </c>
      <c r="E349" s="5" t="s">
        <v>642</v>
      </c>
      <c r="F349" s="57" t="s">
        <v>22</v>
      </c>
      <c r="G349" s="15">
        <f>IF(AND(F349="YA"),3,IF(AND(F349="TIDAK"),1,0))</f>
        <v>0</v>
      </c>
    </row>
    <row r="350" spans="1:7" ht="32" customHeight="1" x14ac:dyDescent="0.2">
      <c r="A350" s="2"/>
      <c r="B350" s="5"/>
      <c r="C350" s="5"/>
      <c r="D350" s="5" t="s">
        <v>643</v>
      </c>
      <c r="E350" s="5" t="s">
        <v>644</v>
      </c>
      <c r="F350" s="57" t="s">
        <v>22</v>
      </c>
      <c r="G350" s="15">
        <f>IF(AND(F350="YA"),2,IF(AND(F350="TIDAK"),1,0))</f>
        <v>0</v>
      </c>
    </row>
    <row r="351" spans="1:7" ht="42" customHeight="1" x14ac:dyDescent="0.2">
      <c r="A351" s="2"/>
      <c r="B351" s="5"/>
      <c r="C351" s="4" t="s">
        <v>645</v>
      </c>
      <c r="D351" s="176" t="s">
        <v>646</v>
      </c>
      <c r="E351" s="176"/>
      <c r="F351" s="57"/>
      <c r="G351" s="15"/>
    </row>
    <row r="352" spans="1:7" ht="32" customHeight="1" x14ac:dyDescent="0.2">
      <c r="A352" s="2"/>
      <c r="B352" s="5"/>
      <c r="C352" s="5"/>
      <c r="D352" s="4" t="s">
        <v>647</v>
      </c>
      <c r="E352" s="5" t="s">
        <v>648</v>
      </c>
      <c r="F352" s="57" t="s">
        <v>22</v>
      </c>
      <c r="G352" s="15">
        <f>IF(AND(F352="YA"),2,IF(AND(F352="TIDAK"),1,0))</f>
        <v>0</v>
      </c>
    </row>
    <row r="353" spans="1:7" ht="32" customHeight="1" x14ac:dyDescent="0.2">
      <c r="A353" s="2"/>
      <c r="B353" s="5"/>
      <c r="C353" s="5"/>
      <c r="D353" s="4" t="s">
        <v>649</v>
      </c>
      <c r="E353" s="5" t="s">
        <v>650</v>
      </c>
      <c r="F353" s="57" t="s">
        <v>8</v>
      </c>
      <c r="G353" s="15">
        <f>IF(AND(F353="YA"),3,IF(AND(F353="TIDAK"),1,0))</f>
        <v>3</v>
      </c>
    </row>
    <row r="354" spans="1:7" ht="32" customHeight="1" x14ac:dyDescent="0.2">
      <c r="A354" s="2"/>
      <c r="B354" s="5"/>
      <c r="C354" s="5"/>
      <c r="D354" s="4" t="s">
        <v>651</v>
      </c>
      <c r="E354" s="5" t="s">
        <v>652</v>
      </c>
      <c r="F354" s="57" t="s">
        <v>22</v>
      </c>
      <c r="G354" s="15">
        <f>IF(AND(F354="YA"),5,IF(AND(F354="TIDAK"),1,0))</f>
        <v>0</v>
      </c>
    </row>
    <row r="355" spans="1:7" ht="32" customHeight="1" x14ac:dyDescent="0.2">
      <c r="A355" s="2"/>
      <c r="B355" s="5"/>
      <c r="C355" s="4" t="s">
        <v>653</v>
      </c>
      <c r="D355" s="176" t="s">
        <v>654</v>
      </c>
      <c r="E355" s="176"/>
      <c r="F355" s="57" t="s">
        <v>8</v>
      </c>
      <c r="G355" s="15">
        <f>IF(AND(F355="YA"),5,IF(AND(F355="TIDAK"),1,0))</f>
        <v>5</v>
      </c>
    </row>
    <row r="356" spans="1:7" ht="32" customHeight="1" x14ac:dyDescent="0.2">
      <c r="A356" s="2"/>
      <c r="B356" s="5"/>
      <c r="C356" s="4" t="s">
        <v>655</v>
      </c>
      <c r="D356" s="176" t="s">
        <v>656</v>
      </c>
      <c r="E356" s="176"/>
      <c r="F356" s="57"/>
      <c r="G356" s="15"/>
    </row>
    <row r="357" spans="1:7" ht="32" customHeight="1" x14ac:dyDescent="0.2">
      <c r="A357" s="2"/>
      <c r="B357" s="5"/>
      <c r="C357" s="5"/>
      <c r="D357" s="4" t="s">
        <v>657</v>
      </c>
      <c r="E357" s="5" t="s">
        <v>658</v>
      </c>
      <c r="F357" s="57" t="s">
        <v>8</v>
      </c>
      <c r="G357" s="15">
        <f>IF(AND(F357="YA"),3,IF(AND(F357="TIDAK"),1,0))</f>
        <v>3</v>
      </c>
    </row>
    <row r="358" spans="1:7" ht="32" customHeight="1" x14ac:dyDescent="0.2">
      <c r="A358" s="2"/>
      <c r="B358" s="5"/>
      <c r="C358" s="5"/>
      <c r="D358" s="4" t="s">
        <v>659</v>
      </c>
      <c r="E358" s="5" t="s">
        <v>660</v>
      </c>
      <c r="F358" s="57" t="s">
        <v>22</v>
      </c>
      <c r="G358" s="15">
        <f>IF(AND(F358="YA"),5,IF(AND(F358="TIDAK"),1,0))</f>
        <v>0</v>
      </c>
    </row>
    <row r="359" spans="1:7" ht="32" customHeight="1" x14ac:dyDescent="0.2">
      <c r="A359" s="2"/>
      <c r="B359" s="5"/>
      <c r="C359" s="4" t="s">
        <v>661</v>
      </c>
      <c r="D359" s="176" t="s">
        <v>662</v>
      </c>
      <c r="E359" s="176"/>
      <c r="F359" s="57" t="s">
        <v>8</v>
      </c>
      <c r="G359" s="15">
        <f>IF(AND(F359="YA"),5,IF(AND(F359="TIDAK"),1,0))</f>
        <v>5</v>
      </c>
    </row>
    <row r="360" spans="1:7" ht="32" customHeight="1" x14ac:dyDescent="0.2">
      <c r="A360" s="2"/>
      <c r="B360" s="5"/>
      <c r="C360" s="4" t="s">
        <v>663</v>
      </c>
      <c r="D360" s="176" t="s">
        <v>664</v>
      </c>
      <c r="E360" s="176"/>
      <c r="F360" s="57" t="s">
        <v>55</v>
      </c>
      <c r="G360" s="15">
        <f>IF(AND(F360="YA"),5,IF(AND(F360="TIDAK"),1,0))</f>
        <v>1</v>
      </c>
    </row>
    <row r="361" spans="1:7" ht="32" customHeight="1" x14ac:dyDescent="0.2">
      <c r="A361" s="2"/>
      <c r="B361" s="5"/>
      <c r="C361" s="4" t="s">
        <v>665</v>
      </c>
      <c r="D361" s="176" t="s">
        <v>666</v>
      </c>
      <c r="E361" s="176"/>
      <c r="F361" s="57"/>
      <c r="G361" s="15"/>
    </row>
    <row r="362" spans="1:7" ht="32" customHeight="1" x14ac:dyDescent="0.2">
      <c r="A362" s="2"/>
      <c r="B362" s="5"/>
      <c r="C362" s="5"/>
      <c r="D362" s="4" t="s">
        <v>667</v>
      </c>
      <c r="E362" s="5" t="s">
        <v>668</v>
      </c>
      <c r="F362" s="57" t="s">
        <v>22</v>
      </c>
      <c r="G362" s="15">
        <f>IF(AND(F362="YA"),2,IF(AND(F362="TIDAK"),1,0))</f>
        <v>0</v>
      </c>
    </row>
    <row r="363" spans="1:7" ht="32" customHeight="1" x14ac:dyDescent="0.2">
      <c r="A363" s="2"/>
      <c r="B363" s="5"/>
      <c r="C363" s="5"/>
      <c r="D363" s="4" t="s">
        <v>669</v>
      </c>
      <c r="E363" s="5" t="s">
        <v>670</v>
      </c>
      <c r="F363" s="57" t="s">
        <v>22</v>
      </c>
      <c r="G363" s="15">
        <f>IF(AND(F363="YA"),3,IF(AND(F363="TIDAK"),1,0))</f>
        <v>0</v>
      </c>
    </row>
    <row r="364" spans="1:7" ht="32" customHeight="1" x14ac:dyDescent="0.2">
      <c r="A364" s="2"/>
      <c r="B364" s="5"/>
      <c r="C364" s="5"/>
      <c r="D364" s="4" t="s">
        <v>671</v>
      </c>
      <c r="E364" s="5" t="s">
        <v>672</v>
      </c>
      <c r="F364" s="57" t="s">
        <v>8</v>
      </c>
      <c r="G364" s="15">
        <f>IF(AND(F364="YA"),5,IF(AND(F364="TIDAK"),1,0))</f>
        <v>5</v>
      </c>
    </row>
    <row r="365" spans="1:7" ht="32" customHeight="1" x14ac:dyDescent="0.2">
      <c r="A365" s="204" t="s">
        <v>673</v>
      </c>
      <c r="B365" s="205"/>
      <c r="C365" s="205"/>
      <c r="D365" s="205"/>
      <c r="E365" s="205"/>
      <c r="F365" s="205"/>
      <c r="G365" s="48">
        <f>G366</f>
        <v>104</v>
      </c>
    </row>
    <row r="366" spans="1:7" ht="32" customHeight="1" x14ac:dyDescent="0.2">
      <c r="A366" s="15">
        <v>14</v>
      </c>
      <c r="B366" s="207" t="s">
        <v>674</v>
      </c>
      <c r="C366" s="208"/>
      <c r="D366" s="208"/>
      <c r="E366" s="209"/>
      <c r="F366" s="57"/>
      <c r="G366" s="50">
        <f>SUM(G367:G399)</f>
        <v>104</v>
      </c>
    </row>
    <row r="367" spans="1:7" ht="44" customHeight="1" x14ac:dyDescent="0.2">
      <c r="A367" s="15"/>
      <c r="B367" s="16" t="s">
        <v>675</v>
      </c>
      <c r="C367" s="200" t="s">
        <v>676</v>
      </c>
      <c r="D367" s="210"/>
      <c r="E367" s="201"/>
      <c r="F367" s="57" t="s">
        <v>8</v>
      </c>
      <c r="G367" s="15">
        <f>IF(AND(F367="YA"),5,IF(AND(F367="TIDAK"),1,0))</f>
        <v>5</v>
      </c>
    </row>
    <row r="368" spans="1:7" ht="41" customHeight="1" x14ac:dyDescent="0.2">
      <c r="A368" s="15"/>
      <c r="B368" s="16" t="s">
        <v>677</v>
      </c>
      <c r="C368" s="176" t="s">
        <v>678</v>
      </c>
      <c r="D368" s="176"/>
      <c r="E368" s="176"/>
      <c r="F368" s="57"/>
      <c r="G368" s="15"/>
    </row>
    <row r="369" spans="1:7" ht="36" customHeight="1" x14ac:dyDescent="0.2">
      <c r="A369" s="15"/>
      <c r="B369" s="5"/>
      <c r="C369" s="4" t="s">
        <v>679</v>
      </c>
      <c r="D369" s="176" t="s">
        <v>680</v>
      </c>
      <c r="E369" s="176"/>
      <c r="F369" s="57" t="s">
        <v>8</v>
      </c>
      <c r="G369" s="15">
        <f>IF(AND(F369="YA"),5,IF(AND(F369="TIDAK"),1,0))</f>
        <v>5</v>
      </c>
    </row>
    <row r="370" spans="1:7" ht="35" customHeight="1" x14ac:dyDescent="0.2">
      <c r="A370" s="15"/>
      <c r="B370" s="5"/>
      <c r="C370" s="4" t="s">
        <v>681</v>
      </c>
      <c r="D370" s="176" t="s">
        <v>682</v>
      </c>
      <c r="E370" s="176"/>
      <c r="F370" s="57" t="s">
        <v>8</v>
      </c>
      <c r="G370" s="15">
        <f>IF(AND(F370="YA"),5,IF(AND(F370="TIDAK"),1,0))</f>
        <v>5</v>
      </c>
    </row>
    <row r="371" spans="1:7" ht="35" customHeight="1" x14ac:dyDescent="0.2">
      <c r="A371" s="15"/>
      <c r="B371" s="5"/>
      <c r="C371" s="4" t="s">
        <v>683</v>
      </c>
      <c r="D371" s="176" t="s">
        <v>684</v>
      </c>
      <c r="E371" s="176"/>
      <c r="F371" s="57" t="s">
        <v>55</v>
      </c>
      <c r="G371" s="15">
        <f>IF(AND(F371="YA"),5,IF(AND(F371="TIDAK"),1,0))</f>
        <v>1</v>
      </c>
    </row>
    <row r="372" spans="1:7" ht="44" customHeight="1" x14ac:dyDescent="0.2">
      <c r="A372" s="15"/>
      <c r="B372" s="16" t="s">
        <v>685</v>
      </c>
      <c r="C372" s="176" t="s">
        <v>686</v>
      </c>
      <c r="D372" s="176"/>
      <c r="E372" s="176"/>
      <c r="F372" s="57"/>
      <c r="G372" s="15"/>
    </row>
    <row r="373" spans="1:7" ht="35" customHeight="1" x14ac:dyDescent="0.2">
      <c r="A373" s="15"/>
      <c r="B373" s="5"/>
      <c r="C373" s="4" t="s">
        <v>687</v>
      </c>
      <c r="D373" s="176" t="s">
        <v>688</v>
      </c>
      <c r="E373" s="176"/>
      <c r="F373" s="57"/>
      <c r="G373" s="15"/>
    </row>
    <row r="374" spans="1:7" ht="44" customHeight="1" x14ac:dyDescent="0.2">
      <c r="A374" s="15"/>
      <c r="B374" s="5"/>
      <c r="C374" s="5"/>
      <c r="D374" s="4" t="s">
        <v>689</v>
      </c>
      <c r="E374" s="5" t="s">
        <v>690</v>
      </c>
      <c r="F374" s="57" t="s">
        <v>8</v>
      </c>
      <c r="G374" s="15">
        <f>IF(AND(F374="YA"),5,IF(AND(F374="TIDAK"),1,0))</f>
        <v>5</v>
      </c>
    </row>
    <row r="375" spans="1:7" ht="44" customHeight="1" x14ac:dyDescent="0.2">
      <c r="A375" s="15"/>
      <c r="B375" s="5"/>
      <c r="C375" s="5"/>
      <c r="D375" s="4" t="s">
        <v>691</v>
      </c>
      <c r="E375" s="5" t="s">
        <v>692</v>
      </c>
      <c r="F375" s="57" t="s">
        <v>55</v>
      </c>
      <c r="G375" s="15">
        <f>IF(AND(F375="YA"),5,IF(AND(F375="TIDAK"),1,0))</f>
        <v>1</v>
      </c>
    </row>
    <row r="376" spans="1:7" ht="37" customHeight="1" x14ac:dyDescent="0.2">
      <c r="A376" s="15"/>
      <c r="B376" s="5"/>
      <c r="C376" s="4" t="s">
        <v>693</v>
      </c>
      <c r="D376" s="176" t="s">
        <v>694</v>
      </c>
      <c r="E376" s="176"/>
      <c r="F376" s="57"/>
      <c r="G376" s="15"/>
    </row>
    <row r="377" spans="1:7" ht="37" customHeight="1" x14ac:dyDescent="0.2">
      <c r="A377" s="15"/>
      <c r="B377" s="5"/>
      <c r="C377" s="4"/>
      <c r="D377" s="4" t="s">
        <v>689</v>
      </c>
      <c r="E377" s="5" t="s">
        <v>695</v>
      </c>
      <c r="F377" s="57" t="s">
        <v>8</v>
      </c>
      <c r="G377" s="15">
        <f>IF(AND(F377="YA"),5,IF(AND(F377="TIDAK"),1,0))</f>
        <v>5</v>
      </c>
    </row>
    <row r="378" spans="1:7" ht="37" customHeight="1" x14ac:dyDescent="0.2">
      <c r="A378" s="15"/>
      <c r="B378" s="5"/>
      <c r="C378" s="4"/>
      <c r="D378" s="4" t="s">
        <v>691</v>
      </c>
      <c r="E378" s="5" t="s">
        <v>696</v>
      </c>
      <c r="F378" s="57" t="s">
        <v>8</v>
      </c>
      <c r="G378" s="15">
        <f>IF(AND(F378="YA"),5,IF(AND(F378="TIDAK"),1,0))</f>
        <v>5</v>
      </c>
    </row>
    <row r="379" spans="1:7" ht="37" customHeight="1" x14ac:dyDescent="0.2">
      <c r="A379" s="15"/>
      <c r="B379" s="5"/>
      <c r="C379" s="4"/>
      <c r="D379" s="4" t="s">
        <v>697</v>
      </c>
      <c r="E379" s="5" t="s">
        <v>698</v>
      </c>
      <c r="F379" s="57" t="s">
        <v>8</v>
      </c>
      <c r="G379" s="15">
        <f>IF(AND(F379="YA"),5,IF(AND(F379="TIDAK"),1,0))</f>
        <v>5</v>
      </c>
    </row>
    <row r="380" spans="1:7" ht="37" customHeight="1" x14ac:dyDescent="0.2">
      <c r="A380" s="15"/>
      <c r="B380" s="5"/>
      <c r="C380" s="4"/>
      <c r="D380" s="4" t="s">
        <v>699</v>
      </c>
      <c r="E380" s="5" t="s">
        <v>700</v>
      </c>
      <c r="F380" s="57" t="s">
        <v>8</v>
      </c>
      <c r="G380" s="15">
        <f>IF(AND(F380="YA"),5,IF(AND(F380="TIDAK"),1,0))</f>
        <v>5</v>
      </c>
    </row>
    <row r="381" spans="1:7" ht="37" customHeight="1" x14ac:dyDescent="0.2">
      <c r="A381" s="15"/>
      <c r="B381" s="5"/>
      <c r="C381" s="4" t="s">
        <v>701</v>
      </c>
      <c r="D381" s="176" t="s">
        <v>702</v>
      </c>
      <c r="E381" s="176"/>
      <c r="F381" s="57" t="s">
        <v>8</v>
      </c>
      <c r="G381" s="15">
        <f>IF(AND(F381="YA"),5,IF(AND(F381="TIDAK"),1,0))</f>
        <v>5</v>
      </c>
    </row>
    <row r="382" spans="1:7" ht="44" customHeight="1" x14ac:dyDescent="0.2">
      <c r="A382" s="15"/>
      <c r="B382" s="16" t="s">
        <v>703</v>
      </c>
      <c r="C382" s="176" t="s">
        <v>704</v>
      </c>
      <c r="D382" s="176"/>
      <c r="E382" s="176"/>
      <c r="F382" s="57"/>
      <c r="G382" s="15"/>
    </row>
    <row r="383" spans="1:7" ht="36" customHeight="1" x14ac:dyDescent="0.2">
      <c r="A383" s="15"/>
      <c r="B383" s="5"/>
      <c r="C383" s="4" t="s">
        <v>705</v>
      </c>
      <c r="D383" s="176" t="s">
        <v>706</v>
      </c>
      <c r="E383" s="176"/>
      <c r="F383" s="57" t="s">
        <v>8</v>
      </c>
      <c r="G383" s="15">
        <f>IF(AND(F383="YA"),5,IF(AND(F383="TIDAK"),1,0))</f>
        <v>5</v>
      </c>
    </row>
    <row r="384" spans="1:7" ht="44" customHeight="1" x14ac:dyDescent="0.2">
      <c r="A384" s="15"/>
      <c r="B384" s="5"/>
      <c r="C384" s="4" t="s">
        <v>707</v>
      </c>
      <c r="D384" s="203" t="s">
        <v>708</v>
      </c>
      <c r="E384" s="203"/>
      <c r="F384" s="57" t="s">
        <v>55</v>
      </c>
      <c r="G384" s="15">
        <f>IF(AND(F384="YA"),5,IF(AND(F384="TIDAK"),1,0))</f>
        <v>1</v>
      </c>
    </row>
    <row r="385" spans="1:7" ht="44" customHeight="1" x14ac:dyDescent="0.2">
      <c r="A385" s="15"/>
      <c r="B385" s="5"/>
      <c r="C385" s="4" t="s">
        <v>709</v>
      </c>
      <c r="D385" s="176" t="s">
        <v>710</v>
      </c>
      <c r="E385" s="176"/>
      <c r="F385" s="57"/>
      <c r="G385" s="15"/>
    </row>
    <row r="386" spans="1:7" ht="44" customHeight="1" x14ac:dyDescent="0.2">
      <c r="A386" s="15"/>
      <c r="B386" s="5"/>
      <c r="C386" s="5"/>
      <c r="D386" s="4" t="s">
        <v>711</v>
      </c>
      <c r="E386" s="10" t="s">
        <v>712</v>
      </c>
      <c r="F386" s="57" t="s">
        <v>8</v>
      </c>
      <c r="G386" s="15">
        <f>IF(AND(F386="YA"),5,IF(AND(F386="TIDAK"),1,0))</f>
        <v>5</v>
      </c>
    </row>
    <row r="387" spans="1:7" ht="39" customHeight="1" x14ac:dyDescent="0.2">
      <c r="A387" s="15"/>
      <c r="B387" s="5"/>
      <c r="C387" s="5"/>
      <c r="D387" s="4" t="s">
        <v>713</v>
      </c>
      <c r="E387" s="5" t="s">
        <v>714</v>
      </c>
      <c r="F387" s="57" t="s">
        <v>22</v>
      </c>
      <c r="G387" s="15">
        <f>IF(AND(F387="YA"),5,IF(AND(F387="TIDAK"),1,0))</f>
        <v>0</v>
      </c>
    </row>
    <row r="388" spans="1:7" ht="39" customHeight="1" x14ac:dyDescent="0.2">
      <c r="A388" s="15"/>
      <c r="B388" s="5"/>
      <c r="C388" s="4" t="s">
        <v>715</v>
      </c>
      <c r="D388" s="176" t="s">
        <v>716</v>
      </c>
      <c r="E388" s="176"/>
      <c r="F388" s="57" t="s">
        <v>8</v>
      </c>
      <c r="G388" s="15">
        <f>IF(AND(F388="YA"),5,IF(AND(F388="TIDAK"),1,0))</f>
        <v>5</v>
      </c>
    </row>
    <row r="389" spans="1:7" ht="39" customHeight="1" x14ac:dyDescent="0.2">
      <c r="A389" s="15"/>
      <c r="B389" s="5"/>
      <c r="C389" s="4" t="s">
        <v>717</v>
      </c>
      <c r="D389" s="176" t="s">
        <v>718</v>
      </c>
      <c r="E389" s="176"/>
      <c r="F389" s="57" t="s">
        <v>8</v>
      </c>
      <c r="G389" s="15">
        <f>IF(AND(F389="YA"),5,IF(AND(F389="TIDAK"),1,0))</f>
        <v>5</v>
      </c>
    </row>
    <row r="390" spans="1:7" ht="39" customHeight="1" x14ac:dyDescent="0.2">
      <c r="A390" s="15"/>
      <c r="B390" s="5"/>
      <c r="C390" s="4" t="s">
        <v>719</v>
      </c>
      <c r="D390" s="176" t="s">
        <v>720</v>
      </c>
      <c r="E390" s="176"/>
      <c r="F390" s="57" t="s">
        <v>8</v>
      </c>
      <c r="G390" s="15">
        <f>IF(AND(F390="YA"),5,IF(AND(F390="TIDAK"),1,0))</f>
        <v>5</v>
      </c>
    </row>
    <row r="391" spans="1:7" ht="39" customHeight="1" x14ac:dyDescent="0.2">
      <c r="A391" s="15"/>
      <c r="B391" s="5"/>
      <c r="C391" s="4" t="s">
        <v>721</v>
      </c>
      <c r="D391" s="176" t="s">
        <v>722</v>
      </c>
      <c r="E391" s="176"/>
      <c r="F391" s="57"/>
      <c r="G391" s="15"/>
    </row>
    <row r="392" spans="1:7" ht="39" customHeight="1" x14ac:dyDescent="0.2">
      <c r="A392" s="15"/>
      <c r="B392" s="5"/>
      <c r="C392" s="5"/>
      <c r="D392" s="4" t="s">
        <v>723</v>
      </c>
      <c r="E392" s="5" t="s">
        <v>724</v>
      </c>
      <c r="F392" s="57" t="s">
        <v>8</v>
      </c>
      <c r="G392" s="15">
        <f>IF(AND(F392="YA"),5,IF(AND(F392="TIDAK"),1,0))</f>
        <v>5</v>
      </c>
    </row>
    <row r="393" spans="1:7" ht="39" customHeight="1" x14ac:dyDescent="0.2">
      <c r="A393" s="15"/>
      <c r="B393" s="5"/>
      <c r="C393" s="5"/>
      <c r="D393" s="4" t="s">
        <v>725</v>
      </c>
      <c r="E393" s="5" t="s">
        <v>722</v>
      </c>
      <c r="F393" s="57" t="s">
        <v>8</v>
      </c>
      <c r="G393" s="15">
        <f>IF(AND(F393="YA"),5,IF(AND(F393="TIDAK"),1,0))</f>
        <v>5</v>
      </c>
    </row>
    <row r="394" spans="1:7" ht="39" customHeight="1" x14ac:dyDescent="0.2">
      <c r="A394" s="15"/>
      <c r="B394" s="16" t="s">
        <v>726</v>
      </c>
      <c r="C394" s="176" t="s">
        <v>727</v>
      </c>
      <c r="D394" s="176"/>
      <c r="E394" s="176"/>
      <c r="F394" s="57" t="s">
        <v>8</v>
      </c>
      <c r="G394" s="15">
        <f>IF(AND(F394="YA"),5,IF(AND(F394="TIDAK"),1,0))</f>
        <v>5</v>
      </c>
    </row>
    <row r="395" spans="1:7" ht="39" customHeight="1" x14ac:dyDescent="0.2">
      <c r="A395" s="15"/>
      <c r="B395" s="16" t="s">
        <v>728</v>
      </c>
      <c r="C395" s="176" t="s">
        <v>729</v>
      </c>
      <c r="D395" s="176"/>
      <c r="E395" s="176"/>
      <c r="F395" s="57"/>
      <c r="G395" s="15"/>
    </row>
    <row r="396" spans="1:7" ht="39" customHeight="1" x14ac:dyDescent="0.2">
      <c r="A396" s="15"/>
      <c r="B396" s="5"/>
      <c r="C396" s="16" t="s">
        <v>730</v>
      </c>
      <c r="D396" s="176" t="s">
        <v>731</v>
      </c>
      <c r="E396" s="176"/>
      <c r="F396" s="57" t="s">
        <v>8</v>
      </c>
      <c r="G396" s="15">
        <f>IF(AND(F396="YA"),5,IF(AND(F396="TIDAK"),1,0))</f>
        <v>5</v>
      </c>
    </row>
    <row r="397" spans="1:7" ht="39" customHeight="1" x14ac:dyDescent="0.2">
      <c r="A397" s="15"/>
      <c r="B397" s="5"/>
      <c r="C397" s="16" t="s">
        <v>732</v>
      </c>
      <c r="D397" s="176" t="s">
        <v>733</v>
      </c>
      <c r="E397" s="176"/>
      <c r="F397" s="57" t="s">
        <v>8</v>
      </c>
      <c r="G397" s="15">
        <f>IF(AND(F397="YA"),5,IF(AND(F397="TIDAK"),1,0))</f>
        <v>5</v>
      </c>
    </row>
    <row r="398" spans="1:7" ht="39" customHeight="1" x14ac:dyDescent="0.2">
      <c r="A398" s="15"/>
      <c r="B398" s="5"/>
      <c r="C398" s="16" t="s">
        <v>734</v>
      </c>
      <c r="D398" s="176" t="s">
        <v>735</v>
      </c>
      <c r="E398" s="176"/>
      <c r="F398" s="57" t="s">
        <v>8</v>
      </c>
      <c r="G398" s="15">
        <f>IF(AND(F398="YA"),5,IF(AND(F398="TIDAK"),1,0))</f>
        <v>5</v>
      </c>
    </row>
    <row r="399" spans="1:7" ht="39" customHeight="1" x14ac:dyDescent="0.2">
      <c r="A399" s="15"/>
      <c r="B399" s="5"/>
      <c r="C399" s="16" t="s">
        <v>736</v>
      </c>
      <c r="D399" s="176" t="s">
        <v>737</v>
      </c>
      <c r="E399" s="176"/>
      <c r="F399" s="57" t="s">
        <v>55</v>
      </c>
      <c r="G399" s="15">
        <f>IF(AND(F399="YA"),5,IF(AND(F399="TIDAK"),1,0))</f>
        <v>1</v>
      </c>
    </row>
    <row r="400" spans="1:7" ht="32" customHeight="1" x14ac:dyDescent="0.2">
      <c r="A400" s="204" t="s">
        <v>738</v>
      </c>
      <c r="B400" s="205"/>
      <c r="C400" s="205"/>
      <c r="D400" s="205"/>
      <c r="E400" s="205"/>
      <c r="F400" s="205"/>
      <c r="G400" s="48">
        <f>G401</f>
        <v>60</v>
      </c>
    </row>
    <row r="401" spans="1:7" ht="32" customHeight="1" x14ac:dyDescent="0.2">
      <c r="A401" s="2">
        <v>15</v>
      </c>
      <c r="B401" s="180" t="s">
        <v>438</v>
      </c>
      <c r="C401" s="180"/>
      <c r="D401" s="180"/>
      <c r="E401" s="180"/>
      <c r="F401" s="57"/>
      <c r="G401" s="50">
        <f>SUM(G402:G429)</f>
        <v>60</v>
      </c>
    </row>
    <row r="402" spans="1:7" ht="32" customHeight="1" x14ac:dyDescent="0.2">
      <c r="A402" s="2"/>
      <c r="B402" s="4" t="s">
        <v>739</v>
      </c>
      <c r="C402" s="176" t="s">
        <v>740</v>
      </c>
      <c r="D402" s="176"/>
      <c r="E402" s="176"/>
      <c r="F402" s="57" t="s">
        <v>8</v>
      </c>
      <c r="G402" s="15">
        <f>IF(AND(F402="YA"),5,IF(AND(F402="TIDAK"),1,0))</f>
        <v>5</v>
      </c>
    </row>
    <row r="403" spans="1:7" ht="32" customHeight="1" x14ac:dyDescent="0.2">
      <c r="A403" s="2"/>
      <c r="B403" s="4" t="s">
        <v>741</v>
      </c>
      <c r="C403" s="176" t="s">
        <v>742</v>
      </c>
      <c r="D403" s="176"/>
      <c r="E403" s="176"/>
      <c r="F403" s="57" t="s">
        <v>8</v>
      </c>
      <c r="G403" s="15">
        <f>IF(AND(F403="YA"),5,IF(AND(F403="TIDAK"),1,0))</f>
        <v>5</v>
      </c>
    </row>
    <row r="404" spans="1:7" ht="32" customHeight="1" x14ac:dyDescent="0.2">
      <c r="A404" s="2"/>
      <c r="B404" s="4" t="s">
        <v>743</v>
      </c>
      <c r="C404" s="176" t="s">
        <v>744</v>
      </c>
      <c r="D404" s="176"/>
      <c r="E404" s="176"/>
      <c r="F404" s="57" t="s">
        <v>55</v>
      </c>
      <c r="G404" s="15">
        <f>IF(AND(F404="YA"),5,IF(AND(F404="TIDAK"),1,0))</f>
        <v>1</v>
      </c>
    </row>
    <row r="405" spans="1:7" ht="32" customHeight="1" x14ac:dyDescent="0.2">
      <c r="A405" s="2"/>
      <c r="B405" s="4" t="s">
        <v>745</v>
      </c>
      <c r="C405" s="176" t="s">
        <v>746</v>
      </c>
      <c r="D405" s="176"/>
      <c r="E405" s="176"/>
      <c r="F405" s="57" t="s">
        <v>8</v>
      </c>
      <c r="G405" s="15"/>
    </row>
    <row r="406" spans="1:7" ht="32" customHeight="1" x14ac:dyDescent="0.2">
      <c r="A406" s="2"/>
      <c r="B406" s="5"/>
      <c r="C406" s="4" t="s">
        <v>747</v>
      </c>
      <c r="D406" s="176" t="s">
        <v>748</v>
      </c>
      <c r="E406" s="176"/>
      <c r="F406" s="57" t="s">
        <v>8</v>
      </c>
      <c r="G406" s="15">
        <f t="shared" ref="G406:G421" si="32">IF(AND(F406="YA"),5,IF(AND(F406="TIDAK"),1,0))</f>
        <v>5</v>
      </c>
    </row>
    <row r="407" spans="1:7" ht="32" customHeight="1" x14ac:dyDescent="0.2">
      <c r="A407" s="2"/>
      <c r="B407" s="5"/>
      <c r="C407" s="5"/>
      <c r="D407" s="4" t="s">
        <v>749</v>
      </c>
      <c r="E407" s="5" t="s">
        <v>750</v>
      </c>
      <c r="F407" s="57" t="s">
        <v>8</v>
      </c>
      <c r="G407" s="15">
        <f t="shared" si="32"/>
        <v>5</v>
      </c>
    </row>
    <row r="408" spans="1:7" ht="32" customHeight="1" x14ac:dyDescent="0.2">
      <c r="A408" s="2"/>
      <c r="B408" s="5"/>
      <c r="C408" s="5"/>
      <c r="D408" s="4" t="s">
        <v>751</v>
      </c>
      <c r="E408" s="5" t="s">
        <v>1690</v>
      </c>
      <c r="F408" s="57" t="s">
        <v>55</v>
      </c>
      <c r="G408" s="15">
        <f t="shared" si="32"/>
        <v>1</v>
      </c>
    </row>
    <row r="409" spans="1:7" ht="32" customHeight="1" x14ac:dyDescent="0.2">
      <c r="A409" s="2"/>
      <c r="B409" s="5"/>
      <c r="C409" s="5"/>
      <c r="D409" s="4" t="s">
        <v>752</v>
      </c>
      <c r="E409" s="10" t="s">
        <v>753</v>
      </c>
      <c r="F409" s="57" t="s">
        <v>55</v>
      </c>
      <c r="G409" s="15">
        <f t="shared" si="32"/>
        <v>1</v>
      </c>
    </row>
    <row r="410" spans="1:7" ht="32" customHeight="1" x14ac:dyDescent="0.2">
      <c r="A410" s="2"/>
      <c r="B410" s="5"/>
      <c r="C410" s="5"/>
      <c r="D410" s="4" t="s">
        <v>754</v>
      </c>
      <c r="E410" s="5" t="s">
        <v>755</v>
      </c>
      <c r="F410" s="57" t="s">
        <v>8</v>
      </c>
      <c r="G410" s="15">
        <f t="shared" si="32"/>
        <v>5</v>
      </c>
    </row>
    <row r="411" spans="1:7" ht="32" customHeight="1" x14ac:dyDescent="0.2">
      <c r="A411" s="2"/>
      <c r="B411" s="5"/>
      <c r="C411" s="5"/>
      <c r="D411" s="4" t="s">
        <v>756</v>
      </c>
      <c r="E411" s="5" t="s">
        <v>757</v>
      </c>
      <c r="F411" s="57" t="s">
        <v>55</v>
      </c>
      <c r="G411" s="15">
        <f t="shared" ref="G411" si="33">IF(AND(F411="YA"),0,IF(AND(F411="TIDAK"),0,0))</f>
        <v>0</v>
      </c>
    </row>
    <row r="412" spans="1:7" ht="32" customHeight="1" x14ac:dyDescent="0.2">
      <c r="A412" s="2"/>
      <c r="B412" s="5"/>
      <c r="C412" s="4" t="s">
        <v>758</v>
      </c>
      <c r="D412" s="176" t="s">
        <v>759</v>
      </c>
      <c r="E412" s="176"/>
      <c r="F412" s="57" t="s">
        <v>8</v>
      </c>
      <c r="G412" s="15">
        <f t="shared" si="32"/>
        <v>5</v>
      </c>
    </row>
    <row r="413" spans="1:7" ht="32" customHeight="1" x14ac:dyDescent="0.2">
      <c r="A413" s="2"/>
      <c r="B413" s="5"/>
      <c r="C413" s="5"/>
      <c r="D413" s="4" t="s">
        <v>760</v>
      </c>
      <c r="E413" s="5" t="s">
        <v>761</v>
      </c>
      <c r="F413" s="57" t="s">
        <v>8</v>
      </c>
      <c r="G413" s="15">
        <f t="shared" si="32"/>
        <v>5</v>
      </c>
    </row>
    <row r="414" spans="1:7" ht="32" customHeight="1" x14ac:dyDescent="0.2">
      <c r="A414" s="2"/>
      <c r="B414" s="5"/>
      <c r="C414" s="5"/>
      <c r="D414" s="4" t="s">
        <v>762</v>
      </c>
      <c r="E414" s="5" t="s">
        <v>763</v>
      </c>
      <c r="F414" s="57" t="s">
        <v>8</v>
      </c>
      <c r="G414" s="15">
        <f t="shared" si="32"/>
        <v>5</v>
      </c>
    </row>
    <row r="415" spans="1:7" ht="32" customHeight="1" x14ac:dyDescent="0.2">
      <c r="A415" s="2"/>
      <c r="B415" s="5"/>
      <c r="C415" s="5"/>
      <c r="D415" s="4" t="s">
        <v>764</v>
      </c>
      <c r="E415" s="5" t="s">
        <v>765</v>
      </c>
      <c r="F415" s="57" t="s">
        <v>55</v>
      </c>
      <c r="G415" s="15">
        <f t="shared" si="32"/>
        <v>1</v>
      </c>
    </row>
    <row r="416" spans="1:7" ht="32" customHeight="1" x14ac:dyDescent="0.2">
      <c r="A416" s="2"/>
      <c r="B416" s="5"/>
      <c r="C416" s="5"/>
      <c r="D416" s="4" t="s">
        <v>766</v>
      </c>
      <c r="E416" s="5" t="s">
        <v>767</v>
      </c>
      <c r="F416" s="57" t="s">
        <v>8</v>
      </c>
      <c r="G416" s="15">
        <f t="shared" si="32"/>
        <v>5</v>
      </c>
    </row>
    <row r="417" spans="1:7" ht="32" customHeight="1" x14ac:dyDescent="0.2">
      <c r="A417" s="2"/>
      <c r="B417" s="5"/>
      <c r="C417" s="5"/>
      <c r="D417" s="4" t="s">
        <v>768</v>
      </c>
      <c r="E417" s="10" t="s">
        <v>769</v>
      </c>
      <c r="F417" s="57" t="s">
        <v>55</v>
      </c>
      <c r="G417" s="15">
        <f t="shared" si="32"/>
        <v>1</v>
      </c>
    </row>
    <row r="418" spans="1:7" ht="32" customHeight="1" x14ac:dyDescent="0.2">
      <c r="A418" s="2"/>
      <c r="B418" s="4" t="s">
        <v>770</v>
      </c>
      <c r="C418" s="176" t="s">
        <v>771</v>
      </c>
      <c r="D418" s="176"/>
      <c r="E418" s="176"/>
      <c r="F418" s="57" t="s">
        <v>55</v>
      </c>
      <c r="G418" s="15">
        <f t="shared" si="32"/>
        <v>1</v>
      </c>
    </row>
    <row r="419" spans="1:7" ht="32" customHeight="1" x14ac:dyDescent="0.2">
      <c r="A419" s="2"/>
      <c r="B419" s="5"/>
      <c r="C419" s="4" t="s">
        <v>772</v>
      </c>
      <c r="D419" s="176" t="s">
        <v>773</v>
      </c>
      <c r="E419" s="176"/>
      <c r="F419" s="57" t="s">
        <v>55</v>
      </c>
      <c r="G419" s="15">
        <f t="shared" si="32"/>
        <v>1</v>
      </c>
    </row>
    <row r="420" spans="1:7" ht="32" customHeight="1" x14ac:dyDescent="0.2">
      <c r="A420" s="2"/>
      <c r="B420" s="5"/>
      <c r="C420" s="4" t="s">
        <v>774</v>
      </c>
      <c r="D420" s="176" t="s">
        <v>775</v>
      </c>
      <c r="E420" s="176"/>
      <c r="F420" s="57" t="s">
        <v>55</v>
      </c>
      <c r="G420" s="15">
        <f t="shared" si="32"/>
        <v>1</v>
      </c>
    </row>
    <row r="421" spans="1:7" ht="32" customHeight="1" x14ac:dyDescent="0.2">
      <c r="A421" s="2"/>
      <c r="B421" s="5"/>
      <c r="C421" s="4" t="s">
        <v>776</v>
      </c>
      <c r="D421" s="176" t="s">
        <v>777</v>
      </c>
      <c r="E421" s="176"/>
      <c r="F421" s="57" t="s">
        <v>55</v>
      </c>
      <c r="G421" s="15">
        <f t="shared" si="32"/>
        <v>1</v>
      </c>
    </row>
    <row r="422" spans="1:7" ht="32" customHeight="1" x14ac:dyDescent="0.2">
      <c r="A422" s="2"/>
      <c r="B422" s="5"/>
      <c r="C422" s="5"/>
      <c r="D422" s="176" t="s">
        <v>778</v>
      </c>
      <c r="E422" s="176"/>
      <c r="F422" s="57"/>
      <c r="G422" s="15"/>
    </row>
    <row r="423" spans="1:7" ht="32" customHeight="1" x14ac:dyDescent="0.2">
      <c r="A423" s="2"/>
      <c r="B423" s="5"/>
      <c r="C423" s="5"/>
      <c r="D423" s="5" t="s">
        <v>779</v>
      </c>
      <c r="E423" s="5" t="s">
        <v>780</v>
      </c>
      <c r="F423" s="57" t="s">
        <v>55</v>
      </c>
      <c r="G423" s="15">
        <f>IF(AND(F423="YA"),5,IF(AND(F423="TIDAK"),1,0))</f>
        <v>1</v>
      </c>
    </row>
    <row r="424" spans="1:7" ht="32" customHeight="1" x14ac:dyDescent="0.2">
      <c r="A424" s="2"/>
      <c r="B424" s="5"/>
      <c r="C424" s="5"/>
      <c r="D424" s="5" t="s">
        <v>781</v>
      </c>
      <c r="E424" s="5" t="s">
        <v>782</v>
      </c>
      <c r="F424" s="57" t="s">
        <v>55</v>
      </c>
      <c r="G424" s="15">
        <f>IF(AND(F424="YA"),5,IF(AND(F424="TIDAK"),1,0))</f>
        <v>1</v>
      </c>
    </row>
    <row r="425" spans="1:7" ht="32" customHeight="1" x14ac:dyDescent="0.2">
      <c r="A425" s="2"/>
      <c r="B425" s="5"/>
      <c r="C425" s="5"/>
      <c r="D425" s="5" t="s">
        <v>783</v>
      </c>
      <c r="E425" s="5" t="s">
        <v>784</v>
      </c>
      <c r="F425" s="57" t="s">
        <v>55</v>
      </c>
      <c r="G425" s="15">
        <f>IF(AND(F425="YA"),5,IF(AND(F425="TIDAK"),1,0))</f>
        <v>1</v>
      </c>
    </row>
    <row r="426" spans="1:7" ht="32" customHeight="1" x14ac:dyDescent="0.2">
      <c r="A426" s="2"/>
      <c r="B426" s="5"/>
      <c r="C426" s="4" t="s">
        <v>785</v>
      </c>
      <c r="D426" s="176" t="s">
        <v>786</v>
      </c>
      <c r="E426" s="176"/>
      <c r="F426" s="57"/>
      <c r="G426" s="15"/>
    </row>
    <row r="427" spans="1:7" ht="32" customHeight="1" x14ac:dyDescent="0.2">
      <c r="A427" s="2"/>
      <c r="B427" s="5"/>
      <c r="C427" s="5"/>
      <c r="D427" s="4" t="s">
        <v>787</v>
      </c>
      <c r="E427" s="5" t="s">
        <v>788</v>
      </c>
      <c r="F427" s="57" t="s">
        <v>55</v>
      </c>
      <c r="G427" s="15">
        <f>IF(AND(F427="YA"),3,IF(AND(F427="TIDAK"),1,0))</f>
        <v>1</v>
      </c>
    </row>
    <row r="428" spans="1:7" ht="32" customHeight="1" x14ac:dyDescent="0.2">
      <c r="A428" s="2"/>
      <c r="B428" s="5"/>
      <c r="C428" s="5"/>
      <c r="D428" s="4" t="s">
        <v>789</v>
      </c>
      <c r="E428" s="5" t="s">
        <v>381</v>
      </c>
      <c r="F428" s="57" t="s">
        <v>55</v>
      </c>
      <c r="G428" s="15">
        <f>IF(AND(F428="YA"),5,IF(AND(F428="TIDAK"),1,0))</f>
        <v>1</v>
      </c>
    </row>
    <row r="429" spans="1:7" ht="32" customHeight="1" x14ac:dyDescent="0.2">
      <c r="A429" s="2"/>
      <c r="B429" s="5"/>
      <c r="C429" s="4" t="s">
        <v>790</v>
      </c>
      <c r="D429" s="176" t="s">
        <v>791</v>
      </c>
      <c r="E429" s="176"/>
      <c r="F429" s="57" t="s">
        <v>55</v>
      </c>
      <c r="G429" s="15">
        <f>IF(AND(F429="YA"),5,IF(AND(F429="TIDAK"),1,0))</f>
        <v>1</v>
      </c>
    </row>
    <row r="430" spans="1:7" ht="32" customHeight="1" x14ac:dyDescent="0.2">
      <c r="A430" s="204" t="s">
        <v>792</v>
      </c>
      <c r="B430" s="205"/>
      <c r="C430" s="205"/>
      <c r="D430" s="205"/>
      <c r="E430" s="205"/>
      <c r="F430" s="205"/>
      <c r="G430" s="48">
        <f>G431</f>
        <v>33</v>
      </c>
    </row>
    <row r="431" spans="1:7" ht="32" customHeight="1" x14ac:dyDescent="0.2">
      <c r="A431" s="15">
        <v>16</v>
      </c>
      <c r="B431" s="207" t="s">
        <v>793</v>
      </c>
      <c r="C431" s="208"/>
      <c r="D431" s="208"/>
      <c r="E431" s="209"/>
      <c r="F431" s="57"/>
      <c r="G431" s="50">
        <f>SUM(G432:G442)</f>
        <v>33</v>
      </c>
    </row>
    <row r="432" spans="1:7" ht="49" customHeight="1" x14ac:dyDescent="0.2">
      <c r="A432" s="15"/>
      <c r="B432" s="18" t="s">
        <v>794</v>
      </c>
      <c r="C432" s="200" t="s">
        <v>795</v>
      </c>
      <c r="D432" s="210"/>
      <c r="E432" s="201"/>
      <c r="F432" s="57" t="s">
        <v>8</v>
      </c>
      <c r="G432" s="15">
        <f>IF(AND(F432="YA"),5,IF(AND(F432="TIDAK"),1,0))</f>
        <v>5</v>
      </c>
    </row>
    <row r="433" spans="1:7" ht="32" customHeight="1" x14ac:dyDescent="0.2">
      <c r="A433" s="15"/>
      <c r="B433" s="18" t="s">
        <v>796</v>
      </c>
      <c r="C433" s="200" t="s">
        <v>797</v>
      </c>
      <c r="D433" s="210"/>
      <c r="E433" s="201"/>
      <c r="F433" s="57" t="s">
        <v>55</v>
      </c>
      <c r="G433" s="15">
        <f>IF(AND(F433="YA"),5,IF(AND(F433="TIDAK"),1,0))</f>
        <v>1</v>
      </c>
    </row>
    <row r="434" spans="1:7" ht="32" customHeight="1" x14ac:dyDescent="0.2">
      <c r="A434" s="15"/>
      <c r="B434" s="18" t="s">
        <v>798</v>
      </c>
      <c r="C434" s="211" t="s">
        <v>799</v>
      </c>
      <c r="D434" s="208"/>
      <c r="E434" s="209"/>
      <c r="F434" s="57"/>
      <c r="G434" s="15"/>
    </row>
    <row r="435" spans="1:7" ht="65" customHeight="1" x14ac:dyDescent="0.2">
      <c r="A435" s="15"/>
      <c r="B435" s="19"/>
      <c r="C435" s="18" t="s">
        <v>800</v>
      </c>
      <c r="D435" s="200" t="s">
        <v>801</v>
      </c>
      <c r="E435" s="201"/>
      <c r="F435" s="57" t="s">
        <v>55</v>
      </c>
      <c r="G435" s="15">
        <f>IF(AND(F435="YA"),5,IF(AND(F435="TIDAK"),1,0))</f>
        <v>1</v>
      </c>
    </row>
    <row r="436" spans="1:7" ht="58" customHeight="1" x14ac:dyDescent="0.2">
      <c r="A436" s="15"/>
      <c r="B436" s="19"/>
      <c r="C436" s="18" t="s">
        <v>802</v>
      </c>
      <c r="D436" s="200" t="s">
        <v>803</v>
      </c>
      <c r="E436" s="201"/>
      <c r="F436" s="57" t="s">
        <v>8</v>
      </c>
      <c r="G436" s="15">
        <f>IF(AND(F436="YA"),5,IF(AND(F436="TIDAK"),1,0))</f>
        <v>5</v>
      </c>
    </row>
    <row r="437" spans="1:7" ht="32" customHeight="1" x14ac:dyDescent="0.2">
      <c r="A437" s="15"/>
      <c r="B437" s="19"/>
      <c r="C437" s="18" t="s">
        <v>804</v>
      </c>
      <c r="D437" s="200" t="s">
        <v>805</v>
      </c>
      <c r="E437" s="201"/>
      <c r="F437" s="57" t="s">
        <v>55</v>
      </c>
      <c r="G437" s="15">
        <f>IF(AND(F437="YA"),5,IF(AND(F437="TIDAK"),1,0))</f>
        <v>1</v>
      </c>
    </row>
    <row r="438" spans="1:7" ht="32" customHeight="1" x14ac:dyDescent="0.2">
      <c r="A438" s="15"/>
      <c r="B438" s="18" t="s">
        <v>806</v>
      </c>
      <c r="C438" s="200" t="s">
        <v>807</v>
      </c>
      <c r="D438" s="210"/>
      <c r="E438" s="201"/>
      <c r="F438" s="57" t="s">
        <v>8</v>
      </c>
      <c r="G438" s="15">
        <f>IF(AND(F438="YA"),5,IF(AND(F438="TIDAK"),1,0))</f>
        <v>5</v>
      </c>
    </row>
    <row r="439" spans="1:7" ht="32" customHeight="1" x14ac:dyDescent="0.2">
      <c r="A439" s="15"/>
      <c r="B439" s="18" t="s">
        <v>808</v>
      </c>
      <c r="C439" s="211" t="s">
        <v>809</v>
      </c>
      <c r="D439" s="212"/>
      <c r="E439" s="213"/>
      <c r="F439" s="57"/>
      <c r="G439" s="15"/>
    </row>
    <row r="440" spans="1:7" ht="47" customHeight="1" x14ac:dyDescent="0.2">
      <c r="A440" s="15"/>
      <c r="B440" s="15"/>
      <c r="C440" s="18" t="s">
        <v>810</v>
      </c>
      <c r="D440" s="200" t="s">
        <v>811</v>
      </c>
      <c r="E440" s="201"/>
      <c r="F440" s="57" t="s">
        <v>8</v>
      </c>
      <c r="G440" s="15">
        <f>IF(AND(F440="YA"),5,IF(AND(F440="TIDAK"),1,0))</f>
        <v>5</v>
      </c>
    </row>
    <row r="441" spans="1:7" ht="79" customHeight="1" x14ac:dyDescent="0.2">
      <c r="A441" s="15"/>
      <c r="B441" s="15"/>
      <c r="C441" s="18" t="s">
        <v>812</v>
      </c>
      <c r="D441" s="200" t="s">
        <v>813</v>
      </c>
      <c r="E441" s="201"/>
      <c r="F441" s="57" t="s">
        <v>8</v>
      </c>
      <c r="G441" s="15">
        <f>IF(AND(F441="YA"),5,IF(AND(F441="TIDAK"),1,0))</f>
        <v>5</v>
      </c>
    </row>
    <row r="442" spans="1:7" ht="56" customHeight="1" x14ac:dyDescent="0.2">
      <c r="A442" s="15"/>
      <c r="B442" s="15"/>
      <c r="C442" s="18" t="s">
        <v>814</v>
      </c>
      <c r="D442" s="200" t="s">
        <v>815</v>
      </c>
      <c r="E442" s="201"/>
      <c r="F442" s="57" t="s">
        <v>8</v>
      </c>
      <c r="G442" s="15">
        <f>IF(AND(F442="YA"),5,IF(AND(F442="TIDAK"),1,0))</f>
        <v>5</v>
      </c>
    </row>
    <row r="443" spans="1:7" ht="32" customHeight="1" x14ac:dyDescent="0.2">
      <c r="A443" s="204" t="s">
        <v>816</v>
      </c>
      <c r="B443" s="205"/>
      <c r="C443" s="205"/>
      <c r="D443" s="205"/>
      <c r="E443" s="205"/>
      <c r="F443" s="205"/>
      <c r="G443" s="48">
        <f>G444</f>
        <v>90</v>
      </c>
    </row>
    <row r="444" spans="1:7" ht="32" customHeight="1" x14ac:dyDescent="0.2">
      <c r="A444" s="15">
        <v>17</v>
      </c>
      <c r="B444" s="207" t="s">
        <v>817</v>
      </c>
      <c r="C444" s="208"/>
      <c r="D444" s="208"/>
      <c r="E444" s="209"/>
      <c r="F444" s="57"/>
      <c r="G444" s="50">
        <f>SUM(G445:G476)</f>
        <v>90</v>
      </c>
    </row>
    <row r="445" spans="1:7" ht="32" customHeight="1" x14ac:dyDescent="0.2">
      <c r="A445" s="15"/>
      <c r="B445" s="20" t="s">
        <v>818</v>
      </c>
      <c r="C445" s="200" t="s">
        <v>819</v>
      </c>
      <c r="D445" s="210"/>
      <c r="E445" s="201"/>
      <c r="F445" s="57" t="s">
        <v>8</v>
      </c>
      <c r="G445" s="15">
        <f>IF(AND(F445="YA"),5,IF(AND(F445="TIDAK"),1,0))</f>
        <v>5</v>
      </c>
    </row>
    <row r="446" spans="1:7" ht="32" customHeight="1" x14ac:dyDescent="0.2">
      <c r="A446" s="15"/>
      <c r="B446" s="20" t="s">
        <v>820</v>
      </c>
      <c r="C446" s="200" t="s">
        <v>821</v>
      </c>
      <c r="D446" s="210"/>
      <c r="E446" s="201"/>
      <c r="F446" s="57" t="s">
        <v>55</v>
      </c>
      <c r="G446" s="15">
        <f>IF(AND(F446="YA"),5,IF(AND(F446="TIDAK"),1,0))</f>
        <v>1</v>
      </c>
    </row>
    <row r="447" spans="1:7" ht="32" customHeight="1" x14ac:dyDescent="0.2">
      <c r="A447" s="15"/>
      <c r="B447" s="20" t="s">
        <v>822</v>
      </c>
      <c r="C447" s="200" t="s">
        <v>823</v>
      </c>
      <c r="D447" s="210"/>
      <c r="E447" s="201"/>
      <c r="F447" s="57"/>
      <c r="G447" s="15"/>
    </row>
    <row r="448" spans="1:7" ht="32" customHeight="1" x14ac:dyDescent="0.2">
      <c r="A448" s="15"/>
      <c r="B448" s="21"/>
      <c r="C448" s="20" t="s">
        <v>824</v>
      </c>
      <c r="D448" s="200" t="s">
        <v>825</v>
      </c>
      <c r="E448" s="201"/>
      <c r="F448" s="57" t="s">
        <v>8</v>
      </c>
      <c r="G448" s="15">
        <f>IF(AND(F448="YA"),5,IF(AND(F448="TIDAK"),1,0))</f>
        <v>5</v>
      </c>
    </row>
    <row r="449" spans="1:7" ht="32" customHeight="1" x14ac:dyDescent="0.2">
      <c r="A449" s="15"/>
      <c r="B449" s="21"/>
      <c r="C449" s="20" t="s">
        <v>826</v>
      </c>
      <c r="D449" s="200" t="s">
        <v>827</v>
      </c>
      <c r="E449" s="201"/>
      <c r="F449" s="57" t="s">
        <v>8</v>
      </c>
      <c r="G449" s="15">
        <f>IF(AND(F449="YA"),5,IF(AND(F449="TIDAK"),1,0))</f>
        <v>5</v>
      </c>
    </row>
    <row r="450" spans="1:7" ht="32" customHeight="1" x14ac:dyDescent="0.2">
      <c r="A450" s="15"/>
      <c r="B450" s="15"/>
      <c r="C450" s="20" t="s">
        <v>828</v>
      </c>
      <c r="D450" s="200" t="s">
        <v>829</v>
      </c>
      <c r="E450" s="201"/>
      <c r="F450" s="57" t="s">
        <v>8</v>
      </c>
      <c r="G450" s="15">
        <f>IF(AND(F450="YA"),5,IF(AND(F450="TIDAK"),1,0))</f>
        <v>5</v>
      </c>
    </row>
    <row r="451" spans="1:7" ht="32" customHeight="1" x14ac:dyDescent="0.2">
      <c r="A451" s="15"/>
      <c r="B451" s="15"/>
      <c r="C451" s="20" t="s">
        <v>830</v>
      </c>
      <c r="D451" s="200" t="s">
        <v>831</v>
      </c>
      <c r="E451" s="201"/>
      <c r="F451" s="57" t="s">
        <v>8</v>
      </c>
      <c r="G451" s="15">
        <f>IF(AND(F451="YA"),5,IF(AND(F451="TIDAK"),1,0))</f>
        <v>5</v>
      </c>
    </row>
    <row r="452" spans="1:7" ht="32" customHeight="1" x14ac:dyDescent="0.2">
      <c r="A452" s="15"/>
      <c r="B452" s="22" t="s">
        <v>832</v>
      </c>
      <c r="C452" s="176" t="s">
        <v>833</v>
      </c>
      <c r="D452" s="176"/>
      <c r="E452" s="176"/>
      <c r="F452" s="57"/>
      <c r="G452" s="15"/>
    </row>
    <row r="453" spans="1:7" ht="32" customHeight="1" x14ac:dyDescent="0.2">
      <c r="A453" s="15"/>
      <c r="B453" s="5"/>
      <c r="C453" s="22" t="s">
        <v>834</v>
      </c>
      <c r="D453" s="176" t="s">
        <v>835</v>
      </c>
      <c r="E453" s="176"/>
      <c r="F453" s="57" t="s">
        <v>8</v>
      </c>
      <c r="G453" s="15">
        <f>IF(AND(F453="YA"),5,IF(AND(F453="TIDAK"),1,0))</f>
        <v>5</v>
      </c>
    </row>
    <row r="454" spans="1:7" ht="32" customHeight="1" x14ac:dyDescent="0.2">
      <c r="A454" s="15"/>
      <c r="B454" s="5"/>
      <c r="C454" s="22" t="s">
        <v>836</v>
      </c>
      <c r="D454" s="176" t="s">
        <v>716</v>
      </c>
      <c r="E454" s="176"/>
      <c r="F454" s="57" t="s">
        <v>8</v>
      </c>
      <c r="G454" s="15">
        <f>IF(AND(F454="YA"),5,IF(AND(F454="TIDAK"),1,0))</f>
        <v>5</v>
      </c>
    </row>
    <row r="455" spans="1:7" ht="32" customHeight="1" x14ac:dyDescent="0.2">
      <c r="A455" s="15"/>
      <c r="B455" s="5"/>
      <c r="C455" s="22" t="s">
        <v>837</v>
      </c>
      <c r="D455" s="176" t="s">
        <v>722</v>
      </c>
      <c r="E455" s="176"/>
      <c r="F455" s="57" t="s">
        <v>8</v>
      </c>
      <c r="G455" s="15">
        <f>IF(AND(F455="YA"),5,IF(AND(F455="TIDAK"),1,0))</f>
        <v>5</v>
      </c>
    </row>
    <row r="456" spans="1:7" ht="32" customHeight="1" x14ac:dyDescent="0.2">
      <c r="A456" s="15"/>
      <c r="B456" s="22" t="s">
        <v>838</v>
      </c>
      <c r="C456" s="176" t="s">
        <v>839</v>
      </c>
      <c r="D456" s="176"/>
      <c r="E456" s="176"/>
      <c r="F456" s="57" t="s">
        <v>8</v>
      </c>
      <c r="G456" s="15">
        <f>IF(AND(F456="YA"),5,IF(AND(F456="TIDAK"),1,0))</f>
        <v>5</v>
      </c>
    </row>
    <row r="457" spans="1:7" ht="32" customHeight="1" x14ac:dyDescent="0.2">
      <c r="A457" s="15"/>
      <c r="B457" s="22" t="s">
        <v>840</v>
      </c>
      <c r="C457" s="176" t="s">
        <v>841</v>
      </c>
      <c r="D457" s="176"/>
      <c r="E457" s="176"/>
      <c r="F457" s="57"/>
      <c r="G457" s="15"/>
    </row>
    <row r="458" spans="1:7" ht="32" customHeight="1" x14ac:dyDescent="0.2">
      <c r="A458" s="15"/>
      <c r="B458" s="5"/>
      <c r="C458" s="22" t="s">
        <v>842</v>
      </c>
      <c r="D458" s="176" t="s">
        <v>843</v>
      </c>
      <c r="E458" s="176"/>
      <c r="F458" s="57" t="s">
        <v>8</v>
      </c>
      <c r="G458" s="15">
        <f>IF(AND(F458="YA"),5,IF(AND(F458="TIDAK"),1,0))</f>
        <v>5</v>
      </c>
    </row>
    <row r="459" spans="1:7" ht="32" customHeight="1" x14ac:dyDescent="0.2">
      <c r="A459" s="15"/>
      <c r="B459" s="5"/>
      <c r="C459" s="22" t="s">
        <v>844</v>
      </c>
      <c r="D459" s="176" t="s">
        <v>845</v>
      </c>
      <c r="E459" s="176"/>
      <c r="F459" s="57" t="s">
        <v>8</v>
      </c>
      <c r="G459" s="15">
        <f>IF(AND(F459="YA"),5,IF(AND(F459="TIDAK"),1,0))</f>
        <v>5</v>
      </c>
    </row>
    <row r="460" spans="1:7" ht="32" customHeight="1" x14ac:dyDescent="0.2">
      <c r="A460" s="15"/>
      <c r="B460" s="5"/>
      <c r="C460" s="22" t="s">
        <v>846</v>
      </c>
      <c r="D460" s="176" t="s">
        <v>847</v>
      </c>
      <c r="E460" s="176"/>
      <c r="F460" s="57" t="s">
        <v>8</v>
      </c>
      <c r="G460" s="15">
        <f>IF(AND(F460="YA"),5,IF(AND(F460="TIDAK"),1,0))</f>
        <v>5</v>
      </c>
    </row>
    <row r="461" spans="1:7" ht="32" customHeight="1" x14ac:dyDescent="0.2">
      <c r="A461" s="15"/>
      <c r="B461" s="22" t="s">
        <v>848</v>
      </c>
      <c r="C461" s="176" t="s">
        <v>849</v>
      </c>
      <c r="D461" s="176"/>
      <c r="E461" s="176"/>
      <c r="F461" s="57"/>
      <c r="G461" s="15"/>
    </row>
    <row r="462" spans="1:7" ht="32" customHeight="1" x14ac:dyDescent="0.2">
      <c r="A462" s="15"/>
      <c r="B462" s="5"/>
      <c r="C462" s="22" t="s">
        <v>850</v>
      </c>
      <c r="D462" s="176" t="s">
        <v>835</v>
      </c>
      <c r="E462" s="176"/>
      <c r="F462" s="57" t="s">
        <v>8</v>
      </c>
      <c r="G462" s="15">
        <f>IF(AND(F462="YA"),5,IF(AND(F462="TIDAK"),1,0))</f>
        <v>5</v>
      </c>
    </row>
    <row r="463" spans="1:7" ht="32" customHeight="1" x14ac:dyDescent="0.2">
      <c r="A463" s="15"/>
      <c r="B463" s="5"/>
      <c r="C463" s="22" t="s">
        <v>851</v>
      </c>
      <c r="D463" s="176" t="s">
        <v>716</v>
      </c>
      <c r="E463" s="176"/>
      <c r="F463" s="57" t="s">
        <v>8</v>
      </c>
      <c r="G463" s="15">
        <f>IF(AND(F463="YA"),5,IF(AND(F463="TIDAK"),1,0))</f>
        <v>5</v>
      </c>
    </row>
    <row r="464" spans="1:7" ht="32" customHeight="1" x14ac:dyDescent="0.2">
      <c r="A464" s="15"/>
      <c r="B464" s="5"/>
      <c r="C464" s="22" t="s">
        <v>852</v>
      </c>
      <c r="D464" s="176" t="s">
        <v>853</v>
      </c>
      <c r="E464" s="176"/>
      <c r="F464" s="57" t="s">
        <v>55</v>
      </c>
      <c r="G464" s="15">
        <f>IF(AND(F464="YA"),5,IF(AND(F464="TIDAK"),1,0))</f>
        <v>1</v>
      </c>
    </row>
    <row r="465" spans="1:7" ht="32" customHeight="1" x14ac:dyDescent="0.2">
      <c r="A465" s="15"/>
      <c r="B465" s="5"/>
      <c r="C465" s="22" t="s">
        <v>854</v>
      </c>
      <c r="D465" s="176" t="s">
        <v>855</v>
      </c>
      <c r="E465" s="176"/>
      <c r="F465" s="57" t="s">
        <v>55</v>
      </c>
      <c r="G465" s="15">
        <f>IF(AND(F465="YA"),5,IF(AND(F465="TIDAK"),1,0))</f>
        <v>1</v>
      </c>
    </row>
    <row r="466" spans="1:7" ht="32" customHeight="1" x14ac:dyDescent="0.2">
      <c r="A466" s="15"/>
      <c r="B466" s="22" t="s">
        <v>856</v>
      </c>
      <c r="C466" s="176" t="s">
        <v>857</v>
      </c>
      <c r="D466" s="176"/>
      <c r="E466" s="176"/>
      <c r="F466" s="57" t="s">
        <v>55</v>
      </c>
      <c r="G466" s="15">
        <f>IF(AND(F466="YA"),5,IF(AND(F466="TIDAK"),1,0))</f>
        <v>1</v>
      </c>
    </row>
    <row r="467" spans="1:7" ht="32" customHeight="1" x14ac:dyDescent="0.2">
      <c r="A467" s="15"/>
      <c r="B467" s="22" t="s">
        <v>858</v>
      </c>
      <c r="C467" s="176" t="s">
        <v>859</v>
      </c>
      <c r="D467" s="176"/>
      <c r="E467" s="176"/>
      <c r="F467" s="57"/>
      <c r="G467" s="15"/>
    </row>
    <row r="468" spans="1:7" ht="32" customHeight="1" x14ac:dyDescent="0.2">
      <c r="A468" s="15"/>
      <c r="B468" s="5"/>
      <c r="C468" s="22" t="s">
        <v>860</v>
      </c>
      <c r="D468" s="176" t="s">
        <v>861</v>
      </c>
      <c r="E468" s="176"/>
      <c r="F468" s="57" t="s">
        <v>55</v>
      </c>
      <c r="G468" s="15">
        <f>IF(AND(F468="YA"),5,IF(AND(F468="TIDAK"),1,0))</f>
        <v>1</v>
      </c>
    </row>
    <row r="469" spans="1:7" ht="32" customHeight="1" x14ac:dyDescent="0.2">
      <c r="A469" s="15"/>
      <c r="B469" s="5"/>
      <c r="C469" s="22" t="s">
        <v>862</v>
      </c>
      <c r="D469" s="176" t="s">
        <v>863</v>
      </c>
      <c r="E469" s="176"/>
      <c r="F469" s="57" t="s">
        <v>55</v>
      </c>
      <c r="G469" s="15">
        <f>IF(AND(F469="YA"),5,IF(AND(F469="TIDAK"),1,0))</f>
        <v>1</v>
      </c>
    </row>
    <row r="470" spans="1:7" ht="32" customHeight="1" x14ac:dyDescent="0.2">
      <c r="A470" s="15"/>
      <c r="B470" s="5"/>
      <c r="C470" s="22" t="s">
        <v>864</v>
      </c>
      <c r="D470" s="176" t="s">
        <v>865</v>
      </c>
      <c r="E470" s="176"/>
      <c r="F470" s="57" t="s">
        <v>55</v>
      </c>
      <c r="G470" s="15">
        <f>IF(AND(F470="YA"),5,IF(AND(F470="TIDAK"),1,0))</f>
        <v>1</v>
      </c>
    </row>
    <row r="471" spans="1:7" ht="32" customHeight="1" x14ac:dyDescent="0.2">
      <c r="A471" s="15"/>
      <c r="B471" s="23" t="s">
        <v>866</v>
      </c>
      <c r="C471" s="176" t="s">
        <v>867</v>
      </c>
      <c r="D471" s="176"/>
      <c r="E471" s="176"/>
      <c r="F471" s="57" t="s">
        <v>8</v>
      </c>
      <c r="G471" s="15">
        <f>IF(AND(F471="YA"),5,IF(AND(F471="TIDAK"),1,0))</f>
        <v>5</v>
      </c>
    </row>
    <row r="472" spans="1:7" ht="32" customHeight="1" x14ac:dyDescent="0.2">
      <c r="A472" s="15"/>
      <c r="B472" s="23" t="s">
        <v>868</v>
      </c>
      <c r="C472" s="176" t="s">
        <v>841</v>
      </c>
      <c r="D472" s="176"/>
      <c r="E472" s="176"/>
      <c r="F472" s="57"/>
      <c r="G472" s="15"/>
    </row>
    <row r="473" spans="1:7" ht="32" customHeight="1" x14ac:dyDescent="0.2">
      <c r="A473" s="15"/>
      <c r="B473" s="5"/>
      <c r="C473" s="23" t="s">
        <v>869</v>
      </c>
      <c r="D473" s="176" t="s">
        <v>870</v>
      </c>
      <c r="E473" s="176"/>
      <c r="F473" s="57" t="s">
        <v>55</v>
      </c>
      <c r="G473" s="15">
        <f>IF(AND(F473="YA"),5,IF(AND(F473="TIDAK"),1,0))</f>
        <v>1</v>
      </c>
    </row>
    <row r="474" spans="1:7" ht="32" customHeight="1" x14ac:dyDescent="0.2">
      <c r="A474" s="15"/>
      <c r="B474" s="5"/>
      <c r="C474" s="23" t="s">
        <v>871</v>
      </c>
      <c r="D474" s="176" t="s">
        <v>872</v>
      </c>
      <c r="E474" s="176"/>
      <c r="F474" s="57" t="s">
        <v>55</v>
      </c>
      <c r="G474" s="15">
        <f>IF(AND(F474="YA"),5,IF(AND(F474="TIDAK"),1,0))</f>
        <v>1</v>
      </c>
    </row>
    <row r="475" spans="1:7" ht="32" customHeight="1" x14ac:dyDescent="0.2">
      <c r="A475" s="15"/>
      <c r="B475" s="5"/>
      <c r="C475" s="23" t="s">
        <v>873</v>
      </c>
      <c r="D475" s="176" t="s">
        <v>874</v>
      </c>
      <c r="E475" s="176"/>
      <c r="F475" s="57" t="s">
        <v>8</v>
      </c>
      <c r="G475" s="15">
        <f>IF(AND(F475="YA"),5,IF(AND(F475="TIDAK"),1,0))</f>
        <v>5</v>
      </c>
    </row>
    <row r="476" spans="1:7" ht="32" customHeight="1" x14ac:dyDescent="0.2">
      <c r="A476" s="15"/>
      <c r="B476" s="5"/>
      <c r="C476" s="23" t="s">
        <v>875</v>
      </c>
      <c r="D476" s="176" t="s">
        <v>876</v>
      </c>
      <c r="E476" s="176"/>
      <c r="F476" s="57" t="s">
        <v>55</v>
      </c>
      <c r="G476" s="15">
        <f>IF(AND(F476="YA"),5,IF(AND(F476="TIDAK"),1,0))</f>
        <v>1</v>
      </c>
    </row>
    <row r="477" spans="1:7" ht="32" customHeight="1" x14ac:dyDescent="0.2">
      <c r="A477" s="204" t="s">
        <v>877</v>
      </c>
      <c r="B477" s="205"/>
      <c r="C477" s="205"/>
      <c r="D477" s="205"/>
      <c r="E477" s="205"/>
      <c r="F477" s="205"/>
      <c r="G477" s="48">
        <f>G478+G537+G567+G574+G591</f>
        <v>286</v>
      </c>
    </row>
    <row r="478" spans="1:7" ht="32" customHeight="1" x14ac:dyDescent="0.2">
      <c r="A478" s="2">
        <v>18</v>
      </c>
      <c r="B478" s="180" t="s">
        <v>878</v>
      </c>
      <c r="C478" s="180"/>
      <c r="D478" s="180"/>
      <c r="E478" s="180"/>
      <c r="F478" s="57"/>
      <c r="G478" s="50">
        <f>SUM(G479:G536)</f>
        <v>120</v>
      </c>
    </row>
    <row r="479" spans="1:7" ht="32" customHeight="1" x14ac:dyDescent="0.2">
      <c r="A479" s="2"/>
      <c r="B479" s="7" t="s">
        <v>879</v>
      </c>
      <c r="C479" s="203" t="s">
        <v>880</v>
      </c>
      <c r="D479" s="203"/>
      <c r="E479" s="203"/>
      <c r="F479" s="57"/>
      <c r="G479" s="15"/>
    </row>
    <row r="480" spans="1:7" ht="32" customHeight="1" x14ac:dyDescent="0.2">
      <c r="A480" s="2"/>
      <c r="B480" s="5"/>
      <c r="C480" s="24" t="s">
        <v>881</v>
      </c>
      <c r="D480" s="203" t="s">
        <v>882</v>
      </c>
      <c r="E480" s="203"/>
      <c r="F480" s="57"/>
      <c r="G480" s="15"/>
    </row>
    <row r="481" spans="1:7" ht="32" customHeight="1" x14ac:dyDescent="0.2">
      <c r="A481" s="2"/>
      <c r="B481" s="5"/>
      <c r="C481" s="17"/>
      <c r="D481" s="24" t="s">
        <v>883</v>
      </c>
      <c r="E481" s="17" t="s">
        <v>884</v>
      </c>
      <c r="F481" s="57" t="s">
        <v>55</v>
      </c>
      <c r="G481" s="15">
        <f>IF(AND(F481="YA"),5,IF(AND(F481="TIDAK"),1,0))</f>
        <v>1</v>
      </c>
    </row>
    <row r="482" spans="1:7" ht="32" customHeight="1" x14ac:dyDescent="0.2">
      <c r="A482" s="2"/>
      <c r="B482" s="5"/>
      <c r="C482" s="17"/>
      <c r="D482" s="24" t="s">
        <v>885</v>
      </c>
      <c r="E482" s="25" t="s">
        <v>886</v>
      </c>
      <c r="F482" s="57" t="s">
        <v>55</v>
      </c>
      <c r="G482" s="15">
        <f>IF(AND(F482="YA"),3,IF(AND(F482="TIDAK"),1,0))</f>
        <v>1</v>
      </c>
    </row>
    <row r="483" spans="1:7" ht="32" customHeight="1" x14ac:dyDescent="0.2">
      <c r="A483" s="2"/>
      <c r="B483" s="5"/>
      <c r="C483" s="17"/>
      <c r="D483" s="24" t="s">
        <v>887</v>
      </c>
      <c r="E483" s="17" t="s">
        <v>888</v>
      </c>
      <c r="F483" s="57" t="s">
        <v>55</v>
      </c>
      <c r="G483" s="15">
        <f>IF(AND(F483="YA"),2,IF(AND(F483="TIDAK"),1,0))</f>
        <v>1</v>
      </c>
    </row>
    <row r="484" spans="1:7" ht="32" customHeight="1" x14ac:dyDescent="0.2">
      <c r="A484" s="2"/>
      <c r="B484" s="5"/>
      <c r="C484" s="24" t="s">
        <v>889</v>
      </c>
      <c r="D484" s="203" t="s">
        <v>890</v>
      </c>
      <c r="E484" s="203"/>
      <c r="F484" s="57" t="s">
        <v>55</v>
      </c>
      <c r="G484" s="15"/>
    </row>
    <row r="485" spans="1:7" ht="32" customHeight="1" x14ac:dyDescent="0.2">
      <c r="A485" s="2"/>
      <c r="B485" s="5"/>
      <c r="C485" s="17"/>
      <c r="D485" s="203" t="s">
        <v>891</v>
      </c>
      <c r="E485" s="203"/>
      <c r="F485" s="57"/>
      <c r="G485" s="15"/>
    </row>
    <row r="486" spans="1:7" ht="32" customHeight="1" x14ac:dyDescent="0.2">
      <c r="A486" s="2"/>
      <c r="B486" s="5"/>
      <c r="C486" s="17"/>
      <c r="D486" s="24" t="s">
        <v>892</v>
      </c>
      <c r="E486" s="17" t="s">
        <v>893</v>
      </c>
      <c r="F486" s="57" t="s">
        <v>55</v>
      </c>
      <c r="G486" s="15">
        <f>IF(AND(F486="YA"),5,IF(AND(F486="TIDAK"),1,0))</f>
        <v>1</v>
      </c>
    </row>
    <row r="487" spans="1:7" ht="32" customHeight="1" x14ac:dyDescent="0.2">
      <c r="A487" s="2"/>
      <c r="B487" s="5"/>
      <c r="C487" s="17"/>
      <c r="D487" s="24" t="s">
        <v>894</v>
      </c>
      <c r="E487" s="25" t="s">
        <v>895</v>
      </c>
      <c r="F487" s="57" t="s">
        <v>55</v>
      </c>
      <c r="G487" s="15">
        <f>IF(AND(F487="YA"),5,IF(AND(F487="TIDAK"),1,0))</f>
        <v>1</v>
      </c>
    </row>
    <row r="488" spans="1:7" ht="32" customHeight="1" x14ac:dyDescent="0.2">
      <c r="A488" s="2"/>
      <c r="B488" s="5"/>
      <c r="C488" s="17"/>
      <c r="D488" s="24" t="s">
        <v>896</v>
      </c>
      <c r="E488" s="17" t="s">
        <v>897</v>
      </c>
      <c r="F488" s="57" t="s">
        <v>55</v>
      </c>
      <c r="G488" s="15">
        <f>IF(AND(F488="YA"),5,IF(AND(F488="TIDAK"),1,0))</f>
        <v>1</v>
      </c>
    </row>
    <row r="489" spans="1:7" ht="32" customHeight="1" x14ac:dyDescent="0.2">
      <c r="A489" s="2"/>
      <c r="B489" s="5"/>
      <c r="C489" s="17"/>
      <c r="D489" s="24" t="s">
        <v>898</v>
      </c>
      <c r="E489" s="17" t="s">
        <v>899</v>
      </c>
      <c r="F489" s="57" t="s">
        <v>55</v>
      </c>
      <c r="G489" s="15">
        <f>IF(AND(F489="YA"),5,IF(AND(F489="TIDAK"),1,0))</f>
        <v>1</v>
      </c>
    </row>
    <row r="490" spans="1:7" ht="32" customHeight="1" x14ac:dyDescent="0.2">
      <c r="A490" s="2"/>
      <c r="B490" s="5"/>
      <c r="C490" s="24" t="s">
        <v>900</v>
      </c>
      <c r="D490" s="203" t="s">
        <v>901</v>
      </c>
      <c r="E490" s="203"/>
      <c r="F490" s="57" t="s">
        <v>55</v>
      </c>
      <c r="G490" s="15">
        <f>IF(AND(F490="YA"),5,IF(AND(F490="TIDAK"),1,0))</f>
        <v>1</v>
      </c>
    </row>
    <row r="491" spans="1:7" ht="32" customHeight="1" x14ac:dyDescent="0.2">
      <c r="A491" s="2"/>
      <c r="B491" s="5"/>
      <c r="C491" s="17"/>
      <c r="D491" s="203" t="s">
        <v>891</v>
      </c>
      <c r="E491" s="203"/>
      <c r="F491" s="57"/>
      <c r="G491" s="15"/>
    </row>
    <row r="492" spans="1:7" ht="32" customHeight="1" x14ac:dyDescent="0.2">
      <c r="A492" s="2"/>
      <c r="B492" s="5"/>
      <c r="C492" s="17"/>
      <c r="D492" s="24" t="s">
        <v>902</v>
      </c>
      <c r="E492" s="17" t="s">
        <v>903</v>
      </c>
      <c r="F492" s="57" t="s">
        <v>55</v>
      </c>
      <c r="G492" s="15">
        <f t="shared" ref="G492:G498" si="34">IF(AND(F492="YA"),5,IF(AND(F492="TIDAK"),1,0))</f>
        <v>1</v>
      </c>
    </row>
    <row r="493" spans="1:7" ht="32" customHeight="1" x14ac:dyDescent="0.2">
      <c r="A493" s="2"/>
      <c r="B493" s="5"/>
      <c r="C493" s="17"/>
      <c r="D493" s="24" t="s">
        <v>904</v>
      </c>
      <c r="E493" s="25" t="s">
        <v>905</v>
      </c>
      <c r="F493" s="57" t="s">
        <v>55</v>
      </c>
      <c r="G493" s="15">
        <f t="shared" si="34"/>
        <v>1</v>
      </c>
    </row>
    <row r="494" spans="1:7" ht="32" customHeight="1" x14ac:dyDescent="0.2">
      <c r="A494" s="2"/>
      <c r="B494" s="5"/>
      <c r="C494" s="17"/>
      <c r="D494" s="24" t="s">
        <v>906</v>
      </c>
      <c r="E494" s="17" t="s">
        <v>907</v>
      </c>
      <c r="F494" s="57" t="s">
        <v>55</v>
      </c>
      <c r="G494" s="15">
        <f t="shared" si="34"/>
        <v>1</v>
      </c>
    </row>
    <row r="495" spans="1:7" ht="32" customHeight="1" x14ac:dyDescent="0.2">
      <c r="A495" s="2"/>
      <c r="B495" s="5"/>
      <c r="C495" s="17"/>
      <c r="D495" s="24" t="s">
        <v>908</v>
      </c>
      <c r="E495" s="17" t="s">
        <v>909</v>
      </c>
      <c r="F495" s="57" t="s">
        <v>55</v>
      </c>
      <c r="G495" s="15">
        <f t="shared" si="34"/>
        <v>1</v>
      </c>
    </row>
    <row r="496" spans="1:7" ht="32" customHeight="1" x14ac:dyDescent="0.2">
      <c r="A496" s="2"/>
      <c r="B496" s="5"/>
      <c r="C496" s="17"/>
      <c r="D496" s="24" t="s">
        <v>910</v>
      </c>
      <c r="E496" s="25" t="s">
        <v>897</v>
      </c>
      <c r="F496" s="57" t="s">
        <v>55</v>
      </c>
      <c r="G496" s="15">
        <f t="shared" si="34"/>
        <v>1</v>
      </c>
    </row>
    <row r="497" spans="1:7" ht="32" customHeight="1" x14ac:dyDescent="0.2">
      <c r="A497" s="2"/>
      <c r="B497" s="5"/>
      <c r="C497" s="17"/>
      <c r="D497" s="24" t="s">
        <v>911</v>
      </c>
      <c r="E497" s="17" t="s">
        <v>899</v>
      </c>
      <c r="F497" s="57" t="s">
        <v>55</v>
      </c>
      <c r="G497" s="15">
        <f t="shared" si="34"/>
        <v>1</v>
      </c>
    </row>
    <row r="498" spans="1:7" ht="32" customHeight="1" x14ac:dyDescent="0.2">
      <c r="A498" s="2"/>
      <c r="B498" s="5"/>
      <c r="C498" s="17"/>
      <c r="D498" s="24" t="s">
        <v>912</v>
      </c>
      <c r="E498" s="17" t="s">
        <v>895</v>
      </c>
      <c r="F498" s="57" t="s">
        <v>55</v>
      </c>
      <c r="G498" s="15">
        <f t="shared" si="34"/>
        <v>1</v>
      </c>
    </row>
    <row r="499" spans="1:7" ht="32" customHeight="1" x14ac:dyDescent="0.2">
      <c r="A499" s="2"/>
      <c r="B499" s="4" t="s">
        <v>913</v>
      </c>
      <c r="C499" s="176" t="s">
        <v>914</v>
      </c>
      <c r="D499" s="176"/>
      <c r="E499" s="176"/>
      <c r="F499" s="57"/>
      <c r="G499" s="15"/>
    </row>
    <row r="500" spans="1:7" ht="32" customHeight="1" x14ac:dyDescent="0.2">
      <c r="A500" s="2"/>
      <c r="B500" s="5"/>
      <c r="C500" s="4" t="s">
        <v>915</v>
      </c>
      <c r="D500" s="176" t="s">
        <v>916</v>
      </c>
      <c r="E500" s="176"/>
      <c r="F500" s="57" t="s">
        <v>8</v>
      </c>
      <c r="G500" s="15">
        <f>IF(AND(F500="YA"),5,IF(AND(F500="TIDAK"),1,0))</f>
        <v>5</v>
      </c>
    </row>
    <row r="501" spans="1:7" ht="32" customHeight="1" x14ac:dyDescent="0.2">
      <c r="A501" s="2"/>
      <c r="B501" s="5"/>
      <c r="C501" s="4" t="s">
        <v>917</v>
      </c>
      <c r="D501" s="176" t="s">
        <v>918</v>
      </c>
      <c r="E501" s="176"/>
      <c r="F501" s="57"/>
      <c r="G501" s="15"/>
    </row>
    <row r="502" spans="1:7" ht="32" customHeight="1" x14ac:dyDescent="0.2">
      <c r="A502" s="2"/>
      <c r="B502" s="5"/>
      <c r="C502" s="5"/>
      <c r="D502" s="4" t="s">
        <v>919</v>
      </c>
      <c r="E502" s="5" t="s">
        <v>920</v>
      </c>
      <c r="F502" s="57" t="s">
        <v>22</v>
      </c>
      <c r="G502" s="15">
        <f>IF(AND(F502="YA"),5,IF(AND(F502="TIDAK"),1,0))</f>
        <v>0</v>
      </c>
    </row>
    <row r="503" spans="1:7" ht="32" customHeight="1" x14ac:dyDescent="0.2">
      <c r="A503" s="2"/>
      <c r="B503" s="5"/>
      <c r="C503" s="5"/>
      <c r="D503" s="4" t="s">
        <v>921</v>
      </c>
      <c r="E503" s="26" t="s">
        <v>922</v>
      </c>
      <c r="F503" s="57" t="s">
        <v>22</v>
      </c>
      <c r="G503" s="15">
        <f>IF(AND(F503="YA"),3,IF(AND(F503="TIDAK"),1,0))</f>
        <v>0</v>
      </c>
    </row>
    <row r="504" spans="1:7" ht="32" customHeight="1" x14ac:dyDescent="0.2">
      <c r="A504" s="2"/>
      <c r="B504" s="5"/>
      <c r="C504" s="5"/>
      <c r="D504" s="4" t="s">
        <v>923</v>
      </c>
      <c r="E504" s="5" t="s">
        <v>924</v>
      </c>
      <c r="F504" s="57" t="s">
        <v>8</v>
      </c>
      <c r="G504" s="15">
        <f>IF(AND(F504="YA"),2,IF(AND(F504="TIDAK"),1,0))</f>
        <v>2</v>
      </c>
    </row>
    <row r="505" spans="1:7" ht="32" customHeight="1" x14ac:dyDescent="0.2">
      <c r="A505" s="2"/>
      <c r="B505" s="4" t="s">
        <v>925</v>
      </c>
      <c r="C505" s="176" t="s">
        <v>926</v>
      </c>
      <c r="D505" s="176"/>
      <c r="E505" s="176"/>
      <c r="F505" s="57"/>
      <c r="G505" s="15"/>
    </row>
    <row r="506" spans="1:7" ht="32" customHeight="1" x14ac:dyDescent="0.2">
      <c r="A506" s="2"/>
      <c r="B506" s="5"/>
      <c r="C506" s="4" t="s">
        <v>927</v>
      </c>
      <c r="D506" s="176" t="s">
        <v>928</v>
      </c>
      <c r="E506" s="176"/>
      <c r="F506" s="57"/>
      <c r="G506" s="15"/>
    </row>
    <row r="507" spans="1:7" ht="32" customHeight="1" x14ac:dyDescent="0.2">
      <c r="A507" s="2"/>
      <c r="B507" s="5"/>
      <c r="C507" s="5"/>
      <c r="D507" s="4" t="s">
        <v>929</v>
      </c>
      <c r="E507" s="5" t="s">
        <v>930</v>
      </c>
      <c r="F507" s="57" t="s">
        <v>55</v>
      </c>
      <c r="G507" s="15">
        <f>IF(AND(F507="YA"),5,IF(AND(F507="TIDAK"),1,0))</f>
        <v>1</v>
      </c>
    </row>
    <row r="508" spans="1:7" ht="32" customHeight="1" x14ac:dyDescent="0.2">
      <c r="A508" s="2"/>
      <c r="B508" s="5"/>
      <c r="C508" s="5"/>
      <c r="D508" s="4" t="s">
        <v>931</v>
      </c>
      <c r="E508" s="10" t="s">
        <v>932</v>
      </c>
      <c r="F508" s="57" t="s">
        <v>55</v>
      </c>
      <c r="G508" s="15">
        <f>IF(AND(F508="YA"),5,IF(AND(F508="TIDAK"),1,0))</f>
        <v>1</v>
      </c>
    </row>
    <row r="509" spans="1:7" ht="32" customHeight="1" x14ac:dyDescent="0.2">
      <c r="A509" s="2"/>
      <c r="B509" s="5"/>
      <c r="C509" s="5"/>
      <c r="D509" s="4" t="s">
        <v>933</v>
      </c>
      <c r="E509" s="5" t="s">
        <v>934</v>
      </c>
      <c r="F509" s="57" t="s">
        <v>8</v>
      </c>
      <c r="G509" s="15">
        <f>IF(AND(F509="YA"),5,IF(AND(F509="TIDAK"),1,0))</f>
        <v>5</v>
      </c>
    </row>
    <row r="510" spans="1:7" ht="32" customHeight="1" x14ac:dyDescent="0.2">
      <c r="A510" s="2"/>
      <c r="B510" s="5"/>
      <c r="C510" s="4" t="s">
        <v>935</v>
      </c>
      <c r="D510" s="194" t="s">
        <v>936</v>
      </c>
      <c r="E510" s="196"/>
      <c r="F510" s="57" t="s">
        <v>8</v>
      </c>
      <c r="G510" s="15"/>
    </row>
    <row r="511" spans="1:7" ht="32" customHeight="1" x14ac:dyDescent="0.2">
      <c r="A511" s="2"/>
      <c r="B511" s="5"/>
      <c r="C511" s="4"/>
      <c r="D511" s="4" t="s">
        <v>937</v>
      </c>
      <c r="E511" s="5" t="s">
        <v>930</v>
      </c>
      <c r="F511" s="57" t="s">
        <v>55</v>
      </c>
      <c r="G511" s="15">
        <f>IF(AND(F511="YA"),5,IF(AND(F511="TIDAK"),1,0))</f>
        <v>1</v>
      </c>
    </row>
    <row r="512" spans="1:7" ht="32" customHeight="1" x14ac:dyDescent="0.2">
      <c r="A512" s="2"/>
      <c r="B512" s="5"/>
      <c r="C512" s="4"/>
      <c r="D512" s="4" t="s">
        <v>938</v>
      </c>
      <c r="E512" s="10" t="s">
        <v>932</v>
      </c>
      <c r="F512" s="57" t="s">
        <v>55</v>
      </c>
      <c r="G512" s="15">
        <f>IF(AND(F512="YA"),5,IF(AND(F512="TIDAK"),1,0))</f>
        <v>1</v>
      </c>
    </row>
    <row r="513" spans="1:7" ht="32" customHeight="1" x14ac:dyDescent="0.2">
      <c r="A513" s="2"/>
      <c r="B513" s="5"/>
      <c r="C513" s="4"/>
      <c r="D513" s="4" t="s">
        <v>939</v>
      </c>
      <c r="E513" s="5" t="s">
        <v>934</v>
      </c>
      <c r="F513" s="57" t="s">
        <v>8</v>
      </c>
      <c r="G513" s="15">
        <f>IF(AND(F513="YA"),5,IF(AND(F513="TIDAK"),1,0))</f>
        <v>5</v>
      </c>
    </row>
    <row r="514" spans="1:7" ht="32" customHeight="1" x14ac:dyDescent="0.2">
      <c r="A514" s="2"/>
      <c r="B514" s="5"/>
      <c r="C514" s="4" t="s">
        <v>940</v>
      </c>
      <c r="D514" s="176" t="s">
        <v>941</v>
      </c>
      <c r="E514" s="176"/>
      <c r="F514" s="57" t="s">
        <v>8</v>
      </c>
      <c r="G514" s="15"/>
    </row>
    <row r="515" spans="1:7" ht="32" customHeight="1" x14ac:dyDescent="0.2">
      <c r="A515" s="2"/>
      <c r="B515" s="5"/>
      <c r="C515" s="5"/>
      <c r="D515" s="4" t="s">
        <v>942</v>
      </c>
      <c r="E515" s="5" t="s">
        <v>943</v>
      </c>
      <c r="F515" s="57" t="s">
        <v>8</v>
      </c>
      <c r="G515" s="15">
        <f>IF(AND(F515="YA"),5,IF(AND(F515="TIDAK"),1,0))</f>
        <v>5</v>
      </c>
    </row>
    <row r="516" spans="1:7" ht="32" customHeight="1" x14ac:dyDescent="0.2">
      <c r="A516" s="2"/>
      <c r="B516" s="5"/>
      <c r="C516" s="5"/>
      <c r="D516" s="4" t="s">
        <v>944</v>
      </c>
      <c r="E516" s="5" t="s">
        <v>945</v>
      </c>
      <c r="F516" s="57" t="s">
        <v>8</v>
      </c>
      <c r="G516" s="15">
        <f>IF(AND(F516="YA"),5,IF(AND(F516="TIDAK"),1,0))</f>
        <v>5</v>
      </c>
    </row>
    <row r="517" spans="1:7" ht="32" customHeight="1" x14ac:dyDescent="0.2">
      <c r="A517" s="2"/>
      <c r="B517" s="5"/>
      <c r="C517" s="4" t="s">
        <v>946</v>
      </c>
      <c r="D517" s="176" t="s">
        <v>947</v>
      </c>
      <c r="E517" s="176"/>
      <c r="F517" s="57"/>
      <c r="G517" s="15"/>
    </row>
    <row r="518" spans="1:7" ht="32" customHeight="1" x14ac:dyDescent="0.2">
      <c r="A518" s="2"/>
      <c r="B518" s="5"/>
      <c r="C518" s="5"/>
      <c r="D518" s="4" t="s">
        <v>948</v>
      </c>
      <c r="E518" s="5" t="s">
        <v>949</v>
      </c>
      <c r="F518" s="57" t="s">
        <v>55</v>
      </c>
      <c r="G518" s="15">
        <f t="shared" ref="G518:G527" si="35">IF(AND(F518="YA"),5,IF(AND(F518="TIDAK"),1,0))</f>
        <v>1</v>
      </c>
    </row>
    <row r="519" spans="1:7" ht="32" customHeight="1" x14ac:dyDescent="0.2">
      <c r="A519" s="2"/>
      <c r="B519" s="5"/>
      <c r="C519" s="5"/>
      <c r="D519" s="4" t="s">
        <v>950</v>
      </c>
      <c r="E519" s="5" t="s">
        <v>943</v>
      </c>
      <c r="F519" s="57" t="s">
        <v>8</v>
      </c>
      <c r="G519" s="15">
        <f t="shared" si="35"/>
        <v>5</v>
      </c>
    </row>
    <row r="520" spans="1:7" ht="32" customHeight="1" x14ac:dyDescent="0.2">
      <c r="A520" s="2"/>
      <c r="B520" s="5"/>
      <c r="C520" s="5"/>
      <c r="D520" s="4" t="s">
        <v>951</v>
      </c>
      <c r="E520" s="5" t="s">
        <v>945</v>
      </c>
      <c r="F520" s="57" t="s">
        <v>8</v>
      </c>
      <c r="G520" s="15">
        <f t="shared" si="35"/>
        <v>5</v>
      </c>
    </row>
    <row r="521" spans="1:7" ht="32" customHeight="1" x14ac:dyDescent="0.2">
      <c r="A521" s="2"/>
      <c r="B521" s="4" t="s">
        <v>952</v>
      </c>
      <c r="C521" s="176" t="s">
        <v>953</v>
      </c>
      <c r="D521" s="176"/>
      <c r="E521" s="176"/>
      <c r="F521" s="57" t="s">
        <v>8</v>
      </c>
      <c r="G521" s="15">
        <f t="shared" si="35"/>
        <v>5</v>
      </c>
    </row>
    <row r="522" spans="1:7" ht="32" customHeight="1" x14ac:dyDescent="0.2">
      <c r="A522" s="2"/>
      <c r="B522" s="4" t="s">
        <v>954</v>
      </c>
      <c r="C522" s="176" t="s">
        <v>955</v>
      </c>
      <c r="D522" s="176"/>
      <c r="E522" s="176"/>
      <c r="F522" s="57" t="s">
        <v>8</v>
      </c>
      <c r="G522" s="15">
        <f t="shared" si="35"/>
        <v>5</v>
      </c>
    </row>
    <row r="523" spans="1:7" ht="32" customHeight="1" x14ac:dyDescent="0.2">
      <c r="A523" s="2"/>
      <c r="B523" s="5"/>
      <c r="C523" s="4" t="s">
        <v>956</v>
      </c>
      <c r="D523" s="176" t="s">
        <v>957</v>
      </c>
      <c r="E523" s="176"/>
      <c r="F523" s="57" t="s">
        <v>8</v>
      </c>
      <c r="G523" s="15">
        <f t="shared" si="35"/>
        <v>5</v>
      </c>
    </row>
    <row r="524" spans="1:7" ht="32" customHeight="1" x14ac:dyDescent="0.2">
      <c r="A524" s="2"/>
      <c r="B524" s="5"/>
      <c r="C524" s="4" t="s">
        <v>958</v>
      </c>
      <c r="D524" s="176" t="s">
        <v>959</v>
      </c>
      <c r="E524" s="176"/>
      <c r="F524" s="57" t="s">
        <v>8</v>
      </c>
      <c r="G524" s="15">
        <f t="shared" si="35"/>
        <v>5</v>
      </c>
    </row>
    <row r="525" spans="1:7" ht="32" customHeight="1" x14ac:dyDescent="0.2">
      <c r="A525" s="2"/>
      <c r="B525" s="4" t="s">
        <v>960</v>
      </c>
      <c r="C525" s="176" t="s">
        <v>961</v>
      </c>
      <c r="D525" s="176"/>
      <c r="E525" s="176"/>
      <c r="F525" s="57" t="s">
        <v>8</v>
      </c>
      <c r="G525" s="15">
        <f t="shared" si="35"/>
        <v>5</v>
      </c>
    </row>
    <row r="526" spans="1:7" ht="32" customHeight="1" x14ac:dyDescent="0.2">
      <c r="A526" s="2"/>
      <c r="B526" s="5"/>
      <c r="C526" s="4" t="s">
        <v>962</v>
      </c>
      <c r="D526" s="176" t="s">
        <v>963</v>
      </c>
      <c r="E526" s="176"/>
      <c r="F526" s="57" t="s">
        <v>8</v>
      </c>
      <c r="G526" s="15">
        <f t="shared" si="35"/>
        <v>5</v>
      </c>
    </row>
    <row r="527" spans="1:7" ht="32" customHeight="1" x14ac:dyDescent="0.2">
      <c r="A527" s="2"/>
      <c r="B527" s="5"/>
      <c r="C527" s="4" t="s">
        <v>964</v>
      </c>
      <c r="D527" s="176" t="s">
        <v>965</v>
      </c>
      <c r="E527" s="176"/>
      <c r="F527" s="57" t="s">
        <v>8</v>
      </c>
      <c r="G527" s="15">
        <f t="shared" si="35"/>
        <v>5</v>
      </c>
    </row>
    <row r="528" spans="1:7" ht="32" customHeight="1" x14ac:dyDescent="0.2">
      <c r="A528" s="2"/>
      <c r="B528" s="5"/>
      <c r="C528" s="4" t="s">
        <v>966</v>
      </c>
      <c r="D528" s="181" t="s">
        <v>967</v>
      </c>
      <c r="E528" s="182"/>
      <c r="F528" s="57" t="s">
        <v>55</v>
      </c>
      <c r="G528" s="15">
        <f>IF(AND(F528="YA"),5,IF(AND(F528="TIDAK"),20,0))</f>
        <v>20</v>
      </c>
    </row>
    <row r="529" spans="1:7" ht="32" customHeight="1" x14ac:dyDescent="0.2">
      <c r="A529" s="2"/>
      <c r="B529" s="5"/>
      <c r="C529" s="5"/>
      <c r="D529" s="4" t="s">
        <v>968</v>
      </c>
      <c r="E529" s="5" t="s">
        <v>969</v>
      </c>
      <c r="F529" s="57" t="s">
        <v>55</v>
      </c>
      <c r="G529" s="15">
        <f>IF(AND(F529="YA"),5,IF(AND(F529="TIDAK"),1,0))</f>
        <v>1</v>
      </c>
    </row>
    <row r="530" spans="1:7" ht="32" customHeight="1" x14ac:dyDescent="0.2">
      <c r="A530" s="2"/>
      <c r="B530" s="5"/>
      <c r="C530" s="5"/>
      <c r="D530" s="4" t="s">
        <v>970</v>
      </c>
      <c r="E530" s="5" t="s">
        <v>971</v>
      </c>
      <c r="F530" s="57" t="s">
        <v>55</v>
      </c>
      <c r="G530" s="15">
        <f t="shared" ref="G530:G531" si="36">IF(AND(F530="YA"),5,IF(AND(F530="TIDAK"),1,0))</f>
        <v>1</v>
      </c>
    </row>
    <row r="531" spans="1:7" ht="32" customHeight="1" x14ac:dyDescent="0.2">
      <c r="A531" s="2"/>
      <c r="B531" s="5"/>
      <c r="C531" s="5"/>
      <c r="D531" s="4" t="s">
        <v>972</v>
      </c>
      <c r="E531" s="5" t="s">
        <v>973</v>
      </c>
      <c r="F531" s="57" t="s">
        <v>55</v>
      </c>
      <c r="G531" s="15">
        <f t="shared" si="36"/>
        <v>1</v>
      </c>
    </row>
    <row r="532" spans="1:7" ht="32" customHeight="1" x14ac:dyDescent="0.2">
      <c r="A532" s="2"/>
      <c r="B532" s="5"/>
      <c r="C532" s="4" t="s">
        <v>974</v>
      </c>
      <c r="D532" s="176" t="s">
        <v>975</v>
      </c>
      <c r="E532" s="176"/>
      <c r="F532" s="57"/>
      <c r="G532" s="15"/>
    </row>
    <row r="533" spans="1:7" ht="32" customHeight="1" x14ac:dyDescent="0.2">
      <c r="A533" s="2"/>
      <c r="B533" s="5"/>
      <c r="C533" s="5"/>
      <c r="D533" s="4" t="s">
        <v>976</v>
      </c>
      <c r="E533" s="5" t="s">
        <v>977</v>
      </c>
      <c r="F533" s="57" t="s">
        <v>55</v>
      </c>
      <c r="G533" s="15">
        <f>IF(AND(F533="YA"),0,IF(AND(F533="TIDAK"),0,0))</f>
        <v>0</v>
      </c>
    </row>
    <row r="534" spans="1:7" ht="32" customHeight="1" x14ac:dyDescent="0.2">
      <c r="A534" s="2"/>
      <c r="B534" s="5"/>
      <c r="C534" s="5"/>
      <c r="D534" s="4" t="s">
        <v>978</v>
      </c>
      <c r="E534" s="5" t="s">
        <v>979</v>
      </c>
      <c r="F534" s="57" t="s">
        <v>55</v>
      </c>
      <c r="G534" s="15">
        <f t="shared" ref="G534:G535" si="37">IF(AND(F534="YA"),0,IF(AND(F534="TIDAK"),0,0))</f>
        <v>0</v>
      </c>
    </row>
    <row r="535" spans="1:7" ht="32" customHeight="1" x14ac:dyDescent="0.2">
      <c r="A535" s="2"/>
      <c r="B535" s="5"/>
      <c r="C535" s="5"/>
      <c r="D535" s="4" t="s">
        <v>980</v>
      </c>
      <c r="E535" s="5" t="s">
        <v>981</v>
      </c>
      <c r="F535" s="57" t="s">
        <v>55</v>
      </c>
      <c r="G535" s="15">
        <f t="shared" si="37"/>
        <v>0</v>
      </c>
    </row>
    <row r="536" spans="1:7" ht="32" customHeight="1" x14ac:dyDescent="0.2">
      <c r="A536" s="2"/>
      <c r="B536" s="4" t="s">
        <v>982</v>
      </c>
      <c r="C536" s="4" t="s">
        <v>983</v>
      </c>
      <c r="D536" s="181" t="s">
        <v>984</v>
      </c>
      <c r="E536" s="182"/>
      <c r="F536" s="57" t="s">
        <v>8</v>
      </c>
      <c r="G536" s="15">
        <f>IF(AND(F536="YA"),5,IF(AND(F536="TIDAK"),1,0))</f>
        <v>5</v>
      </c>
    </row>
    <row r="537" spans="1:7" ht="32" customHeight="1" x14ac:dyDescent="0.2">
      <c r="A537" s="2">
        <v>19</v>
      </c>
      <c r="B537" s="180" t="s">
        <v>985</v>
      </c>
      <c r="C537" s="180"/>
      <c r="D537" s="180"/>
      <c r="E537" s="180"/>
      <c r="F537" s="57"/>
      <c r="G537" s="50">
        <f>SUM(G538:G566)</f>
        <v>48</v>
      </c>
    </row>
    <row r="538" spans="1:7" ht="32" customHeight="1" x14ac:dyDescent="0.2">
      <c r="A538" s="2"/>
      <c r="B538" s="4" t="s">
        <v>986</v>
      </c>
      <c r="C538" s="176" t="s">
        <v>987</v>
      </c>
      <c r="D538" s="176"/>
      <c r="E538" s="176"/>
      <c r="F538" s="57"/>
      <c r="G538" s="15"/>
    </row>
    <row r="539" spans="1:7" ht="68.25" customHeight="1" x14ac:dyDescent="0.2">
      <c r="A539" s="2"/>
      <c r="B539" s="5"/>
      <c r="C539" s="4" t="s">
        <v>988</v>
      </c>
      <c r="D539" s="176" t="s">
        <v>989</v>
      </c>
      <c r="E539" s="176"/>
      <c r="F539" s="57" t="s">
        <v>55</v>
      </c>
      <c r="G539" s="15">
        <f>IF(AND(F539="YA"),5,IF(AND(F539="TIDAK"),1,0))</f>
        <v>1</v>
      </c>
    </row>
    <row r="540" spans="1:7" ht="32" customHeight="1" x14ac:dyDescent="0.2">
      <c r="A540" s="2"/>
      <c r="B540" s="5"/>
      <c r="C540" s="4" t="s">
        <v>990</v>
      </c>
      <c r="D540" s="176" t="s">
        <v>991</v>
      </c>
      <c r="E540" s="176"/>
      <c r="F540" s="57"/>
      <c r="G540" s="15"/>
    </row>
    <row r="541" spans="1:7" ht="32" customHeight="1" x14ac:dyDescent="0.2">
      <c r="A541" s="2"/>
      <c r="B541" s="5"/>
      <c r="C541" s="5"/>
      <c r="D541" s="4" t="s">
        <v>992</v>
      </c>
      <c r="E541" s="5" t="s">
        <v>993</v>
      </c>
      <c r="F541" s="57" t="s">
        <v>55</v>
      </c>
      <c r="G541" s="15">
        <f>IF(AND(F541="YA"),3,IF(AND(F541="TIDAK"),1,0))</f>
        <v>1</v>
      </c>
    </row>
    <row r="542" spans="1:7" ht="32" customHeight="1" x14ac:dyDescent="0.2">
      <c r="A542" s="2"/>
      <c r="B542" s="5"/>
      <c r="C542" s="5"/>
      <c r="D542" s="4" t="s">
        <v>994</v>
      </c>
      <c r="E542" s="5" t="s">
        <v>995</v>
      </c>
      <c r="F542" s="57" t="s">
        <v>55</v>
      </c>
      <c r="G542" s="15">
        <f>IF(AND(F542="YA"),5,IF(AND(F542="TIDAK"),1,0))</f>
        <v>1</v>
      </c>
    </row>
    <row r="543" spans="1:7" ht="32" customHeight="1" x14ac:dyDescent="0.2">
      <c r="A543" s="2"/>
      <c r="B543" s="5"/>
      <c r="C543" s="4" t="s">
        <v>996</v>
      </c>
      <c r="D543" s="176" t="s">
        <v>997</v>
      </c>
      <c r="E543" s="176"/>
      <c r="F543" s="57"/>
      <c r="G543" s="15"/>
    </row>
    <row r="544" spans="1:7" ht="32" customHeight="1" x14ac:dyDescent="0.2">
      <c r="A544" s="2"/>
      <c r="B544" s="5"/>
      <c r="C544" s="5"/>
      <c r="D544" s="4" t="s">
        <v>998</v>
      </c>
      <c r="E544" s="5" t="s">
        <v>999</v>
      </c>
      <c r="F544" s="57" t="s">
        <v>55</v>
      </c>
      <c r="G544" s="15">
        <f>IF(AND(F544="YA"),5,IF(AND(F544="TIDAK"),1,0))</f>
        <v>1</v>
      </c>
    </row>
    <row r="545" spans="1:7" ht="32" customHeight="1" x14ac:dyDescent="0.2">
      <c r="A545" s="2"/>
      <c r="B545" s="5"/>
      <c r="C545" s="5"/>
      <c r="D545" s="4" t="s">
        <v>1000</v>
      </c>
      <c r="E545" s="5" t="s">
        <v>1001</v>
      </c>
      <c r="F545" s="57" t="s">
        <v>55</v>
      </c>
      <c r="G545" s="15">
        <f>IF(AND(F545="YA"),5,IF(AND(F545="TIDAK"),1,0))</f>
        <v>1</v>
      </c>
    </row>
    <row r="546" spans="1:7" ht="32" customHeight="1" x14ac:dyDescent="0.2">
      <c r="A546" s="2"/>
      <c r="B546" s="5"/>
      <c r="C546" s="4" t="s">
        <v>1002</v>
      </c>
      <c r="D546" s="176" t="s">
        <v>1003</v>
      </c>
      <c r="E546" s="176"/>
      <c r="F546" s="57"/>
      <c r="G546" s="15">
        <f>IF(AND(F546="YA"),5,IF(AND(F546="TIDAK"),1,0))</f>
        <v>0</v>
      </c>
    </row>
    <row r="547" spans="1:7" ht="32" customHeight="1" x14ac:dyDescent="0.2">
      <c r="A547" s="2"/>
      <c r="B547" s="4" t="s">
        <v>1004</v>
      </c>
      <c r="C547" s="176" t="s">
        <v>1005</v>
      </c>
      <c r="D547" s="176"/>
      <c r="E547" s="176"/>
      <c r="F547" s="57"/>
      <c r="G547" s="15"/>
    </row>
    <row r="548" spans="1:7" ht="32" customHeight="1" x14ac:dyDescent="0.2">
      <c r="A548" s="2"/>
      <c r="B548" s="5"/>
      <c r="C548" s="4" t="s">
        <v>1006</v>
      </c>
      <c r="D548" s="176" t="s">
        <v>1007</v>
      </c>
      <c r="E548" s="176"/>
      <c r="F548" s="57" t="s">
        <v>55</v>
      </c>
      <c r="G548" s="15">
        <f>IF(AND(F548="YA"),5,IF(AND(F548="TIDAK"),1,0))</f>
        <v>1</v>
      </c>
    </row>
    <row r="549" spans="1:7" ht="32" customHeight="1" x14ac:dyDescent="0.2">
      <c r="A549" s="2"/>
      <c r="B549" s="5"/>
      <c r="C549" s="4" t="s">
        <v>1008</v>
      </c>
      <c r="D549" s="176" t="s">
        <v>1009</v>
      </c>
      <c r="E549" s="176"/>
      <c r="F549" s="57" t="s">
        <v>55</v>
      </c>
      <c r="G549" s="15">
        <f>IF(AND(F549="YA"),5,IF(AND(F549="TIDAK"),1,0))</f>
        <v>1</v>
      </c>
    </row>
    <row r="550" spans="1:7" ht="32" customHeight="1" x14ac:dyDescent="0.2">
      <c r="A550" s="2"/>
      <c r="B550" s="5"/>
      <c r="C550" s="4" t="s">
        <v>1010</v>
      </c>
      <c r="D550" s="176" t="s">
        <v>1011</v>
      </c>
      <c r="E550" s="176"/>
      <c r="F550" s="57" t="s">
        <v>55</v>
      </c>
      <c r="G550" s="15">
        <f>IF(AND(F550="YA"),5,IF(AND(F550="TIDAK"),1,0))</f>
        <v>1</v>
      </c>
    </row>
    <row r="551" spans="1:7" ht="32" customHeight="1" x14ac:dyDescent="0.2">
      <c r="A551" s="2"/>
      <c r="B551" s="5"/>
      <c r="C551" s="4" t="s">
        <v>1012</v>
      </c>
      <c r="D551" s="176" t="s">
        <v>1013</v>
      </c>
      <c r="E551" s="176"/>
      <c r="F551" s="57"/>
      <c r="G551" s="15"/>
    </row>
    <row r="552" spans="1:7" ht="32" customHeight="1" x14ac:dyDescent="0.2">
      <c r="A552" s="2"/>
      <c r="B552" s="5"/>
      <c r="C552" s="5"/>
      <c r="D552" s="4" t="s">
        <v>1014</v>
      </c>
      <c r="E552" s="5" t="s">
        <v>1015</v>
      </c>
      <c r="F552" s="57" t="s">
        <v>8</v>
      </c>
      <c r="G552" s="15">
        <f>IF(AND(F552="YA"),5,IF(AND(F552="TIDAK"),1,0))</f>
        <v>5</v>
      </c>
    </row>
    <row r="553" spans="1:7" ht="32" customHeight="1" x14ac:dyDescent="0.2">
      <c r="A553" s="2"/>
      <c r="B553" s="5"/>
      <c r="C553" s="5"/>
      <c r="D553" s="4" t="s">
        <v>1016</v>
      </c>
      <c r="E553" s="5" t="s">
        <v>1017</v>
      </c>
      <c r="F553" s="57" t="s">
        <v>55</v>
      </c>
      <c r="G553" s="15">
        <f>IF(AND(F553="YA"),5,IF(AND(F553="TIDAK"),1,0))</f>
        <v>1</v>
      </c>
    </row>
    <row r="554" spans="1:7" ht="32" customHeight="1" x14ac:dyDescent="0.2">
      <c r="A554" s="2"/>
      <c r="B554" s="5"/>
      <c r="C554" s="4" t="s">
        <v>1018</v>
      </c>
      <c r="D554" s="176" t="s">
        <v>1019</v>
      </c>
      <c r="E554" s="176"/>
      <c r="F554" s="57" t="s">
        <v>8</v>
      </c>
      <c r="G554" s="15">
        <f>IF(AND(F554="YA"),5,IF(AND(F554="TIDAK"),1,0))</f>
        <v>5</v>
      </c>
    </row>
    <row r="555" spans="1:7" ht="32" customHeight="1" x14ac:dyDescent="0.2">
      <c r="A555" s="2"/>
      <c r="B555" s="5"/>
      <c r="C555" s="4" t="s">
        <v>1020</v>
      </c>
      <c r="D555" s="176" t="s">
        <v>1021</v>
      </c>
      <c r="E555" s="176"/>
      <c r="F555" s="57" t="s">
        <v>55</v>
      </c>
      <c r="G555" s="15">
        <f>IF(AND(F555="YA"),5,IF(AND(F555="TIDAK"),1,0))</f>
        <v>1</v>
      </c>
    </row>
    <row r="556" spans="1:7" ht="32" customHeight="1" x14ac:dyDescent="0.2">
      <c r="A556" s="2"/>
      <c r="B556" s="5"/>
      <c r="C556" s="4" t="s">
        <v>1022</v>
      </c>
      <c r="D556" s="176" t="s">
        <v>1023</v>
      </c>
      <c r="E556" s="176"/>
      <c r="F556" s="57" t="s">
        <v>8</v>
      </c>
      <c r="G556" s="15">
        <f>IF(AND(F556="YA"),5,IF(AND(F556="TIDAK"),1,0))</f>
        <v>5</v>
      </c>
    </row>
    <row r="557" spans="1:7" ht="32" customHeight="1" x14ac:dyDescent="0.2">
      <c r="A557" s="2"/>
      <c r="B557" s="5"/>
      <c r="C557" s="4" t="s">
        <v>1024</v>
      </c>
      <c r="D557" s="176" t="s">
        <v>1025</v>
      </c>
      <c r="E557" s="176"/>
      <c r="F557" s="57"/>
      <c r="G557" s="15"/>
    </row>
    <row r="558" spans="1:7" ht="32" customHeight="1" x14ac:dyDescent="0.2">
      <c r="A558" s="2"/>
      <c r="B558" s="5"/>
      <c r="C558" s="5"/>
      <c r="D558" s="4" t="s">
        <v>1026</v>
      </c>
      <c r="E558" s="5" t="s">
        <v>1027</v>
      </c>
      <c r="F558" s="57" t="s">
        <v>22</v>
      </c>
      <c r="G558" s="15">
        <f>IF(AND(F558="YA"),3,IF(AND(F558="TIDAK"),1,0))</f>
        <v>0</v>
      </c>
    </row>
    <row r="559" spans="1:7" ht="32" customHeight="1" x14ac:dyDescent="0.2">
      <c r="A559" s="2"/>
      <c r="B559" s="5"/>
      <c r="C559" s="5"/>
      <c r="D559" s="4" t="s">
        <v>1028</v>
      </c>
      <c r="E559" s="5" t="s">
        <v>1029</v>
      </c>
      <c r="F559" s="57" t="s">
        <v>8</v>
      </c>
      <c r="G559" s="15">
        <f>IF(AND(F559="YA"),5,IF(AND(F559="TIDAK"),1,0))</f>
        <v>5</v>
      </c>
    </row>
    <row r="560" spans="1:7" ht="32" customHeight="1" x14ac:dyDescent="0.2">
      <c r="A560" s="2"/>
      <c r="B560" s="5"/>
      <c r="C560" s="4" t="s">
        <v>1030</v>
      </c>
      <c r="D560" s="176" t="s">
        <v>1031</v>
      </c>
      <c r="E560" s="176"/>
      <c r="F560" s="57" t="s">
        <v>8</v>
      </c>
      <c r="G560" s="15">
        <f>IF(AND(F560="YA"),5,IF(AND(F560="TIDAK"),1,0))</f>
        <v>5</v>
      </c>
    </row>
    <row r="561" spans="1:7" ht="32" customHeight="1" x14ac:dyDescent="0.2">
      <c r="A561" s="2"/>
      <c r="B561" s="5"/>
      <c r="C561" s="4" t="s">
        <v>1032</v>
      </c>
      <c r="D561" s="176" t="s">
        <v>1033</v>
      </c>
      <c r="E561" s="176"/>
      <c r="F561" s="57" t="s">
        <v>55</v>
      </c>
      <c r="G561" s="15">
        <f>IF(AND(F561="YA"),5,IF(AND(F561="TIDAK"),1,0))</f>
        <v>1</v>
      </c>
    </row>
    <row r="562" spans="1:7" ht="32" customHeight="1" x14ac:dyDescent="0.2">
      <c r="A562" s="2"/>
      <c r="B562" s="5"/>
      <c r="C562" s="4" t="s">
        <v>1034</v>
      </c>
      <c r="D562" s="176" t="s">
        <v>1035</v>
      </c>
      <c r="E562" s="176"/>
      <c r="F562" s="57"/>
      <c r="G562" s="15"/>
    </row>
    <row r="563" spans="1:7" ht="32" customHeight="1" x14ac:dyDescent="0.2">
      <c r="A563" s="2"/>
      <c r="B563" s="5"/>
      <c r="C563" s="5"/>
      <c r="D563" s="5" t="s">
        <v>1036</v>
      </c>
      <c r="E563" s="5" t="s">
        <v>1029</v>
      </c>
      <c r="F563" s="57" t="s">
        <v>55</v>
      </c>
      <c r="G563" s="15">
        <f>IF(AND(F563="YA"),5,IF(AND(F563="TIDAK"),1,0))</f>
        <v>1</v>
      </c>
    </row>
    <row r="564" spans="1:7" ht="32" customHeight="1" x14ac:dyDescent="0.2">
      <c r="A564" s="2"/>
      <c r="B564" s="5"/>
      <c r="C564" s="5"/>
      <c r="D564" s="5" t="s">
        <v>1037</v>
      </c>
      <c r="E564" s="5" t="s">
        <v>1038</v>
      </c>
      <c r="F564" s="57" t="s">
        <v>55</v>
      </c>
      <c r="G564" s="15">
        <f>IF(AND(F564="YA"),5,IF(AND(F564="TIDAK"),1,0))</f>
        <v>1</v>
      </c>
    </row>
    <row r="565" spans="1:7" ht="32" customHeight="1" x14ac:dyDescent="0.2">
      <c r="A565" s="2"/>
      <c r="B565" s="5"/>
      <c r="C565" s="4" t="s">
        <v>1039</v>
      </c>
      <c r="D565" s="181" t="s">
        <v>1040</v>
      </c>
      <c r="E565" s="182"/>
      <c r="F565" s="57" t="s">
        <v>8</v>
      </c>
      <c r="G565" s="15">
        <f>IF(AND(F565="YA"),5,IF(AND(F565="TIDAK"),1,0))</f>
        <v>5</v>
      </c>
    </row>
    <row r="566" spans="1:7" ht="32" customHeight="1" x14ac:dyDescent="0.2">
      <c r="A566" s="2"/>
      <c r="B566" s="5"/>
      <c r="C566" s="4" t="s">
        <v>1041</v>
      </c>
      <c r="D566" s="176" t="s">
        <v>1042</v>
      </c>
      <c r="E566" s="176"/>
      <c r="F566" s="57" t="s">
        <v>8</v>
      </c>
      <c r="G566" s="15">
        <f>IF(AND(F566="YA"),5,IF(AND(F566="TIDAK"),1,0))</f>
        <v>5</v>
      </c>
    </row>
    <row r="567" spans="1:7" ht="32" customHeight="1" x14ac:dyDescent="0.2">
      <c r="A567" s="2">
        <v>20</v>
      </c>
      <c r="B567" s="197" t="s">
        <v>1043</v>
      </c>
      <c r="C567" s="197"/>
      <c r="D567" s="197"/>
      <c r="E567" s="197"/>
      <c r="F567" s="57"/>
      <c r="G567" s="50">
        <f>SUM(G568:G573)</f>
        <v>12</v>
      </c>
    </row>
    <row r="568" spans="1:7" ht="32" customHeight="1" x14ac:dyDescent="0.2">
      <c r="A568" s="2"/>
      <c r="B568" s="28" t="s">
        <v>1044</v>
      </c>
      <c r="C568" s="184" t="s">
        <v>1045</v>
      </c>
      <c r="D568" s="202"/>
      <c r="E568" s="185"/>
      <c r="F568" s="57" t="s">
        <v>55</v>
      </c>
      <c r="G568" s="15">
        <f>IF(AND(F568="YA"),5,IF(AND(F568="TIDAK"),1,0))</f>
        <v>1</v>
      </c>
    </row>
    <row r="569" spans="1:7" ht="32" customHeight="1" x14ac:dyDescent="0.2">
      <c r="A569" s="2"/>
      <c r="B569" s="24" t="s">
        <v>1046</v>
      </c>
      <c r="C569" s="184" t="s">
        <v>1047</v>
      </c>
      <c r="D569" s="202"/>
      <c r="E569" s="185"/>
      <c r="F569" s="57" t="s">
        <v>55</v>
      </c>
      <c r="G569" s="15">
        <f>IF(AND(F569="YA"),5,IF(AND(F569="TIDAK"),1,0))</f>
        <v>1</v>
      </c>
    </row>
    <row r="570" spans="1:7" ht="32" customHeight="1" x14ac:dyDescent="0.2">
      <c r="A570" s="2"/>
      <c r="B570" s="24"/>
      <c r="C570" s="29" t="s">
        <v>1048</v>
      </c>
      <c r="D570" s="198" t="s">
        <v>1049</v>
      </c>
      <c r="E570" s="199"/>
      <c r="F570" s="57"/>
      <c r="G570" s="15"/>
    </row>
    <row r="571" spans="1:7" ht="32" customHeight="1" x14ac:dyDescent="0.2">
      <c r="A571" s="2"/>
      <c r="B571" s="27"/>
      <c r="C571" s="27"/>
      <c r="D571" s="30" t="s">
        <v>1050</v>
      </c>
      <c r="E571" s="17" t="s">
        <v>1051</v>
      </c>
      <c r="F571" s="57" t="s">
        <v>8</v>
      </c>
      <c r="G571" s="15">
        <f>IF(AND(F571="YA"),5,IF(AND(F571="TIDAK"),1,0))</f>
        <v>5</v>
      </c>
    </row>
    <row r="572" spans="1:7" ht="32" customHeight="1" x14ac:dyDescent="0.2">
      <c r="A572" s="2"/>
      <c r="B572" s="27"/>
      <c r="C572" s="27"/>
      <c r="D572" s="30" t="s">
        <v>1050</v>
      </c>
      <c r="E572" s="17" t="s">
        <v>1052</v>
      </c>
      <c r="F572" s="57" t="s">
        <v>22</v>
      </c>
      <c r="G572" s="15">
        <f>IF(AND(F572="YA"),5,IF(AND(F572="TIDAK"),1,0))</f>
        <v>0</v>
      </c>
    </row>
    <row r="573" spans="1:7" ht="32" customHeight="1" x14ac:dyDescent="0.2">
      <c r="A573" s="2"/>
      <c r="B573" s="27"/>
      <c r="C573" s="30" t="s">
        <v>1048</v>
      </c>
      <c r="D573" s="200" t="s">
        <v>1053</v>
      </c>
      <c r="E573" s="201"/>
      <c r="F573" s="57" t="s">
        <v>8</v>
      </c>
      <c r="G573" s="15">
        <f>IF(AND(F573="YA"),5,IF(AND(F573="TIDAK"),1,0))</f>
        <v>5</v>
      </c>
    </row>
    <row r="574" spans="1:7" ht="32" customHeight="1" x14ac:dyDescent="0.2">
      <c r="A574" s="2">
        <v>21</v>
      </c>
      <c r="B574" s="197" t="s">
        <v>1054</v>
      </c>
      <c r="C574" s="197"/>
      <c r="D574" s="197"/>
      <c r="E574" s="197"/>
      <c r="F574" s="57"/>
      <c r="G574" s="50">
        <f>SUM(G575:G590)</f>
        <v>45</v>
      </c>
    </row>
    <row r="575" spans="1:7" ht="32" customHeight="1" x14ac:dyDescent="0.2">
      <c r="A575" s="2"/>
      <c r="B575" s="5" t="s">
        <v>1055</v>
      </c>
      <c r="C575" s="176" t="s">
        <v>1056</v>
      </c>
      <c r="D575" s="176"/>
      <c r="E575" s="176"/>
      <c r="F575" s="57" t="s">
        <v>8</v>
      </c>
      <c r="G575" s="15">
        <f>IF(AND(F575="YA"),5,IF(AND(F575="TIDAK"),1,0))</f>
        <v>5</v>
      </c>
    </row>
    <row r="576" spans="1:7" ht="32" customHeight="1" x14ac:dyDescent="0.2">
      <c r="A576" s="2"/>
      <c r="B576" s="5" t="s">
        <v>1057</v>
      </c>
      <c r="C576" s="176" t="s">
        <v>1058</v>
      </c>
      <c r="D576" s="176"/>
      <c r="E576" s="176"/>
      <c r="F576" s="57" t="s">
        <v>8</v>
      </c>
      <c r="G576" s="15">
        <f>IF(AND(F576="YA"),5,IF(AND(F576="TIDAK"),1,0))</f>
        <v>5</v>
      </c>
    </row>
    <row r="577" spans="1:7" ht="32" customHeight="1" x14ac:dyDescent="0.2">
      <c r="A577" s="2"/>
      <c r="B577" s="5" t="s">
        <v>1059</v>
      </c>
      <c r="C577" s="176" t="s">
        <v>1060</v>
      </c>
      <c r="D577" s="176"/>
      <c r="E577" s="176"/>
      <c r="F577" s="57"/>
      <c r="G577" s="15"/>
    </row>
    <row r="578" spans="1:7" ht="32" customHeight="1" x14ac:dyDescent="0.2">
      <c r="A578" s="2"/>
      <c r="B578" s="5"/>
      <c r="C578" s="5" t="s">
        <v>1061</v>
      </c>
      <c r="D578" s="176" t="s">
        <v>1062</v>
      </c>
      <c r="E578" s="176"/>
      <c r="F578" s="57" t="s">
        <v>8</v>
      </c>
      <c r="G578" s="15">
        <f>IF(AND(F578="YA"),3,IF(AND(F578="TIDAK"),1,0))</f>
        <v>3</v>
      </c>
    </row>
    <row r="579" spans="1:7" ht="32" customHeight="1" x14ac:dyDescent="0.2">
      <c r="A579" s="2"/>
      <c r="B579" s="5"/>
      <c r="C579" s="5" t="s">
        <v>1063</v>
      </c>
      <c r="D579" s="176" t="s">
        <v>1064</v>
      </c>
      <c r="E579" s="176"/>
      <c r="F579" s="57" t="s">
        <v>22</v>
      </c>
      <c r="G579" s="15">
        <f>IF(AND(F579="YA"),5,IF(AND(F579="TIDAK"),1,0))</f>
        <v>0</v>
      </c>
    </row>
    <row r="580" spans="1:7" ht="32" customHeight="1" x14ac:dyDescent="0.2">
      <c r="A580" s="2"/>
      <c r="B580" s="5" t="s">
        <v>1065</v>
      </c>
      <c r="C580" s="176" t="s">
        <v>1066</v>
      </c>
      <c r="D580" s="176"/>
      <c r="E580" s="176"/>
      <c r="F580" s="57"/>
      <c r="G580" s="15"/>
    </row>
    <row r="581" spans="1:7" ht="32" customHeight="1" x14ac:dyDescent="0.2">
      <c r="A581" s="2"/>
      <c r="B581" s="5"/>
      <c r="C581" s="5" t="s">
        <v>1067</v>
      </c>
      <c r="D581" s="176" t="s">
        <v>1062</v>
      </c>
      <c r="E581" s="176"/>
      <c r="F581" s="57" t="s">
        <v>22</v>
      </c>
      <c r="G581" s="15">
        <f>IF(AND(F581="YA"),2,IF(AND(F581="TIDAK"),1,0))</f>
        <v>0</v>
      </c>
    </row>
    <row r="582" spans="1:7" ht="32" customHeight="1" x14ac:dyDescent="0.2">
      <c r="A582" s="2"/>
      <c r="B582" s="5"/>
      <c r="C582" s="5" t="s">
        <v>1068</v>
      </c>
      <c r="D582" s="176" t="s">
        <v>1069</v>
      </c>
      <c r="E582" s="176"/>
      <c r="F582" s="57" t="s">
        <v>22</v>
      </c>
      <c r="G582" s="15">
        <f>IF(AND(F582="YA"),3,IF(AND(F582="TIDAK"),1,0))</f>
        <v>0</v>
      </c>
    </row>
    <row r="583" spans="1:7" ht="32" customHeight="1" x14ac:dyDescent="0.2">
      <c r="A583" s="2"/>
      <c r="B583" s="5"/>
      <c r="C583" s="5" t="s">
        <v>1070</v>
      </c>
      <c r="D583" s="176" t="s">
        <v>1071</v>
      </c>
      <c r="E583" s="176"/>
      <c r="F583" s="57" t="s">
        <v>8</v>
      </c>
      <c r="G583" s="15">
        <f t="shared" ref="G583:G590" si="38">IF(AND(F583="YA"),5,IF(AND(F583="TIDAK"),1,0))</f>
        <v>5</v>
      </c>
    </row>
    <row r="584" spans="1:7" ht="32" customHeight="1" x14ac:dyDescent="0.2">
      <c r="A584" s="2"/>
      <c r="B584" s="5" t="s">
        <v>1072</v>
      </c>
      <c r="C584" s="176" t="s">
        <v>1073</v>
      </c>
      <c r="D584" s="176"/>
      <c r="E584" s="176"/>
      <c r="F584" s="57" t="s">
        <v>8</v>
      </c>
      <c r="G584" s="15">
        <f t="shared" si="38"/>
        <v>5</v>
      </c>
    </row>
    <row r="585" spans="1:7" ht="32" customHeight="1" x14ac:dyDescent="0.2">
      <c r="A585" s="2"/>
      <c r="B585" s="5" t="s">
        <v>1074</v>
      </c>
      <c r="C585" s="176" t="s">
        <v>1075</v>
      </c>
      <c r="D585" s="176"/>
      <c r="E585" s="176"/>
      <c r="F585" s="57" t="s">
        <v>8</v>
      </c>
      <c r="G585" s="15">
        <f t="shared" si="38"/>
        <v>5</v>
      </c>
    </row>
    <row r="586" spans="1:7" ht="32" customHeight="1" x14ac:dyDescent="0.2">
      <c r="A586" s="2"/>
      <c r="B586" s="5" t="s">
        <v>1076</v>
      </c>
      <c r="C586" s="176" t="s">
        <v>1077</v>
      </c>
      <c r="D586" s="176"/>
      <c r="E586" s="176"/>
      <c r="F586" s="57" t="s">
        <v>55</v>
      </c>
      <c r="G586" s="15">
        <f t="shared" si="38"/>
        <v>1</v>
      </c>
    </row>
    <row r="587" spans="1:7" ht="32" customHeight="1" x14ac:dyDescent="0.2">
      <c r="A587" s="2"/>
      <c r="B587" s="5" t="s">
        <v>1078</v>
      </c>
      <c r="C587" s="176" t="s">
        <v>1079</v>
      </c>
      <c r="D587" s="176"/>
      <c r="E587" s="176"/>
      <c r="F587" s="57" t="s">
        <v>8</v>
      </c>
      <c r="G587" s="15">
        <f t="shared" si="38"/>
        <v>5</v>
      </c>
    </row>
    <row r="588" spans="1:7" ht="32" customHeight="1" x14ac:dyDescent="0.2">
      <c r="A588" s="2"/>
      <c r="B588" s="5" t="s">
        <v>1080</v>
      </c>
      <c r="C588" s="176" t="s">
        <v>1081</v>
      </c>
      <c r="D588" s="176"/>
      <c r="E588" s="176"/>
      <c r="F588" s="57" t="s">
        <v>8</v>
      </c>
      <c r="G588" s="15">
        <f t="shared" si="38"/>
        <v>5</v>
      </c>
    </row>
    <row r="589" spans="1:7" ht="32" customHeight="1" x14ac:dyDescent="0.2">
      <c r="A589" s="2"/>
      <c r="B589" s="5" t="s">
        <v>1082</v>
      </c>
      <c r="C589" s="176" t="s">
        <v>1083</v>
      </c>
      <c r="D589" s="176"/>
      <c r="E589" s="176"/>
      <c r="F589" s="57" t="s">
        <v>8</v>
      </c>
      <c r="G589" s="15">
        <f t="shared" si="38"/>
        <v>5</v>
      </c>
    </row>
    <row r="590" spans="1:7" ht="32" customHeight="1" x14ac:dyDescent="0.2">
      <c r="A590" s="2"/>
      <c r="B590" s="5" t="s">
        <v>1084</v>
      </c>
      <c r="C590" s="176" t="s">
        <v>1085</v>
      </c>
      <c r="D590" s="176"/>
      <c r="E590" s="176"/>
      <c r="F590" s="57" t="s">
        <v>55</v>
      </c>
      <c r="G590" s="15">
        <f t="shared" si="38"/>
        <v>1</v>
      </c>
    </row>
    <row r="591" spans="1:7" ht="32" customHeight="1" x14ac:dyDescent="0.2">
      <c r="A591" s="2">
        <v>22</v>
      </c>
      <c r="B591" s="180" t="s">
        <v>107</v>
      </c>
      <c r="C591" s="180"/>
      <c r="D591" s="180"/>
      <c r="E591" s="180"/>
      <c r="F591" s="57"/>
      <c r="G591" s="50">
        <f>SUM(G592:G616)</f>
        <v>61</v>
      </c>
    </row>
    <row r="592" spans="1:7" ht="32" customHeight="1" x14ac:dyDescent="0.2">
      <c r="A592" s="2"/>
      <c r="B592" s="5" t="s">
        <v>1086</v>
      </c>
      <c r="C592" s="176" t="s">
        <v>1087</v>
      </c>
      <c r="D592" s="176"/>
      <c r="E592" s="176"/>
      <c r="F592" s="57" t="s">
        <v>8</v>
      </c>
      <c r="G592" s="15">
        <f t="shared" ref="G592:G600" si="39">IF(AND(F592="YA"),5,IF(AND(F592="TIDAK"),1,0))</f>
        <v>5</v>
      </c>
    </row>
    <row r="593" spans="1:7" ht="32" customHeight="1" x14ac:dyDescent="0.2">
      <c r="A593" s="2"/>
      <c r="B593" s="5" t="s">
        <v>1088</v>
      </c>
      <c r="C593" s="176" t="s">
        <v>1089</v>
      </c>
      <c r="D593" s="176"/>
      <c r="E593" s="176"/>
      <c r="F593" s="57" t="s">
        <v>55</v>
      </c>
      <c r="G593" s="15">
        <f t="shared" si="39"/>
        <v>1</v>
      </c>
    </row>
    <row r="594" spans="1:7" ht="32" customHeight="1" x14ac:dyDescent="0.2">
      <c r="A594" s="2"/>
      <c r="B594" s="5" t="s">
        <v>1090</v>
      </c>
      <c r="C594" s="176" t="s">
        <v>1091</v>
      </c>
      <c r="D594" s="176"/>
      <c r="E594" s="176"/>
      <c r="F594" s="57" t="s">
        <v>8</v>
      </c>
      <c r="G594" s="15">
        <f t="shared" si="39"/>
        <v>5</v>
      </c>
    </row>
    <row r="595" spans="1:7" ht="32" customHeight="1" x14ac:dyDescent="0.2">
      <c r="A595" s="2"/>
      <c r="B595" s="5" t="s">
        <v>1092</v>
      </c>
      <c r="C595" s="176" t="s">
        <v>1093</v>
      </c>
      <c r="D595" s="176"/>
      <c r="E595" s="176"/>
      <c r="F595" s="57" t="s">
        <v>8</v>
      </c>
      <c r="G595" s="15">
        <f t="shared" si="39"/>
        <v>5</v>
      </c>
    </row>
    <row r="596" spans="1:7" ht="32" customHeight="1" x14ac:dyDescent="0.2">
      <c r="A596" s="2"/>
      <c r="B596" s="5" t="s">
        <v>1094</v>
      </c>
      <c r="C596" s="176" t="s">
        <v>1095</v>
      </c>
      <c r="D596" s="176"/>
      <c r="E596" s="176"/>
      <c r="F596" s="57" t="s">
        <v>8</v>
      </c>
      <c r="G596" s="15">
        <f t="shared" si="39"/>
        <v>5</v>
      </c>
    </row>
    <row r="597" spans="1:7" ht="32" customHeight="1" x14ac:dyDescent="0.2">
      <c r="A597" s="2"/>
      <c r="B597" s="5" t="s">
        <v>1096</v>
      </c>
      <c r="C597" s="176" t="s">
        <v>1097</v>
      </c>
      <c r="D597" s="176"/>
      <c r="E597" s="176"/>
      <c r="F597" s="57" t="s">
        <v>8</v>
      </c>
      <c r="G597" s="15">
        <f t="shared" si="39"/>
        <v>5</v>
      </c>
    </row>
    <row r="598" spans="1:7" ht="32" customHeight="1" x14ac:dyDescent="0.2">
      <c r="A598" s="2"/>
      <c r="B598" s="5" t="s">
        <v>1098</v>
      </c>
      <c r="C598" s="176" t="s">
        <v>1099</v>
      </c>
      <c r="D598" s="176"/>
      <c r="E598" s="176"/>
      <c r="F598" s="57" t="s">
        <v>8</v>
      </c>
      <c r="G598" s="15">
        <f t="shared" si="39"/>
        <v>5</v>
      </c>
    </row>
    <row r="599" spans="1:7" ht="32" customHeight="1" x14ac:dyDescent="0.2">
      <c r="A599" s="2"/>
      <c r="B599" s="5" t="s">
        <v>1100</v>
      </c>
      <c r="C599" s="176" t="s">
        <v>1101</v>
      </c>
      <c r="D599" s="176"/>
      <c r="E599" s="176"/>
      <c r="F599" s="57" t="s">
        <v>22</v>
      </c>
      <c r="G599" s="15">
        <f t="shared" si="39"/>
        <v>0</v>
      </c>
    </row>
    <row r="600" spans="1:7" ht="32" customHeight="1" x14ac:dyDescent="0.2">
      <c r="A600" s="2"/>
      <c r="B600" s="5" t="s">
        <v>1102</v>
      </c>
      <c r="C600" s="176" t="s">
        <v>1103</v>
      </c>
      <c r="D600" s="176"/>
      <c r="E600" s="176"/>
      <c r="F600" s="57" t="s">
        <v>55</v>
      </c>
      <c r="G600" s="15">
        <f t="shared" si="39"/>
        <v>1</v>
      </c>
    </row>
    <row r="601" spans="1:7" ht="32" customHeight="1" x14ac:dyDescent="0.2">
      <c r="A601" s="2"/>
      <c r="B601" s="5" t="s">
        <v>1104</v>
      </c>
      <c r="C601" s="176" t="s">
        <v>1105</v>
      </c>
      <c r="D601" s="176"/>
      <c r="E601" s="176"/>
      <c r="F601" s="57"/>
      <c r="G601" s="15"/>
    </row>
    <row r="602" spans="1:7" ht="32" customHeight="1" x14ac:dyDescent="0.2">
      <c r="A602" s="2"/>
      <c r="B602" s="5"/>
      <c r="C602" s="5" t="s">
        <v>1106</v>
      </c>
      <c r="D602" s="176" t="s">
        <v>1107</v>
      </c>
      <c r="E602" s="176"/>
      <c r="F602" s="57" t="s">
        <v>8</v>
      </c>
      <c r="G602" s="15">
        <f>IF(AND(F602="YA"),3,IF(AND(F602="TIDAK"),1,0))</f>
        <v>3</v>
      </c>
    </row>
    <row r="603" spans="1:7" ht="32" customHeight="1" x14ac:dyDescent="0.2">
      <c r="A603" s="2"/>
      <c r="B603" s="5"/>
      <c r="C603" s="5" t="s">
        <v>1108</v>
      </c>
      <c r="D603" s="176" t="s">
        <v>1109</v>
      </c>
      <c r="E603" s="176"/>
      <c r="F603" s="57" t="s">
        <v>55</v>
      </c>
      <c r="G603" s="15">
        <f>IF(AND(F603="YA"),5,IF(AND(F603="TIDAK"),1,0))</f>
        <v>1</v>
      </c>
    </row>
    <row r="604" spans="1:7" ht="32" customHeight="1" x14ac:dyDescent="0.2">
      <c r="A604" s="2"/>
      <c r="B604" s="5"/>
      <c r="C604" s="5"/>
      <c r="D604" s="5" t="s">
        <v>1110</v>
      </c>
      <c r="E604" s="5" t="s">
        <v>1111</v>
      </c>
      <c r="F604" s="57" t="s">
        <v>55</v>
      </c>
      <c r="G604" s="15">
        <f>IF(AND(F604="YA"),5,IF(AND(F604="TIDAK"),1,0))</f>
        <v>1</v>
      </c>
    </row>
    <row r="605" spans="1:7" ht="32" customHeight="1" x14ac:dyDescent="0.2">
      <c r="A605" s="2"/>
      <c r="B605" s="5"/>
      <c r="C605" s="5"/>
      <c r="D605" s="5" t="s">
        <v>1112</v>
      </c>
      <c r="E605" s="5" t="s">
        <v>1113</v>
      </c>
      <c r="F605" s="57" t="s">
        <v>55</v>
      </c>
      <c r="G605" s="15">
        <f>IF(AND(F605="YA"),5,IF(AND(F605="TIDAK"),1,0))</f>
        <v>1</v>
      </c>
    </row>
    <row r="606" spans="1:7" ht="32" customHeight="1" x14ac:dyDescent="0.2">
      <c r="A606" s="2"/>
      <c r="B606" s="5" t="s">
        <v>1114</v>
      </c>
      <c r="C606" s="5"/>
      <c r="D606" s="5" t="s">
        <v>1115</v>
      </c>
      <c r="E606" s="5" t="s">
        <v>1116</v>
      </c>
      <c r="F606" s="57" t="s">
        <v>55</v>
      </c>
      <c r="G606" s="15">
        <f>IF(AND(F606="YA"),5,IF(AND(F606="TIDAK"),1,0))</f>
        <v>1</v>
      </c>
    </row>
    <row r="607" spans="1:7" ht="32" customHeight="1" x14ac:dyDescent="0.2">
      <c r="A607" s="2"/>
      <c r="B607" s="5" t="s">
        <v>1117</v>
      </c>
      <c r="C607" s="176" t="s">
        <v>1118</v>
      </c>
      <c r="D607" s="176"/>
      <c r="E607" s="176"/>
      <c r="F607" s="57" t="s">
        <v>55</v>
      </c>
      <c r="G607" s="15">
        <f>IF(AND(F607="YA"),2,IF(AND(F607="TIDAK"),5,0))</f>
        <v>5</v>
      </c>
    </row>
    <row r="608" spans="1:7" ht="32" customHeight="1" x14ac:dyDescent="0.2">
      <c r="A608" s="2"/>
      <c r="B608" s="5" t="s">
        <v>1119</v>
      </c>
      <c r="C608" s="176" t="s">
        <v>1120</v>
      </c>
      <c r="D608" s="176"/>
      <c r="E608" s="176"/>
      <c r="F608" s="57" t="s">
        <v>55</v>
      </c>
      <c r="G608" s="15">
        <f>IF(AND(F608="YA"),2,IF(AND(F608="TIDAK"),1,0))</f>
        <v>1</v>
      </c>
    </row>
    <row r="609" spans="1:7" ht="32" customHeight="1" x14ac:dyDescent="0.2">
      <c r="A609" s="2"/>
      <c r="B609" s="5" t="s">
        <v>1121</v>
      </c>
      <c r="C609" s="176" t="s">
        <v>1122</v>
      </c>
      <c r="D609" s="176"/>
      <c r="E609" s="176"/>
      <c r="F609" s="57"/>
      <c r="G609" s="15"/>
    </row>
    <row r="610" spans="1:7" ht="32" customHeight="1" x14ac:dyDescent="0.2">
      <c r="A610" s="2"/>
      <c r="B610" s="5"/>
      <c r="C610" s="5" t="s">
        <v>1123</v>
      </c>
      <c r="D610" s="176" t="s">
        <v>1124</v>
      </c>
      <c r="E610" s="176"/>
      <c r="F610" s="57" t="s">
        <v>22</v>
      </c>
      <c r="G610" s="15">
        <f>IF(AND(F610="YA"),3,IF(AND(F610="TIDAK"),1,0))</f>
        <v>0</v>
      </c>
    </row>
    <row r="611" spans="1:7" ht="32" customHeight="1" x14ac:dyDescent="0.2">
      <c r="A611" s="2"/>
      <c r="B611" s="5"/>
      <c r="C611" s="5" t="s">
        <v>1125</v>
      </c>
      <c r="D611" s="176" t="s">
        <v>1126</v>
      </c>
      <c r="E611" s="176"/>
      <c r="F611" s="57" t="s">
        <v>8</v>
      </c>
      <c r="G611" s="15">
        <f>IF(AND(F611="YA"),5,IF(AND(F611="TIDAK"),1,0))</f>
        <v>5</v>
      </c>
    </row>
    <row r="612" spans="1:7" ht="32" customHeight="1" x14ac:dyDescent="0.2">
      <c r="A612" s="2"/>
      <c r="B612" s="5" t="s">
        <v>1127</v>
      </c>
      <c r="C612" s="176" t="s">
        <v>1128</v>
      </c>
      <c r="D612" s="176"/>
      <c r="E612" s="176"/>
      <c r="F612" s="57" t="s">
        <v>8</v>
      </c>
      <c r="G612" s="15">
        <f>IF(AND(F612="YA"),5,IF(AND(F612="TIDAK"),1,0))</f>
        <v>5</v>
      </c>
    </row>
    <row r="613" spans="1:7" ht="32" customHeight="1" x14ac:dyDescent="0.2">
      <c r="A613" s="2"/>
      <c r="B613" s="5" t="s">
        <v>1129</v>
      </c>
      <c r="C613" s="176" t="s">
        <v>1130</v>
      </c>
      <c r="D613" s="176"/>
      <c r="E613" s="176"/>
      <c r="F613" s="57" t="s">
        <v>55</v>
      </c>
      <c r="G613" s="15">
        <f>IF(AND(F613="YA"),5,IF(AND(F613="TIDAK"),1,0))</f>
        <v>1</v>
      </c>
    </row>
    <row r="614" spans="1:7" ht="32" customHeight="1" x14ac:dyDescent="0.2">
      <c r="A614" s="2"/>
      <c r="B614" s="5" t="s">
        <v>1131</v>
      </c>
      <c r="C614" s="176" t="s">
        <v>1132</v>
      </c>
      <c r="D614" s="176"/>
      <c r="E614" s="176"/>
      <c r="F614" s="57"/>
      <c r="G614" s="15"/>
    </row>
    <row r="615" spans="1:7" ht="32" customHeight="1" x14ac:dyDescent="0.2">
      <c r="A615" s="2"/>
      <c r="B615" s="5"/>
      <c r="C615" s="5" t="s">
        <v>1133</v>
      </c>
      <c r="D615" s="176" t="s">
        <v>1134</v>
      </c>
      <c r="E615" s="176"/>
      <c r="F615" s="57" t="s">
        <v>8</v>
      </c>
      <c r="G615" s="15">
        <f>IF(AND(F615="YA"),5,IF(AND(F615="TIDAK"),1,0))</f>
        <v>5</v>
      </c>
    </row>
    <row r="616" spans="1:7" ht="32" customHeight="1" x14ac:dyDescent="0.2">
      <c r="A616" s="2"/>
      <c r="B616" s="5"/>
      <c r="C616" s="5" t="s">
        <v>1135</v>
      </c>
      <c r="D616" s="176" t="s">
        <v>1136</v>
      </c>
      <c r="E616" s="176"/>
      <c r="F616" s="57" t="s">
        <v>22</v>
      </c>
      <c r="G616" s="15">
        <f>IF(AND(F616="YA"),3,IF(AND(F616="TIDAK"),1,0))</f>
        <v>0</v>
      </c>
    </row>
    <row r="617" spans="1:7" ht="32" customHeight="1" x14ac:dyDescent="0.2">
      <c r="A617" s="186" t="s">
        <v>1137</v>
      </c>
      <c r="B617" s="187"/>
      <c r="C617" s="187"/>
      <c r="D617" s="187"/>
      <c r="E617" s="187"/>
      <c r="F617" s="187"/>
      <c r="G617" s="48">
        <f>G618</f>
        <v>101</v>
      </c>
    </row>
    <row r="618" spans="1:7" ht="32" customHeight="1" x14ac:dyDescent="0.2">
      <c r="A618" s="31">
        <v>23</v>
      </c>
      <c r="B618" s="197" t="s">
        <v>1138</v>
      </c>
      <c r="C618" s="197"/>
      <c r="D618" s="197"/>
      <c r="E618" s="197"/>
      <c r="F618" s="57"/>
      <c r="G618" s="50">
        <f>SUM(G619:G677)</f>
        <v>101</v>
      </c>
    </row>
    <row r="619" spans="1:7" ht="32" customHeight="1" x14ac:dyDescent="0.2">
      <c r="A619" s="2"/>
      <c r="B619" s="4" t="s">
        <v>1139</v>
      </c>
      <c r="C619" s="176" t="s">
        <v>1140</v>
      </c>
      <c r="D619" s="176"/>
      <c r="E619" s="176"/>
      <c r="F619" s="57" t="s">
        <v>8</v>
      </c>
      <c r="G619" s="15">
        <f>IF(AND(F619="YA"),5,IF(AND(F619="TIDAK"),1,0))</f>
        <v>5</v>
      </c>
    </row>
    <row r="620" spans="1:7" ht="32" customHeight="1" x14ac:dyDescent="0.2">
      <c r="A620" s="2"/>
      <c r="B620" s="4" t="s">
        <v>1141</v>
      </c>
      <c r="C620" s="176" t="s">
        <v>1142</v>
      </c>
      <c r="D620" s="176"/>
      <c r="E620" s="176"/>
      <c r="F620" s="57"/>
      <c r="G620" s="15"/>
    </row>
    <row r="621" spans="1:7" ht="32" customHeight="1" x14ac:dyDescent="0.2">
      <c r="A621" s="2"/>
      <c r="B621" s="5"/>
      <c r="C621" s="4" t="s">
        <v>1143</v>
      </c>
      <c r="D621" s="176" t="s">
        <v>1144</v>
      </c>
      <c r="E621" s="176"/>
      <c r="F621" s="57" t="s">
        <v>8</v>
      </c>
      <c r="G621" s="15">
        <f t="shared" ref="G621:G628" si="40">IF(AND(F621="YA"),5,IF(AND(F621="TIDAK"),1,0))</f>
        <v>5</v>
      </c>
    </row>
    <row r="622" spans="1:7" ht="32" customHeight="1" x14ac:dyDescent="0.2">
      <c r="A622" s="2"/>
      <c r="B622" s="5"/>
      <c r="C622" s="4" t="s">
        <v>1145</v>
      </c>
      <c r="D622" s="176" t="s">
        <v>1146</v>
      </c>
      <c r="E622" s="176"/>
      <c r="F622" s="57" t="s">
        <v>8</v>
      </c>
      <c r="G622" s="15">
        <f t="shared" si="40"/>
        <v>5</v>
      </c>
    </row>
    <row r="623" spans="1:7" ht="32" customHeight="1" x14ac:dyDescent="0.2">
      <c r="A623" s="2"/>
      <c r="B623" s="5"/>
      <c r="C623" s="4" t="s">
        <v>1147</v>
      </c>
      <c r="D623" s="176" t="s">
        <v>1148</v>
      </c>
      <c r="E623" s="176"/>
      <c r="F623" s="57" t="s">
        <v>8</v>
      </c>
      <c r="G623" s="15">
        <f t="shared" si="40"/>
        <v>5</v>
      </c>
    </row>
    <row r="624" spans="1:7" ht="32" customHeight="1" x14ac:dyDescent="0.2">
      <c r="A624" s="2"/>
      <c r="B624" s="5"/>
      <c r="C624" s="4" t="s">
        <v>1149</v>
      </c>
      <c r="D624" s="176" t="s">
        <v>1150</v>
      </c>
      <c r="E624" s="176"/>
      <c r="F624" s="57" t="s">
        <v>8</v>
      </c>
      <c r="G624" s="15">
        <f t="shared" si="40"/>
        <v>5</v>
      </c>
    </row>
    <row r="625" spans="1:7" ht="32" customHeight="1" x14ac:dyDescent="0.2">
      <c r="A625" s="2"/>
      <c r="B625" s="5"/>
      <c r="C625" s="4" t="s">
        <v>1151</v>
      </c>
      <c r="D625" s="176" t="s">
        <v>1152</v>
      </c>
      <c r="E625" s="176"/>
      <c r="F625" s="57" t="s">
        <v>8</v>
      </c>
      <c r="G625" s="15">
        <f t="shared" si="40"/>
        <v>5</v>
      </c>
    </row>
    <row r="626" spans="1:7" ht="32" customHeight="1" x14ac:dyDescent="0.2">
      <c r="A626" s="2"/>
      <c r="B626" s="5"/>
      <c r="C626" s="4" t="s">
        <v>1153</v>
      </c>
      <c r="D626" s="176" t="s">
        <v>1154</v>
      </c>
      <c r="E626" s="176"/>
      <c r="F626" s="57" t="s">
        <v>8</v>
      </c>
      <c r="G626" s="15">
        <f t="shared" si="40"/>
        <v>5</v>
      </c>
    </row>
    <row r="627" spans="1:7" ht="32" customHeight="1" x14ac:dyDescent="0.2">
      <c r="A627" s="2"/>
      <c r="B627" s="5"/>
      <c r="C627" s="4" t="s">
        <v>1155</v>
      </c>
      <c r="D627" s="176" t="s">
        <v>1156</v>
      </c>
      <c r="E627" s="176"/>
      <c r="F627" s="57" t="s">
        <v>8</v>
      </c>
      <c r="G627" s="15">
        <f t="shared" si="40"/>
        <v>5</v>
      </c>
    </row>
    <row r="628" spans="1:7" ht="32" customHeight="1" x14ac:dyDescent="0.2">
      <c r="A628" s="2"/>
      <c r="B628" s="5"/>
      <c r="C628" s="4" t="s">
        <v>1157</v>
      </c>
      <c r="D628" s="176" t="s">
        <v>1158</v>
      </c>
      <c r="E628" s="176"/>
      <c r="F628" s="57" t="s">
        <v>8</v>
      </c>
      <c r="G628" s="15">
        <f t="shared" si="40"/>
        <v>5</v>
      </c>
    </row>
    <row r="629" spans="1:7" ht="32" customHeight="1" x14ac:dyDescent="0.2">
      <c r="A629" s="2"/>
      <c r="B629" s="4" t="s">
        <v>1159</v>
      </c>
      <c r="C629" s="176" t="s">
        <v>1160</v>
      </c>
      <c r="D629" s="176"/>
      <c r="E629" s="176"/>
      <c r="F629" s="57"/>
      <c r="G629" s="15"/>
    </row>
    <row r="630" spans="1:7" ht="32" customHeight="1" x14ac:dyDescent="0.2">
      <c r="A630" s="2"/>
      <c r="B630" s="5"/>
      <c r="C630" s="4" t="s">
        <v>1161</v>
      </c>
      <c r="D630" s="176" t="s">
        <v>1162</v>
      </c>
      <c r="E630" s="176"/>
      <c r="F630" s="57" t="s">
        <v>8</v>
      </c>
      <c r="G630" s="15">
        <f>IF(AND(F630="YA"),5,IF(AND(F630="TIDAK"),1,0))</f>
        <v>5</v>
      </c>
    </row>
    <row r="631" spans="1:7" ht="32" customHeight="1" x14ac:dyDescent="0.2">
      <c r="A631" s="2"/>
      <c r="B631" s="5"/>
      <c r="C631" s="4" t="s">
        <v>1163</v>
      </c>
      <c r="D631" s="176" t="s">
        <v>1164</v>
      </c>
      <c r="E631" s="176"/>
      <c r="F631" s="57" t="s">
        <v>8</v>
      </c>
      <c r="G631" s="15">
        <f>IF(AND(F631="YA"),5,IF(AND(F631="TIDAK"),1,0))</f>
        <v>5</v>
      </c>
    </row>
    <row r="632" spans="1:7" ht="32" customHeight="1" x14ac:dyDescent="0.2">
      <c r="A632" s="2"/>
      <c r="B632" s="5"/>
      <c r="C632" s="4" t="s">
        <v>1165</v>
      </c>
      <c r="D632" s="176" t="s">
        <v>1166</v>
      </c>
      <c r="E632" s="176"/>
      <c r="F632" s="57" t="s">
        <v>8</v>
      </c>
      <c r="G632" s="15">
        <f>IF(AND(F632="YA"),5,IF(AND(F632="TIDAK"),1,0))</f>
        <v>5</v>
      </c>
    </row>
    <row r="633" spans="1:7" ht="32" customHeight="1" x14ac:dyDescent="0.2">
      <c r="A633" s="2"/>
      <c r="B633" s="5"/>
      <c r="C633" s="4" t="s">
        <v>1167</v>
      </c>
      <c r="D633" s="176" t="s">
        <v>1168</v>
      </c>
      <c r="E633" s="176"/>
      <c r="F633" s="57" t="s">
        <v>55</v>
      </c>
      <c r="G633" s="15">
        <f>IF(AND(F633="YA"),5,IF(AND(F633="TIDAK"),1,0))</f>
        <v>1</v>
      </c>
    </row>
    <row r="634" spans="1:7" ht="32" customHeight="1" x14ac:dyDescent="0.2">
      <c r="A634" s="2"/>
      <c r="B634" s="4" t="s">
        <v>1169</v>
      </c>
      <c r="C634" s="176" t="s">
        <v>1170</v>
      </c>
      <c r="D634" s="176"/>
      <c r="E634" s="176"/>
      <c r="F634" s="57"/>
      <c r="G634" s="15"/>
    </row>
    <row r="635" spans="1:7" ht="32" customHeight="1" x14ac:dyDescent="0.2">
      <c r="A635" s="2"/>
      <c r="B635" s="5"/>
      <c r="C635" s="4" t="s">
        <v>1171</v>
      </c>
      <c r="D635" s="176" t="s">
        <v>1172</v>
      </c>
      <c r="E635" s="176"/>
      <c r="F635" s="57" t="s">
        <v>8</v>
      </c>
      <c r="G635" s="15">
        <f t="shared" ref="G635:G642" si="41">IF(AND(F635="YA"),5,IF(AND(F635="TIDAK"),1,0))</f>
        <v>5</v>
      </c>
    </row>
    <row r="636" spans="1:7" ht="32" customHeight="1" x14ac:dyDescent="0.2">
      <c r="A636" s="2"/>
      <c r="B636" s="5"/>
      <c r="C636" s="4" t="s">
        <v>1173</v>
      </c>
      <c r="D636" s="176" t="s">
        <v>1174</v>
      </c>
      <c r="E636" s="176"/>
      <c r="F636" s="57" t="s">
        <v>8</v>
      </c>
      <c r="G636" s="15">
        <f t="shared" si="41"/>
        <v>5</v>
      </c>
    </row>
    <row r="637" spans="1:7" ht="32" customHeight="1" x14ac:dyDescent="0.2">
      <c r="A637" s="2"/>
      <c r="B637" s="5"/>
      <c r="C637" s="4" t="s">
        <v>1175</v>
      </c>
      <c r="D637" s="176" t="s">
        <v>1176</v>
      </c>
      <c r="E637" s="176"/>
      <c r="F637" s="57" t="s">
        <v>55</v>
      </c>
      <c r="G637" s="15">
        <f t="shared" si="41"/>
        <v>1</v>
      </c>
    </row>
    <row r="638" spans="1:7" ht="32" customHeight="1" x14ac:dyDescent="0.2">
      <c r="A638" s="2"/>
      <c r="B638" s="5"/>
      <c r="C638" s="4" t="s">
        <v>1177</v>
      </c>
      <c r="D638" s="176" t="s">
        <v>1178</v>
      </c>
      <c r="E638" s="176"/>
      <c r="F638" s="57" t="s">
        <v>8</v>
      </c>
      <c r="G638" s="15">
        <f t="shared" si="41"/>
        <v>5</v>
      </c>
    </row>
    <row r="639" spans="1:7" ht="32" customHeight="1" x14ac:dyDescent="0.2">
      <c r="A639" s="2"/>
      <c r="B639" s="5"/>
      <c r="C639" s="4" t="s">
        <v>1179</v>
      </c>
      <c r="D639" s="176" t="s">
        <v>1180</v>
      </c>
      <c r="E639" s="176"/>
      <c r="F639" s="57" t="s">
        <v>8</v>
      </c>
      <c r="G639" s="15">
        <f t="shared" si="41"/>
        <v>5</v>
      </c>
    </row>
    <row r="640" spans="1:7" ht="32" customHeight="1" x14ac:dyDescent="0.2">
      <c r="A640" s="2"/>
      <c r="B640" s="5"/>
      <c r="C640" s="4" t="s">
        <v>1181</v>
      </c>
      <c r="D640" s="176" t="s">
        <v>1182</v>
      </c>
      <c r="E640" s="176"/>
      <c r="F640" s="57" t="s">
        <v>8</v>
      </c>
      <c r="G640" s="15">
        <f t="shared" si="41"/>
        <v>5</v>
      </c>
    </row>
    <row r="641" spans="1:7" ht="32" customHeight="1" x14ac:dyDescent="0.2">
      <c r="A641" s="2"/>
      <c r="B641" s="5"/>
      <c r="C641" s="4" t="s">
        <v>1183</v>
      </c>
      <c r="D641" s="176" t="s">
        <v>1184</v>
      </c>
      <c r="E641" s="176"/>
      <c r="F641" s="57" t="s">
        <v>55</v>
      </c>
      <c r="G641" s="15">
        <f t="shared" si="41"/>
        <v>1</v>
      </c>
    </row>
    <row r="642" spans="1:7" ht="32" customHeight="1" x14ac:dyDescent="0.2">
      <c r="A642" s="2"/>
      <c r="B642" s="4" t="s">
        <v>1185</v>
      </c>
      <c r="C642" s="176" t="s">
        <v>1186</v>
      </c>
      <c r="D642" s="176"/>
      <c r="E642" s="176"/>
      <c r="F642" s="57" t="s">
        <v>55</v>
      </c>
      <c r="G642" s="15">
        <f t="shared" si="41"/>
        <v>1</v>
      </c>
    </row>
    <row r="643" spans="1:7" ht="32" customHeight="1" x14ac:dyDescent="0.2">
      <c r="A643" s="2"/>
      <c r="B643" s="4" t="s">
        <v>1187</v>
      </c>
      <c r="C643" s="176" t="s">
        <v>1188</v>
      </c>
      <c r="D643" s="176"/>
      <c r="E643" s="176"/>
      <c r="F643" s="57" t="s">
        <v>55</v>
      </c>
      <c r="G643" s="15"/>
    </row>
    <row r="644" spans="1:7" ht="32" customHeight="1" x14ac:dyDescent="0.2">
      <c r="A644" s="2"/>
      <c r="B644" s="5"/>
      <c r="C644" s="4" t="s">
        <v>1189</v>
      </c>
      <c r="D644" s="176" t="s">
        <v>1190</v>
      </c>
      <c r="E644" s="176"/>
      <c r="F644" s="57" t="s">
        <v>55</v>
      </c>
      <c r="G644" s="15">
        <f>IF(AND(F644="YA"),5,IF(AND(F644="TIDAK"),1,0))</f>
        <v>1</v>
      </c>
    </row>
    <row r="645" spans="1:7" ht="32" customHeight="1" x14ac:dyDescent="0.2">
      <c r="A645" s="2"/>
      <c r="B645" s="5"/>
      <c r="C645" s="4" t="s">
        <v>1191</v>
      </c>
      <c r="D645" s="176" t="s">
        <v>1192</v>
      </c>
      <c r="E645" s="176"/>
      <c r="F645" s="57" t="s">
        <v>55</v>
      </c>
      <c r="G645" s="15">
        <f>IF(AND(F645="YA"),5,IF(AND(F645="TIDAK"),1,0))</f>
        <v>1</v>
      </c>
    </row>
    <row r="646" spans="1:7" ht="32" customHeight="1" x14ac:dyDescent="0.2">
      <c r="A646" s="2"/>
      <c r="B646" s="5"/>
      <c r="C646" s="4" t="s">
        <v>1193</v>
      </c>
      <c r="D646" s="176" t="s">
        <v>1194</v>
      </c>
      <c r="E646" s="176"/>
      <c r="F646" s="57" t="s">
        <v>55</v>
      </c>
      <c r="G646" s="15">
        <f>IF(AND(F646="YA"),5,IF(AND(F646="TIDAK"),1,0))</f>
        <v>1</v>
      </c>
    </row>
    <row r="647" spans="1:7" ht="32" customHeight="1" x14ac:dyDescent="0.2">
      <c r="A647" s="2"/>
      <c r="B647" s="4" t="s">
        <v>1195</v>
      </c>
      <c r="C647" s="181" t="s">
        <v>1196</v>
      </c>
      <c r="D647" s="183"/>
      <c r="E647" s="182"/>
      <c r="F647" s="57" t="s">
        <v>22</v>
      </c>
      <c r="G647" s="15"/>
    </row>
    <row r="648" spans="1:7" ht="32" customHeight="1" x14ac:dyDescent="0.2">
      <c r="A648" s="2"/>
      <c r="B648" s="4"/>
      <c r="C648" s="4" t="s">
        <v>1197</v>
      </c>
      <c r="D648" s="181" t="s">
        <v>1198</v>
      </c>
      <c r="E648" s="182"/>
      <c r="F648" s="57"/>
      <c r="G648" s="15"/>
    </row>
    <row r="649" spans="1:7" ht="32" customHeight="1" x14ac:dyDescent="0.2">
      <c r="A649" s="2"/>
      <c r="B649" s="4"/>
      <c r="C649" s="5"/>
      <c r="D649" s="4" t="s">
        <v>1199</v>
      </c>
      <c r="E649" s="13" t="s">
        <v>1200</v>
      </c>
      <c r="F649" s="57" t="s">
        <v>55</v>
      </c>
      <c r="G649" s="15">
        <f>IF(AND(F649="YA"),5,IF(AND(F649="TIDAK"),1,0))</f>
        <v>1</v>
      </c>
    </row>
    <row r="650" spans="1:7" ht="32" customHeight="1" x14ac:dyDescent="0.2">
      <c r="A650" s="2"/>
      <c r="B650" s="4"/>
      <c r="C650" s="5"/>
      <c r="D650" s="4" t="s">
        <v>1201</v>
      </c>
      <c r="E650" s="13" t="s">
        <v>1202</v>
      </c>
      <c r="F650" s="57" t="s">
        <v>55</v>
      </c>
      <c r="G650" s="15">
        <f>IF(AND(F650="YA"),3,IF(AND(F650="TIDAK"),1,0))</f>
        <v>1</v>
      </c>
    </row>
    <row r="651" spans="1:7" ht="32" customHeight="1" x14ac:dyDescent="0.2">
      <c r="A651" s="2"/>
      <c r="B651" s="4"/>
      <c r="C651" s="5"/>
      <c r="D651" s="4" t="s">
        <v>1203</v>
      </c>
      <c r="E651" s="13" t="s">
        <v>1204</v>
      </c>
      <c r="F651" s="57" t="s">
        <v>8</v>
      </c>
      <c r="G651" s="15">
        <f>IF(AND(F651="YA"),1,IF(AND(F651="TIDAK"),1,0))</f>
        <v>1</v>
      </c>
    </row>
    <row r="652" spans="1:7" ht="32" customHeight="1" x14ac:dyDescent="0.2">
      <c r="A652" s="2"/>
      <c r="B652" s="5"/>
      <c r="C652" s="6" t="s">
        <v>1199</v>
      </c>
      <c r="D652" s="181" t="s">
        <v>1205</v>
      </c>
      <c r="E652" s="182"/>
      <c r="F652" s="57"/>
      <c r="G652" s="15"/>
    </row>
    <row r="653" spans="1:7" ht="32" customHeight="1" x14ac:dyDescent="0.2">
      <c r="A653" s="2"/>
      <c r="B653" s="5"/>
      <c r="C653" s="5"/>
      <c r="D653" s="4" t="s">
        <v>1206</v>
      </c>
      <c r="E653" s="5" t="s">
        <v>1207</v>
      </c>
      <c r="F653" s="57" t="s">
        <v>55</v>
      </c>
      <c r="G653" s="15">
        <f>IF(AND(F653="YA"),5,IF(AND(F653="TIDAK"),0,0))</f>
        <v>0</v>
      </c>
    </row>
    <row r="654" spans="1:7" ht="32" customHeight="1" x14ac:dyDescent="0.2">
      <c r="A654" s="2"/>
      <c r="B654" s="5"/>
      <c r="C654" s="5"/>
      <c r="D654" s="4" t="s">
        <v>1208</v>
      </c>
      <c r="E654" s="5" t="s">
        <v>1209</v>
      </c>
      <c r="F654" s="57" t="s">
        <v>55</v>
      </c>
      <c r="G654" s="15">
        <f>IF(AND(F654="YA"),5,IF(AND(F654="TIDAK"),0,0))</f>
        <v>0</v>
      </c>
    </row>
    <row r="655" spans="1:7" ht="44" customHeight="1" x14ac:dyDescent="0.2">
      <c r="A655" s="2"/>
      <c r="B655" s="5"/>
      <c r="C655" s="5"/>
      <c r="D655" s="4" t="s">
        <v>1210</v>
      </c>
      <c r="E655" s="5" t="s">
        <v>1211</v>
      </c>
      <c r="F655" s="57" t="s">
        <v>55</v>
      </c>
      <c r="G655" s="15">
        <f>IF(AND(F655="YA"),0,IF(AND(F655="TIDAK"),0,0))</f>
        <v>0</v>
      </c>
    </row>
    <row r="656" spans="1:7" ht="44" customHeight="1" x14ac:dyDescent="0.2">
      <c r="A656" s="2"/>
      <c r="B656" s="5"/>
      <c r="C656" s="6" t="s">
        <v>1201</v>
      </c>
      <c r="D656" s="194" t="s">
        <v>1212</v>
      </c>
      <c r="E656" s="196"/>
      <c r="F656" s="57"/>
      <c r="G656" s="15"/>
    </row>
    <row r="657" spans="1:7" ht="44" customHeight="1" x14ac:dyDescent="0.2">
      <c r="A657" s="2"/>
      <c r="B657" s="5"/>
      <c r="C657" s="5"/>
      <c r="D657" s="4" t="s">
        <v>1213</v>
      </c>
      <c r="E657" s="5" t="s">
        <v>1214</v>
      </c>
      <c r="F657" s="57" t="s">
        <v>22</v>
      </c>
      <c r="G657" s="15">
        <f>IF(AND(F657="YA"),1,IF(AND(F657="TIDAK"),0,0))</f>
        <v>0</v>
      </c>
    </row>
    <row r="658" spans="1:7" ht="44" customHeight="1" x14ac:dyDescent="0.2">
      <c r="A658" s="2"/>
      <c r="B658" s="5"/>
      <c r="C658" s="5"/>
      <c r="D658" s="4" t="s">
        <v>1215</v>
      </c>
      <c r="E658" s="5" t="s">
        <v>1216</v>
      </c>
      <c r="F658" s="57" t="s">
        <v>22</v>
      </c>
      <c r="G658" s="15">
        <f t="shared" ref="G658:G661" si="42">IF(AND(F658="YA"),1,IF(AND(F658="TIDAK"),0,0))</f>
        <v>0</v>
      </c>
    </row>
    <row r="659" spans="1:7" ht="60" customHeight="1" x14ac:dyDescent="0.2">
      <c r="A659" s="2"/>
      <c r="B659" s="5"/>
      <c r="C659" s="5"/>
      <c r="D659" s="4" t="s">
        <v>1217</v>
      </c>
      <c r="E659" s="5" t="s">
        <v>1218</v>
      </c>
      <c r="F659" s="57" t="s">
        <v>22</v>
      </c>
      <c r="G659" s="15">
        <f t="shared" si="42"/>
        <v>0</v>
      </c>
    </row>
    <row r="660" spans="1:7" ht="44" customHeight="1" x14ac:dyDescent="0.2">
      <c r="A660" s="2"/>
      <c r="B660" s="5"/>
      <c r="C660" s="5"/>
      <c r="D660" s="4" t="s">
        <v>1219</v>
      </c>
      <c r="E660" s="5" t="s">
        <v>1220</v>
      </c>
      <c r="F660" s="57" t="s">
        <v>22</v>
      </c>
      <c r="G660" s="15">
        <f t="shared" si="42"/>
        <v>0</v>
      </c>
    </row>
    <row r="661" spans="1:7" ht="32" customHeight="1" x14ac:dyDescent="0.2">
      <c r="A661" s="2"/>
      <c r="B661" s="5"/>
      <c r="C661" s="5"/>
      <c r="D661" s="4" t="s">
        <v>1221</v>
      </c>
      <c r="E661" s="5" t="s">
        <v>1222</v>
      </c>
      <c r="F661" s="57" t="s">
        <v>22</v>
      </c>
      <c r="G661" s="15">
        <f t="shared" si="42"/>
        <v>0</v>
      </c>
    </row>
    <row r="662" spans="1:7" ht="48" customHeight="1" x14ac:dyDescent="0.2">
      <c r="A662" s="2"/>
      <c r="B662" s="5"/>
      <c r="C662" s="4" t="s">
        <v>1203</v>
      </c>
      <c r="D662" s="194" t="s">
        <v>1223</v>
      </c>
      <c r="E662" s="196"/>
      <c r="F662" s="57" t="s">
        <v>55</v>
      </c>
      <c r="G662" s="15">
        <f t="shared" ref="G662:G671" si="43">IF(AND(F662="YA"),5,IF(AND(F662="TIDAK"),1,0))</f>
        <v>1</v>
      </c>
    </row>
    <row r="663" spans="1:7" ht="32" customHeight="1" x14ac:dyDescent="0.2">
      <c r="A663" s="2"/>
      <c r="B663" s="5"/>
      <c r="C663" s="5"/>
      <c r="D663" s="4" t="s">
        <v>1224</v>
      </c>
      <c r="E663" s="5" t="s">
        <v>1225</v>
      </c>
      <c r="F663" s="57" t="s">
        <v>22</v>
      </c>
      <c r="G663" s="15">
        <f t="shared" si="43"/>
        <v>0</v>
      </c>
    </row>
    <row r="664" spans="1:7" ht="69" customHeight="1" x14ac:dyDescent="0.2">
      <c r="A664" s="2"/>
      <c r="B664" s="5"/>
      <c r="C664" s="5"/>
      <c r="D664" s="4" t="s">
        <v>1226</v>
      </c>
      <c r="E664" s="5" t="s">
        <v>1227</v>
      </c>
      <c r="F664" s="57" t="s">
        <v>22</v>
      </c>
      <c r="G664" s="15">
        <f>IF(AND(F664="YA"),5,IF(AND(F664="TIDAK"),0,0))</f>
        <v>0</v>
      </c>
    </row>
    <row r="665" spans="1:7" ht="49" customHeight="1" x14ac:dyDescent="0.2">
      <c r="A665" s="2"/>
      <c r="B665" s="5"/>
      <c r="C665" s="5"/>
      <c r="D665" s="4" t="s">
        <v>1228</v>
      </c>
      <c r="E665" s="5" t="s">
        <v>1229</v>
      </c>
      <c r="F665" s="57" t="s">
        <v>22</v>
      </c>
      <c r="G665" s="15">
        <f>IF(AND(F665="YA"),3,IF(AND(F665="TIDAK"),1,0))</f>
        <v>0</v>
      </c>
    </row>
    <row r="666" spans="1:7" ht="47" customHeight="1" x14ac:dyDescent="0.2">
      <c r="A666" s="2"/>
      <c r="B666" s="5"/>
      <c r="C666" s="5"/>
      <c r="D666" s="4" t="s">
        <v>1230</v>
      </c>
      <c r="E666" s="5" t="s">
        <v>1231</v>
      </c>
      <c r="F666" s="57" t="s">
        <v>22</v>
      </c>
      <c r="G666" s="15">
        <f t="shared" si="43"/>
        <v>0</v>
      </c>
    </row>
    <row r="667" spans="1:7" ht="47" customHeight="1" x14ac:dyDescent="0.2">
      <c r="A667" s="2"/>
      <c r="B667" s="5"/>
      <c r="C667" s="5"/>
      <c r="D667" s="4" t="s">
        <v>1232</v>
      </c>
      <c r="E667" s="5" t="s">
        <v>1233</v>
      </c>
      <c r="F667" s="57" t="s">
        <v>22</v>
      </c>
      <c r="G667" s="15">
        <f t="shared" si="43"/>
        <v>0</v>
      </c>
    </row>
    <row r="668" spans="1:7" ht="47" customHeight="1" x14ac:dyDescent="0.2">
      <c r="A668" s="2"/>
      <c r="B668" s="5"/>
      <c r="C668" s="5"/>
      <c r="D668" s="4" t="s">
        <v>1234</v>
      </c>
      <c r="E668" s="5" t="s">
        <v>1235</v>
      </c>
      <c r="F668" s="57" t="s">
        <v>22</v>
      </c>
      <c r="G668" s="15">
        <f t="shared" si="43"/>
        <v>0</v>
      </c>
    </row>
    <row r="669" spans="1:7" ht="46" customHeight="1" x14ac:dyDescent="0.2">
      <c r="A669" s="2"/>
      <c r="B669" s="5"/>
      <c r="C669" s="5"/>
      <c r="D669" s="4" t="s">
        <v>1236</v>
      </c>
      <c r="E669" s="5" t="s">
        <v>1237</v>
      </c>
      <c r="F669" s="57" t="s">
        <v>22</v>
      </c>
      <c r="G669" s="15">
        <f t="shared" si="43"/>
        <v>0</v>
      </c>
    </row>
    <row r="670" spans="1:7" ht="44" customHeight="1" x14ac:dyDescent="0.2">
      <c r="A670" s="2"/>
      <c r="B670" s="5"/>
      <c r="C670" s="4" t="s">
        <v>1238</v>
      </c>
      <c r="D670" s="181" t="s">
        <v>1239</v>
      </c>
      <c r="E670" s="182"/>
      <c r="F670" s="57" t="s">
        <v>55</v>
      </c>
      <c r="G670" s="15">
        <f t="shared" si="43"/>
        <v>1</v>
      </c>
    </row>
    <row r="671" spans="1:7" ht="32" customHeight="1" x14ac:dyDescent="0.2">
      <c r="A671" s="2"/>
      <c r="B671" s="5"/>
      <c r="C671" s="4"/>
      <c r="D671" s="4" t="s">
        <v>1240</v>
      </c>
      <c r="E671" s="13" t="s">
        <v>1241</v>
      </c>
      <c r="F671" s="57" t="s">
        <v>22</v>
      </c>
      <c r="G671" s="15">
        <f t="shared" si="43"/>
        <v>0</v>
      </c>
    </row>
    <row r="672" spans="1:7" ht="32" customHeight="1" x14ac:dyDescent="0.2">
      <c r="A672" s="2"/>
      <c r="B672" s="5"/>
      <c r="C672" s="5"/>
      <c r="D672" s="4" t="s">
        <v>1242</v>
      </c>
      <c r="E672" s="13" t="s">
        <v>1243</v>
      </c>
      <c r="F672" s="57" t="s">
        <v>22</v>
      </c>
      <c r="G672" s="15">
        <f>IF(AND(F672="YA"),3,IF(AND(F672="TIDAK"),1,0))</f>
        <v>0</v>
      </c>
    </row>
    <row r="673" spans="1:7" ht="32" customHeight="1" x14ac:dyDescent="0.2">
      <c r="A673" s="2"/>
      <c r="B673" s="4" t="s">
        <v>1244</v>
      </c>
      <c r="C673" s="176" t="s">
        <v>1245</v>
      </c>
      <c r="D673" s="176"/>
      <c r="E673" s="176"/>
      <c r="F673" s="57"/>
      <c r="G673" s="15"/>
    </row>
    <row r="674" spans="1:7" ht="32" customHeight="1" x14ac:dyDescent="0.2">
      <c r="A674" s="2"/>
      <c r="B674" s="5"/>
      <c r="C674" s="4" t="s">
        <v>1246</v>
      </c>
      <c r="D674" s="176" t="s">
        <v>1247</v>
      </c>
      <c r="E674" s="176"/>
      <c r="F674" s="57" t="s">
        <v>55</v>
      </c>
      <c r="G674" s="15">
        <f>IF(AND(F674="YA"),5,IF(AND(F674="TIDAK"),1,0))</f>
        <v>1</v>
      </c>
    </row>
    <row r="675" spans="1:7" ht="32" customHeight="1" x14ac:dyDescent="0.2">
      <c r="A675" s="2"/>
      <c r="B675" s="5"/>
      <c r="C675" s="4" t="s">
        <v>1248</v>
      </c>
      <c r="D675" s="176" t="s">
        <v>1249</v>
      </c>
      <c r="E675" s="176"/>
      <c r="F675" s="57" t="s">
        <v>55</v>
      </c>
      <c r="G675" s="15">
        <f>IF(AND(F675="YA"),5,IF(AND(F675="TIDAK"),1,0))</f>
        <v>1</v>
      </c>
    </row>
    <row r="676" spans="1:7" ht="32" customHeight="1" x14ac:dyDescent="0.2">
      <c r="A676" s="2"/>
      <c r="B676" s="5"/>
      <c r="C676" s="4" t="s">
        <v>1250</v>
      </c>
      <c r="D676" s="176" t="s">
        <v>1251</v>
      </c>
      <c r="E676" s="176"/>
      <c r="F676" s="57" t="s">
        <v>55</v>
      </c>
      <c r="G676" s="15">
        <f>IF(AND(F676="YA"),5,IF(AND(F676="TIDAK"),1,0))</f>
        <v>1</v>
      </c>
    </row>
    <row r="677" spans="1:7" ht="32" customHeight="1" x14ac:dyDescent="0.2">
      <c r="A677" s="2"/>
      <c r="B677" s="5"/>
      <c r="C677" s="4" t="s">
        <v>1252</v>
      </c>
      <c r="D677" s="176" t="s">
        <v>1253</v>
      </c>
      <c r="E677" s="176"/>
      <c r="F677" s="57" t="s">
        <v>55</v>
      </c>
      <c r="G677" s="15">
        <f>IF(AND(F677="YA"),5,IF(AND(F677="TIDAK"),1,0))</f>
        <v>1</v>
      </c>
    </row>
    <row r="678" spans="1:7" ht="32" customHeight="1" x14ac:dyDescent="0.2">
      <c r="A678" s="186" t="s">
        <v>1254</v>
      </c>
      <c r="B678" s="187"/>
      <c r="C678" s="187"/>
      <c r="D678" s="187"/>
      <c r="E678" s="187"/>
      <c r="F678" s="187"/>
      <c r="G678" s="48">
        <f>G679</f>
        <v>75</v>
      </c>
    </row>
    <row r="679" spans="1:7" ht="32" customHeight="1" x14ac:dyDescent="0.2">
      <c r="A679" s="2">
        <v>24</v>
      </c>
      <c r="B679" s="189" t="s">
        <v>1154</v>
      </c>
      <c r="C679" s="190"/>
      <c r="D679" s="190"/>
      <c r="E679" s="191"/>
      <c r="F679" s="57"/>
      <c r="G679" s="50">
        <f>SUM(G680:G704)</f>
        <v>75</v>
      </c>
    </row>
    <row r="680" spans="1:7" ht="32" customHeight="1" x14ac:dyDescent="0.2">
      <c r="A680" s="2"/>
      <c r="B680" s="4" t="s">
        <v>1255</v>
      </c>
      <c r="C680" s="181" t="s">
        <v>1256</v>
      </c>
      <c r="D680" s="183"/>
      <c r="E680" s="182"/>
      <c r="F680" s="57" t="s">
        <v>8</v>
      </c>
      <c r="G680" s="15">
        <f>IF(AND(F680="YA"),5,IF(AND(F680="TIDAK"),1,0))</f>
        <v>5</v>
      </c>
    </row>
    <row r="681" spans="1:7" ht="32" customHeight="1" x14ac:dyDescent="0.2">
      <c r="A681" s="2"/>
      <c r="B681" s="4" t="s">
        <v>1257</v>
      </c>
      <c r="C681" s="181" t="s">
        <v>1258</v>
      </c>
      <c r="D681" s="183"/>
      <c r="E681" s="182"/>
      <c r="F681" s="57"/>
      <c r="G681" s="15"/>
    </row>
    <row r="682" spans="1:7" ht="32" customHeight="1" x14ac:dyDescent="0.2">
      <c r="A682" s="2"/>
      <c r="B682" s="5"/>
      <c r="C682" s="4" t="s">
        <v>1259</v>
      </c>
      <c r="D682" s="181" t="s">
        <v>1260</v>
      </c>
      <c r="E682" s="182"/>
      <c r="F682" s="57" t="s">
        <v>8</v>
      </c>
      <c r="G682" s="15">
        <f>IF(AND(F682="YA"),5,IF(AND(F682="TIDAK"),1,0))</f>
        <v>5</v>
      </c>
    </row>
    <row r="683" spans="1:7" ht="32" customHeight="1" x14ac:dyDescent="0.2">
      <c r="A683" s="2"/>
      <c r="B683" s="5"/>
      <c r="C683" s="4" t="s">
        <v>1261</v>
      </c>
      <c r="D683" s="181" t="s">
        <v>1262</v>
      </c>
      <c r="E683" s="182"/>
      <c r="F683" s="57" t="s">
        <v>8</v>
      </c>
      <c r="G683" s="15">
        <f>IF(AND(F683="YA"),5,IF(AND(F683="TIDAK"),1,0))</f>
        <v>5</v>
      </c>
    </row>
    <row r="684" spans="1:7" ht="32" customHeight="1" x14ac:dyDescent="0.2">
      <c r="A684" s="2"/>
      <c r="B684" s="5"/>
      <c r="C684" s="4" t="s">
        <v>1263</v>
      </c>
      <c r="D684" s="181" t="s">
        <v>1264</v>
      </c>
      <c r="E684" s="182"/>
      <c r="F684" s="57"/>
      <c r="G684" s="15"/>
    </row>
    <row r="685" spans="1:7" ht="32" customHeight="1" x14ac:dyDescent="0.2">
      <c r="A685" s="2"/>
      <c r="B685" s="5"/>
      <c r="C685" s="5"/>
      <c r="D685" s="4" t="s">
        <v>1265</v>
      </c>
      <c r="E685" s="5" t="s">
        <v>1266</v>
      </c>
      <c r="F685" s="57" t="s">
        <v>8</v>
      </c>
      <c r="G685" s="15">
        <f t="shared" ref="G685:G693" si="44">IF(AND(F685="YA"),5,IF(AND(F685="TIDAK"),1,0))</f>
        <v>5</v>
      </c>
    </row>
    <row r="686" spans="1:7" ht="32" customHeight="1" x14ac:dyDescent="0.2">
      <c r="A686" s="2"/>
      <c r="B686" s="5"/>
      <c r="C686" s="5"/>
      <c r="D686" s="4" t="s">
        <v>1267</v>
      </c>
      <c r="E686" s="5" t="s">
        <v>1268</v>
      </c>
      <c r="F686" s="57" t="s">
        <v>55</v>
      </c>
      <c r="G686" s="15">
        <f t="shared" si="44"/>
        <v>1</v>
      </c>
    </row>
    <row r="687" spans="1:7" ht="32" customHeight="1" x14ac:dyDescent="0.2">
      <c r="A687" s="2"/>
      <c r="B687" s="5"/>
      <c r="C687" s="5"/>
      <c r="D687" s="4" t="s">
        <v>1269</v>
      </c>
      <c r="E687" s="5" t="s">
        <v>1270</v>
      </c>
      <c r="F687" s="57" t="s">
        <v>8</v>
      </c>
      <c r="G687" s="15">
        <f t="shared" si="44"/>
        <v>5</v>
      </c>
    </row>
    <row r="688" spans="1:7" ht="32" customHeight="1" x14ac:dyDescent="0.2">
      <c r="A688" s="2"/>
      <c r="B688" s="5"/>
      <c r="C688" s="5"/>
      <c r="D688" s="4" t="s">
        <v>1271</v>
      </c>
      <c r="E688" s="5" t="s">
        <v>1272</v>
      </c>
      <c r="F688" s="57" t="s">
        <v>8</v>
      </c>
      <c r="G688" s="15">
        <f t="shared" si="44"/>
        <v>5</v>
      </c>
    </row>
    <row r="689" spans="1:7" ht="32" customHeight="1" x14ac:dyDescent="0.2">
      <c r="A689" s="2"/>
      <c r="B689" s="5"/>
      <c r="C689" s="5"/>
      <c r="D689" s="4" t="s">
        <v>1273</v>
      </c>
      <c r="E689" s="5" t="s">
        <v>1274</v>
      </c>
      <c r="F689" s="57" t="s">
        <v>8</v>
      </c>
      <c r="G689" s="15">
        <f t="shared" si="44"/>
        <v>5</v>
      </c>
    </row>
    <row r="690" spans="1:7" ht="32" customHeight="1" x14ac:dyDescent="0.2">
      <c r="A690" s="2"/>
      <c r="B690" s="5"/>
      <c r="C690" s="5"/>
      <c r="D690" s="4" t="s">
        <v>1275</v>
      </c>
      <c r="E690" s="5" t="s">
        <v>1276</v>
      </c>
      <c r="F690" s="57" t="s">
        <v>55</v>
      </c>
      <c r="G690" s="15">
        <f t="shared" si="44"/>
        <v>1</v>
      </c>
    </row>
    <row r="691" spans="1:7" ht="32" customHeight="1" x14ac:dyDescent="0.2">
      <c r="A691" s="2"/>
      <c r="B691" s="5"/>
      <c r="C691" s="5"/>
      <c r="D691" s="4" t="s">
        <v>1277</v>
      </c>
      <c r="E691" s="5" t="s">
        <v>1278</v>
      </c>
      <c r="F691" s="57" t="s">
        <v>55</v>
      </c>
      <c r="G691" s="15">
        <f t="shared" si="44"/>
        <v>1</v>
      </c>
    </row>
    <row r="692" spans="1:7" ht="32" customHeight="1" x14ac:dyDescent="0.2">
      <c r="A692" s="2"/>
      <c r="B692" s="5"/>
      <c r="C692" s="4" t="s">
        <v>1279</v>
      </c>
      <c r="D692" s="181" t="s">
        <v>1280</v>
      </c>
      <c r="E692" s="182"/>
      <c r="F692" s="57" t="s">
        <v>55</v>
      </c>
      <c r="G692" s="15">
        <f t="shared" si="44"/>
        <v>1</v>
      </c>
    </row>
    <row r="693" spans="1:7" ht="32" customHeight="1" x14ac:dyDescent="0.2">
      <c r="A693" s="2"/>
      <c r="B693" s="5"/>
      <c r="C693" s="4" t="s">
        <v>1281</v>
      </c>
      <c r="D693" s="181" t="s">
        <v>1282</v>
      </c>
      <c r="E693" s="182"/>
      <c r="F693" s="57" t="s">
        <v>8</v>
      </c>
      <c r="G693" s="15">
        <f t="shared" si="44"/>
        <v>5</v>
      </c>
    </row>
    <row r="694" spans="1:7" ht="32" customHeight="1" x14ac:dyDescent="0.2">
      <c r="A694" s="2"/>
      <c r="B694" s="4" t="s">
        <v>1283</v>
      </c>
      <c r="C694" s="181" t="s">
        <v>1284</v>
      </c>
      <c r="D694" s="183"/>
      <c r="E694" s="182"/>
      <c r="F694" s="57"/>
      <c r="G694" s="15"/>
    </row>
    <row r="695" spans="1:7" ht="32" customHeight="1" x14ac:dyDescent="0.2">
      <c r="A695" s="2"/>
      <c r="B695" s="5"/>
      <c r="C695" s="4" t="s">
        <v>1285</v>
      </c>
      <c r="D695" s="181" t="s">
        <v>1286</v>
      </c>
      <c r="E695" s="182"/>
      <c r="F695" s="57" t="s">
        <v>8</v>
      </c>
      <c r="G695" s="15">
        <f>IF(AND(F695="YA"),5,IF(AND(F695="TIDAK"),1,0))</f>
        <v>5</v>
      </c>
    </row>
    <row r="696" spans="1:7" ht="32" customHeight="1" x14ac:dyDescent="0.2">
      <c r="A696" s="2"/>
      <c r="B696" s="5"/>
      <c r="C696" s="4" t="s">
        <v>1287</v>
      </c>
      <c r="D696" s="181" t="s">
        <v>1288</v>
      </c>
      <c r="E696" s="182"/>
      <c r="F696" s="57" t="s">
        <v>8</v>
      </c>
      <c r="G696" s="15">
        <f>IF(AND(F696="YA"),5,IF(AND(F696="TIDAK"),1,0))</f>
        <v>5</v>
      </c>
    </row>
    <row r="697" spans="1:7" ht="32" customHeight="1" x14ac:dyDescent="0.2">
      <c r="A697" s="2"/>
      <c r="B697" s="4" t="s">
        <v>1283</v>
      </c>
      <c r="C697" s="181" t="s">
        <v>1289</v>
      </c>
      <c r="D697" s="183"/>
      <c r="E697" s="182"/>
      <c r="F697" s="57" t="s">
        <v>8</v>
      </c>
      <c r="G697" s="15">
        <f>IF(AND(F697="YA"),5,IF(AND(F697="TIDAK"),1,0))</f>
        <v>5</v>
      </c>
    </row>
    <row r="698" spans="1:7" ht="32" customHeight="1" x14ac:dyDescent="0.2">
      <c r="A698" s="2"/>
      <c r="B698" s="4" t="s">
        <v>1290</v>
      </c>
      <c r="C698" s="181" t="s">
        <v>1291</v>
      </c>
      <c r="D698" s="183"/>
      <c r="E698" s="182"/>
      <c r="F698" s="57" t="s">
        <v>8</v>
      </c>
      <c r="G698" s="15">
        <f>IF(AND(F698="YA"),5,IF(AND(F698="TIDAK"),1,0))</f>
        <v>5</v>
      </c>
    </row>
    <row r="699" spans="1:7" ht="32" customHeight="1" x14ac:dyDescent="0.2">
      <c r="A699" s="2"/>
      <c r="B699" s="4" t="s">
        <v>1292</v>
      </c>
      <c r="C699" s="181" t="s">
        <v>1293</v>
      </c>
      <c r="D699" s="183"/>
      <c r="E699" s="182"/>
      <c r="F699" s="57"/>
      <c r="G699" s="15"/>
    </row>
    <row r="700" spans="1:7" ht="32" customHeight="1" x14ac:dyDescent="0.2">
      <c r="A700" s="2"/>
      <c r="B700" s="5"/>
      <c r="C700" s="4" t="s">
        <v>1294</v>
      </c>
      <c r="D700" s="181" t="s">
        <v>78</v>
      </c>
      <c r="E700" s="182"/>
      <c r="F700" s="57" t="s">
        <v>22</v>
      </c>
      <c r="G700" s="15">
        <f>IF(AND(F700="YA"),3,IF(AND(F700="TIDAK"),1,0))</f>
        <v>0</v>
      </c>
    </row>
    <row r="701" spans="1:7" ht="32" customHeight="1" x14ac:dyDescent="0.2">
      <c r="A701" s="2"/>
      <c r="B701" s="5"/>
      <c r="C701" s="4" t="s">
        <v>1295</v>
      </c>
      <c r="D701" s="181" t="s">
        <v>80</v>
      </c>
      <c r="E701" s="182"/>
      <c r="F701" s="57" t="s">
        <v>22</v>
      </c>
      <c r="G701" s="15">
        <f>IF(AND(F701="YA"),3,IF(AND(F701="TIDAK"),1,0))</f>
        <v>0</v>
      </c>
    </row>
    <row r="702" spans="1:7" ht="32" customHeight="1" x14ac:dyDescent="0.2">
      <c r="A702" s="2"/>
      <c r="B702" s="5"/>
      <c r="C702" s="4" t="s">
        <v>1296</v>
      </c>
      <c r="D702" s="181" t="s">
        <v>140</v>
      </c>
      <c r="E702" s="182"/>
      <c r="F702" s="57" t="s">
        <v>8</v>
      </c>
      <c r="G702" s="15">
        <f>IF(AND(F702="YA"),5,IF(AND(F702="TIDAK"),1,0))</f>
        <v>5</v>
      </c>
    </row>
    <row r="703" spans="1:7" ht="32" customHeight="1" x14ac:dyDescent="0.2">
      <c r="A703" s="2"/>
      <c r="B703" s="4" t="s">
        <v>1297</v>
      </c>
      <c r="C703" s="181" t="s">
        <v>1298</v>
      </c>
      <c r="D703" s="183"/>
      <c r="E703" s="182"/>
      <c r="F703" s="57" t="s">
        <v>8</v>
      </c>
      <c r="G703" s="15">
        <f>IF(AND(F703="YA"),5,IF(AND(F703="TIDAK"),1,0))</f>
        <v>5</v>
      </c>
    </row>
    <row r="704" spans="1:7" ht="32" customHeight="1" x14ac:dyDescent="0.2">
      <c r="A704" s="2"/>
      <c r="B704" s="4" t="s">
        <v>1299</v>
      </c>
      <c r="C704" s="181" t="s">
        <v>1300</v>
      </c>
      <c r="D704" s="183"/>
      <c r="E704" s="182"/>
      <c r="F704" s="57" t="s">
        <v>55</v>
      </c>
      <c r="G704" s="15">
        <f>IF(AND(F704="YA"),5,IF(AND(F704="TIDAK"),1,0))</f>
        <v>1</v>
      </c>
    </row>
    <row r="705" spans="1:7" ht="32" customHeight="1" x14ac:dyDescent="0.2">
      <c r="A705" s="186" t="s">
        <v>1301</v>
      </c>
      <c r="B705" s="187"/>
      <c r="C705" s="187"/>
      <c r="D705" s="187"/>
      <c r="E705" s="187"/>
      <c r="F705" s="187"/>
      <c r="G705" s="48">
        <f>G706</f>
        <v>106</v>
      </c>
    </row>
    <row r="706" spans="1:7" ht="32" customHeight="1" x14ac:dyDescent="0.2">
      <c r="A706" s="2">
        <v>25</v>
      </c>
      <c r="B706" s="194" t="s">
        <v>1302</v>
      </c>
      <c r="C706" s="195"/>
      <c r="D706" s="195"/>
      <c r="E706" s="196"/>
      <c r="F706" s="57"/>
      <c r="G706" s="50">
        <f>SUM(G707:G750)</f>
        <v>106</v>
      </c>
    </row>
    <row r="707" spans="1:7" ht="32" customHeight="1" x14ac:dyDescent="0.2">
      <c r="A707" s="2"/>
      <c r="B707" s="4" t="s">
        <v>1303</v>
      </c>
      <c r="C707" s="176" t="s">
        <v>1304</v>
      </c>
      <c r="D707" s="176"/>
      <c r="E707" s="176"/>
      <c r="F707" s="57" t="s">
        <v>8</v>
      </c>
      <c r="G707" s="15">
        <f>IF(AND(F707="YA"),5,IF(AND(F707="TIDAK"),40,0))</f>
        <v>5</v>
      </c>
    </row>
    <row r="708" spans="1:7" ht="32" customHeight="1" x14ac:dyDescent="0.2">
      <c r="A708" s="2"/>
      <c r="B708" s="5"/>
      <c r="C708" s="176" t="s">
        <v>1305</v>
      </c>
      <c r="D708" s="176"/>
      <c r="E708" s="176"/>
      <c r="F708" s="57"/>
      <c r="G708" s="15"/>
    </row>
    <row r="709" spans="1:7" ht="32" customHeight="1" x14ac:dyDescent="0.2">
      <c r="A709" s="2"/>
      <c r="B709" s="5"/>
      <c r="C709" s="4" t="s">
        <v>1306</v>
      </c>
      <c r="D709" s="176" t="s">
        <v>1307</v>
      </c>
      <c r="E709" s="176"/>
      <c r="F709" s="57" t="s">
        <v>8</v>
      </c>
      <c r="G709" s="15">
        <f>IF(AND(F709="YA"),5,IF(AND(F709="TIDAK"),1,0))</f>
        <v>5</v>
      </c>
    </row>
    <row r="710" spans="1:7" ht="32" customHeight="1" x14ac:dyDescent="0.2">
      <c r="A710" s="2"/>
      <c r="B710" s="5"/>
      <c r="C710" s="4" t="s">
        <v>1308</v>
      </c>
      <c r="D710" s="176" t="s">
        <v>1309</v>
      </c>
      <c r="E710" s="176"/>
      <c r="F710" s="57" t="s">
        <v>8</v>
      </c>
      <c r="G710" s="15">
        <f>IF(AND(F710="YA"),5,IF(AND(F710="TIDAK"),1,0))</f>
        <v>5</v>
      </c>
    </row>
    <row r="711" spans="1:7" ht="32" customHeight="1" x14ac:dyDescent="0.2">
      <c r="A711" s="2"/>
      <c r="B711" s="5"/>
      <c r="C711" s="4" t="s">
        <v>1310</v>
      </c>
      <c r="D711" s="176" t="s">
        <v>1311</v>
      </c>
      <c r="E711" s="176"/>
      <c r="F711" s="57" t="s">
        <v>8</v>
      </c>
      <c r="G711" s="15">
        <f>IF(AND(F711="YA"),5,IF(AND(F711="TIDAK"),1,0))</f>
        <v>5</v>
      </c>
    </row>
    <row r="712" spans="1:7" ht="32" customHeight="1" x14ac:dyDescent="0.2">
      <c r="A712" s="2"/>
      <c r="B712" s="5"/>
      <c r="C712" s="4" t="s">
        <v>1312</v>
      </c>
      <c r="D712" s="176" t="s">
        <v>1313</v>
      </c>
      <c r="E712" s="176"/>
      <c r="F712" s="57"/>
      <c r="G712" s="15"/>
    </row>
    <row r="713" spans="1:7" ht="32" customHeight="1" x14ac:dyDescent="0.2">
      <c r="A713" s="2"/>
      <c r="B713" s="5"/>
      <c r="C713" s="5"/>
      <c r="D713" s="4" t="s">
        <v>1314</v>
      </c>
      <c r="E713" s="5" t="s">
        <v>1315</v>
      </c>
      <c r="F713" s="57" t="s">
        <v>8</v>
      </c>
      <c r="G713" s="15">
        <f>IF(AND(F713="YA"),5,IF(AND(F713="TIDAK"),1,0))</f>
        <v>5</v>
      </c>
    </row>
    <row r="714" spans="1:7" ht="32" customHeight="1" x14ac:dyDescent="0.2">
      <c r="A714" s="2"/>
      <c r="B714" s="5"/>
      <c r="C714" s="5"/>
      <c r="D714" s="4" t="s">
        <v>1316</v>
      </c>
      <c r="E714" s="5" t="s">
        <v>1317</v>
      </c>
      <c r="F714" s="57" t="s">
        <v>55</v>
      </c>
      <c r="G714" s="15">
        <f>IF(AND(F714="YA"),5,IF(AND(F714="TIDAK"),1,0))</f>
        <v>1</v>
      </c>
    </row>
    <row r="715" spans="1:7" ht="32" customHeight="1" x14ac:dyDescent="0.2">
      <c r="A715" s="2"/>
      <c r="B715" s="5"/>
      <c r="C715" s="5"/>
      <c r="D715" s="4" t="s">
        <v>1318</v>
      </c>
      <c r="E715" s="5" t="s">
        <v>1319</v>
      </c>
      <c r="F715" s="57" t="s">
        <v>55</v>
      </c>
      <c r="G715" s="15">
        <f>IF(AND(F715="YA"),5,IF(AND(F715="TIDAK"),1,0))</f>
        <v>1</v>
      </c>
    </row>
    <row r="716" spans="1:7" ht="32" customHeight="1" x14ac:dyDescent="0.2">
      <c r="A716" s="2"/>
      <c r="B716" s="5"/>
      <c r="C716" s="4" t="s">
        <v>1320</v>
      </c>
      <c r="D716" s="176" t="s">
        <v>1321</v>
      </c>
      <c r="E716" s="176"/>
      <c r="F716" s="57" t="s">
        <v>55</v>
      </c>
      <c r="G716" s="15">
        <f>IF(AND(F716="YA"),5,IF(AND(F716="TIDAK"),1,0))</f>
        <v>1</v>
      </c>
    </row>
    <row r="717" spans="1:7" ht="32" customHeight="1" x14ac:dyDescent="0.2">
      <c r="A717" s="2"/>
      <c r="B717" s="4" t="s">
        <v>1322</v>
      </c>
      <c r="C717" s="176" t="s">
        <v>1323</v>
      </c>
      <c r="D717" s="176"/>
      <c r="E717" s="176"/>
      <c r="F717" s="57"/>
      <c r="G717" s="15"/>
    </row>
    <row r="718" spans="1:7" ht="32" customHeight="1" x14ac:dyDescent="0.2">
      <c r="A718" s="2"/>
      <c r="B718" s="5"/>
      <c r="C718" s="4" t="s">
        <v>1324</v>
      </c>
      <c r="D718" s="176" t="s">
        <v>1325</v>
      </c>
      <c r="E718" s="176"/>
      <c r="F718" s="57" t="s">
        <v>8</v>
      </c>
      <c r="G718" s="15">
        <f>IF(AND(F718="YA"),5,IF(AND(F718="TIDAK"),25,0))</f>
        <v>5</v>
      </c>
    </row>
    <row r="719" spans="1:7" ht="32" customHeight="1" x14ac:dyDescent="0.2">
      <c r="A719" s="2"/>
      <c r="B719" s="5"/>
      <c r="C719" s="4" t="s">
        <v>1326</v>
      </c>
      <c r="D719" s="176" t="s">
        <v>1327</v>
      </c>
      <c r="E719" s="176"/>
      <c r="F719" s="57" t="s">
        <v>8</v>
      </c>
      <c r="G719" s="15">
        <f>IF(AND(F719="YA"),5,IF(AND(F719="TIDAK"),1,0))</f>
        <v>5</v>
      </c>
    </row>
    <row r="720" spans="1:7" ht="32" customHeight="1" x14ac:dyDescent="0.2">
      <c r="A720" s="2"/>
      <c r="B720" s="5"/>
      <c r="C720" s="4" t="s">
        <v>1328</v>
      </c>
      <c r="D720" s="176" t="s">
        <v>891</v>
      </c>
      <c r="E720" s="176"/>
      <c r="F720" s="57"/>
      <c r="G720" s="15"/>
    </row>
    <row r="721" spans="1:7" ht="32" customHeight="1" x14ac:dyDescent="0.2">
      <c r="A721" s="2"/>
      <c r="B721" s="5"/>
      <c r="C721" s="5"/>
      <c r="D721" s="4" t="s">
        <v>1329</v>
      </c>
      <c r="E721" s="5" t="s">
        <v>1330</v>
      </c>
      <c r="F721" s="57" t="s">
        <v>55</v>
      </c>
      <c r="G721" s="15">
        <f>IF(AND(F721="YA"),5,IF(AND(F721="TIDAK"),1,0))</f>
        <v>1</v>
      </c>
    </row>
    <row r="722" spans="1:7" ht="42" customHeight="1" x14ac:dyDescent="0.2">
      <c r="A722" s="2"/>
      <c r="B722" s="5"/>
      <c r="C722" s="4" t="s">
        <v>1331</v>
      </c>
      <c r="D722" s="176" t="s">
        <v>1332</v>
      </c>
      <c r="E722" s="176"/>
      <c r="F722" s="57" t="s">
        <v>8</v>
      </c>
      <c r="G722" s="15">
        <f>IF(AND(F722="YA"),5,IF(AND(F722="TIDAK"),1,0))</f>
        <v>5</v>
      </c>
    </row>
    <row r="723" spans="1:7" ht="32" customHeight="1" x14ac:dyDescent="0.2">
      <c r="A723" s="2"/>
      <c r="B723" s="5"/>
      <c r="C723" s="4" t="s">
        <v>1333</v>
      </c>
      <c r="D723" s="176" t="s">
        <v>1334</v>
      </c>
      <c r="E723" s="176"/>
      <c r="F723" s="57"/>
      <c r="G723" s="15"/>
    </row>
    <row r="724" spans="1:7" ht="32" customHeight="1" x14ac:dyDescent="0.2">
      <c r="A724" s="2"/>
      <c r="B724" s="5"/>
      <c r="C724" s="5"/>
      <c r="D724" s="4" t="s">
        <v>1335</v>
      </c>
      <c r="E724" s="5" t="s">
        <v>1336</v>
      </c>
      <c r="F724" s="57" t="s">
        <v>22</v>
      </c>
      <c r="G724" s="15">
        <f>IF(AND(F724="YA"),3,IF(AND(F724="TIDAK"),1,0))</f>
        <v>0</v>
      </c>
    </row>
    <row r="725" spans="1:7" ht="32" customHeight="1" x14ac:dyDescent="0.2">
      <c r="A725" s="2"/>
      <c r="B725" s="5"/>
      <c r="C725" s="5"/>
      <c r="D725" s="4" t="s">
        <v>1337</v>
      </c>
      <c r="E725" s="5" t="s">
        <v>1338</v>
      </c>
      <c r="F725" s="57" t="s">
        <v>22</v>
      </c>
      <c r="G725" s="15">
        <f>IF(AND(F725="YA"),3,IF(AND(F725="TIDAK"),1,0))</f>
        <v>0</v>
      </c>
    </row>
    <row r="726" spans="1:7" ht="32" customHeight="1" x14ac:dyDescent="0.2">
      <c r="A726" s="2"/>
      <c r="B726" s="5"/>
      <c r="C726" s="5"/>
      <c r="D726" s="4" t="s">
        <v>1339</v>
      </c>
      <c r="E726" s="5" t="s">
        <v>1340</v>
      </c>
      <c r="F726" s="57" t="s">
        <v>8</v>
      </c>
      <c r="G726" s="15">
        <f>IF(AND(F726="YA"),5,IF(AND(F726="TIDAK"),1,0))</f>
        <v>5</v>
      </c>
    </row>
    <row r="727" spans="1:7" ht="32" customHeight="1" x14ac:dyDescent="0.2">
      <c r="A727" s="2"/>
      <c r="B727" s="4" t="s">
        <v>1341</v>
      </c>
      <c r="C727" s="176" t="s">
        <v>1342</v>
      </c>
      <c r="D727" s="176"/>
      <c r="E727" s="176"/>
      <c r="F727" s="57" t="s">
        <v>8</v>
      </c>
      <c r="G727" s="15">
        <f>IF(AND(F727="YA"),5,IF(AND(F727="TIDAK"),1,0))</f>
        <v>5</v>
      </c>
    </row>
    <row r="728" spans="1:7" ht="32" customHeight="1" x14ac:dyDescent="0.2">
      <c r="A728" s="2"/>
      <c r="B728" s="4" t="s">
        <v>1343</v>
      </c>
      <c r="C728" s="176" t="s">
        <v>1344</v>
      </c>
      <c r="D728" s="176"/>
      <c r="E728" s="176"/>
      <c r="F728" s="57" t="s">
        <v>55</v>
      </c>
      <c r="G728" s="15">
        <f>IF(AND(F728="YA"),5,IF(AND(F728="TIDAK"),1,0))</f>
        <v>1</v>
      </c>
    </row>
    <row r="729" spans="1:7" ht="32" customHeight="1" x14ac:dyDescent="0.2">
      <c r="A729" s="2"/>
      <c r="B729" s="4" t="s">
        <v>1345</v>
      </c>
      <c r="C729" s="176" t="s">
        <v>1346</v>
      </c>
      <c r="D729" s="176"/>
      <c r="E729" s="176"/>
      <c r="F729" s="57" t="s">
        <v>55</v>
      </c>
      <c r="G729" s="15">
        <f>IF(AND(F729="YA"),5,IF(AND(F729="TIDAK"),1,0))</f>
        <v>1</v>
      </c>
    </row>
    <row r="730" spans="1:7" ht="32" customHeight="1" x14ac:dyDescent="0.2">
      <c r="A730" s="2"/>
      <c r="B730" s="4" t="s">
        <v>1347</v>
      </c>
      <c r="C730" s="176" t="s">
        <v>1348</v>
      </c>
      <c r="D730" s="176"/>
      <c r="E730" s="176"/>
      <c r="F730" s="57" t="s">
        <v>55</v>
      </c>
      <c r="G730" s="15">
        <f>IF(AND(F730="YA"),0,IF(AND(F730="TIDAK"),35,0))</f>
        <v>35</v>
      </c>
    </row>
    <row r="731" spans="1:7" ht="32" customHeight="1" x14ac:dyDescent="0.2">
      <c r="A731" s="2"/>
      <c r="B731" s="5"/>
      <c r="C731" s="176" t="s">
        <v>1349</v>
      </c>
      <c r="D731" s="176"/>
      <c r="E731" s="176"/>
      <c r="F731" s="57"/>
      <c r="G731" s="15"/>
    </row>
    <row r="732" spans="1:7" ht="32" customHeight="1" x14ac:dyDescent="0.2">
      <c r="A732" s="2"/>
      <c r="B732" s="5"/>
      <c r="C732" s="176" t="s">
        <v>1350</v>
      </c>
      <c r="D732" s="176"/>
      <c r="E732" s="176"/>
      <c r="F732" s="57"/>
      <c r="G732" s="15"/>
    </row>
    <row r="733" spans="1:7" ht="32" customHeight="1" x14ac:dyDescent="0.2">
      <c r="A733" s="2"/>
      <c r="B733" s="5"/>
      <c r="C733" s="4" t="s">
        <v>1351</v>
      </c>
      <c r="D733" s="176" t="s">
        <v>1352</v>
      </c>
      <c r="E733" s="176"/>
      <c r="F733" s="57" t="s">
        <v>22</v>
      </c>
      <c r="G733" s="15">
        <f t="shared" ref="G733:G738" si="45">IF(AND(F733="YA"),5,IF(AND(F733="TIDAK"),1,0))</f>
        <v>0</v>
      </c>
    </row>
    <row r="734" spans="1:7" ht="32" customHeight="1" x14ac:dyDescent="0.2">
      <c r="A734" s="2"/>
      <c r="B734" s="5"/>
      <c r="C734" s="4" t="s">
        <v>1353</v>
      </c>
      <c r="D734" s="176" t="s">
        <v>1354</v>
      </c>
      <c r="E734" s="176"/>
      <c r="F734" s="57" t="s">
        <v>22</v>
      </c>
      <c r="G734" s="15">
        <f t="shared" si="45"/>
        <v>0</v>
      </c>
    </row>
    <row r="735" spans="1:7" ht="32" customHeight="1" x14ac:dyDescent="0.2">
      <c r="A735" s="2"/>
      <c r="B735" s="5"/>
      <c r="C735" s="4" t="s">
        <v>1355</v>
      </c>
      <c r="D735" s="176" t="s">
        <v>1356</v>
      </c>
      <c r="E735" s="176"/>
      <c r="F735" s="57" t="s">
        <v>22</v>
      </c>
      <c r="G735" s="15">
        <f t="shared" si="45"/>
        <v>0</v>
      </c>
    </row>
    <row r="736" spans="1:7" ht="32" customHeight="1" x14ac:dyDescent="0.2">
      <c r="A736" s="2"/>
      <c r="B736" s="5"/>
      <c r="C736" s="4" t="s">
        <v>1357</v>
      </c>
      <c r="D736" s="176" t="s">
        <v>1358</v>
      </c>
      <c r="E736" s="176"/>
      <c r="F736" s="57" t="s">
        <v>22</v>
      </c>
      <c r="G736" s="15">
        <f t="shared" si="45"/>
        <v>0</v>
      </c>
    </row>
    <row r="737" spans="1:7" ht="32" customHeight="1" x14ac:dyDescent="0.2">
      <c r="A737" s="2"/>
      <c r="B737" s="5"/>
      <c r="C737" s="4" t="s">
        <v>1359</v>
      </c>
      <c r="D737" s="176" t="s">
        <v>1360</v>
      </c>
      <c r="E737" s="176"/>
      <c r="F737" s="57" t="s">
        <v>22</v>
      </c>
      <c r="G737" s="15">
        <f t="shared" si="45"/>
        <v>0</v>
      </c>
    </row>
    <row r="738" spans="1:7" ht="32" customHeight="1" x14ac:dyDescent="0.2">
      <c r="A738" s="2"/>
      <c r="B738" s="5"/>
      <c r="C738" s="4" t="s">
        <v>1361</v>
      </c>
      <c r="D738" s="176" t="s">
        <v>1362</v>
      </c>
      <c r="E738" s="176"/>
      <c r="F738" s="57" t="s">
        <v>22</v>
      </c>
      <c r="G738" s="15">
        <f t="shared" si="45"/>
        <v>0</v>
      </c>
    </row>
    <row r="739" spans="1:7" ht="32" customHeight="1" x14ac:dyDescent="0.2">
      <c r="A739" s="2"/>
      <c r="B739" s="4" t="s">
        <v>1363</v>
      </c>
      <c r="C739" s="176" t="s">
        <v>1364</v>
      </c>
      <c r="D739" s="176"/>
      <c r="E739" s="176"/>
      <c r="F739" s="57"/>
      <c r="G739" s="15"/>
    </row>
    <row r="740" spans="1:7" ht="32" customHeight="1" x14ac:dyDescent="0.2">
      <c r="A740" s="2"/>
      <c r="B740" s="5"/>
      <c r="C740" s="4" t="s">
        <v>1365</v>
      </c>
      <c r="D740" s="176" t="s">
        <v>1366</v>
      </c>
      <c r="E740" s="176"/>
      <c r="F740" s="57" t="s">
        <v>55</v>
      </c>
      <c r="G740" s="15">
        <f>IF(AND(F740="YA"),3,IF(AND(F740="TIDAK"),1,0))</f>
        <v>1</v>
      </c>
    </row>
    <row r="741" spans="1:7" ht="32" customHeight="1" x14ac:dyDescent="0.2">
      <c r="A741" s="2"/>
      <c r="B741" s="5"/>
      <c r="C741" s="4" t="s">
        <v>1367</v>
      </c>
      <c r="D741" s="176" t="s">
        <v>1368</v>
      </c>
      <c r="E741" s="176"/>
      <c r="F741" s="57" t="s">
        <v>55</v>
      </c>
      <c r="G741" s="15">
        <f>IF(AND(F741="YA"),3,IF(AND(F741="TIDAK"),1,0))</f>
        <v>1</v>
      </c>
    </row>
    <row r="742" spans="1:7" ht="32" customHeight="1" x14ac:dyDescent="0.2">
      <c r="A742" s="2"/>
      <c r="B742" s="5"/>
      <c r="C742" s="4" t="s">
        <v>1369</v>
      </c>
      <c r="D742" s="176" t="s">
        <v>1370</v>
      </c>
      <c r="E742" s="176"/>
      <c r="F742" s="57" t="s">
        <v>55</v>
      </c>
      <c r="G742" s="15">
        <f>IF(AND(F742="YA"),5,IF(AND(F742="TIDAK"),1,0))</f>
        <v>1</v>
      </c>
    </row>
    <row r="743" spans="1:7" ht="32" customHeight="1" x14ac:dyDescent="0.2">
      <c r="A743" s="2"/>
      <c r="B743" s="4" t="s">
        <v>1371</v>
      </c>
      <c r="C743" s="176" t="s">
        <v>1372</v>
      </c>
      <c r="D743" s="176"/>
      <c r="E743" s="176"/>
      <c r="F743" s="57" t="s">
        <v>8</v>
      </c>
      <c r="G743" s="15"/>
    </row>
    <row r="744" spans="1:7" ht="32" customHeight="1" x14ac:dyDescent="0.2">
      <c r="A744" s="2"/>
      <c r="B744" s="5"/>
      <c r="C744" s="4" t="s">
        <v>1373</v>
      </c>
      <c r="D744" s="176" t="s">
        <v>1374</v>
      </c>
      <c r="E744" s="176"/>
      <c r="F744" s="57" t="s">
        <v>8</v>
      </c>
      <c r="G744" s="15">
        <f>IF(AND(F744="YA"),5,IF(AND(F744="TIDAK"),1,0))</f>
        <v>5</v>
      </c>
    </row>
    <row r="745" spans="1:7" ht="32" customHeight="1" x14ac:dyDescent="0.2">
      <c r="A745" s="2"/>
      <c r="B745" s="5"/>
      <c r="C745" s="4" t="s">
        <v>1375</v>
      </c>
      <c r="D745" s="176" t="s">
        <v>1376</v>
      </c>
      <c r="E745" s="176"/>
      <c r="F745" s="57" t="s">
        <v>55</v>
      </c>
      <c r="G745" s="15">
        <f>IF(AND(F745="YA"),5,IF(AND(F745="TIDAK"),1,0))</f>
        <v>1</v>
      </c>
    </row>
    <row r="746" spans="1:7" ht="32" customHeight="1" x14ac:dyDescent="0.2">
      <c r="A746" s="2"/>
      <c r="B746" s="5"/>
      <c r="C746" s="4" t="s">
        <v>1377</v>
      </c>
      <c r="D746" s="176" t="s">
        <v>1378</v>
      </c>
      <c r="E746" s="176"/>
      <c r="F746" s="57" t="s">
        <v>55</v>
      </c>
      <c r="G746" s="15">
        <f>IF(AND(F746="YA"),5,IF(AND(F746="TIDAK"),1,0))</f>
        <v>1</v>
      </c>
    </row>
    <row r="747" spans="1:7" ht="32" customHeight="1" x14ac:dyDescent="0.2">
      <c r="A747" s="2"/>
      <c r="B747" s="4" t="s">
        <v>1379</v>
      </c>
      <c r="C747" s="176" t="s">
        <v>1380</v>
      </c>
      <c r="D747" s="176"/>
      <c r="E747" s="176"/>
      <c r="F747" s="57" t="s">
        <v>8</v>
      </c>
      <c r="G747" s="15">
        <f>IF(AND(F747="YA"),5,IF(AND(F747="TIDAK"),1,0))</f>
        <v>5</v>
      </c>
    </row>
    <row r="748" spans="1:7" ht="32" customHeight="1" x14ac:dyDescent="0.2">
      <c r="A748" s="2"/>
      <c r="B748" s="5"/>
      <c r="C748" s="4" t="s">
        <v>1381</v>
      </c>
      <c r="D748" s="176" t="s">
        <v>1382</v>
      </c>
      <c r="E748" s="176"/>
      <c r="F748" s="57"/>
      <c r="G748" s="15"/>
    </row>
    <row r="749" spans="1:7" ht="32" customHeight="1" x14ac:dyDescent="0.2">
      <c r="A749" s="2"/>
      <c r="B749" s="5"/>
      <c r="C749" s="5"/>
      <c r="D749" s="4" t="s">
        <v>1383</v>
      </c>
      <c r="E749" s="5" t="s">
        <v>1384</v>
      </c>
      <c r="F749" s="57" t="s">
        <v>22</v>
      </c>
      <c r="G749" s="15">
        <f>IF(AND(F749="YA"),2,IF(AND(F749="TIDAK"),0,0))</f>
        <v>0</v>
      </c>
    </row>
    <row r="750" spans="1:7" ht="32" customHeight="1" x14ac:dyDescent="0.2">
      <c r="A750" s="2"/>
      <c r="B750" s="5"/>
      <c r="C750" s="5"/>
      <c r="D750" s="4" t="s">
        <v>1385</v>
      </c>
      <c r="E750" s="5" t="s">
        <v>1386</v>
      </c>
      <c r="F750" s="57" t="s">
        <v>22</v>
      </c>
      <c r="G750" s="15">
        <f>IF(AND(F750="YA"),2,IF(AND(F750="TIDAK"),0,0))</f>
        <v>0</v>
      </c>
    </row>
    <row r="751" spans="1:7" ht="32" customHeight="1" x14ac:dyDescent="0.2">
      <c r="A751" s="186" t="s">
        <v>1387</v>
      </c>
      <c r="B751" s="187"/>
      <c r="C751" s="187"/>
      <c r="D751" s="187"/>
      <c r="E751" s="187"/>
      <c r="F751" s="187"/>
      <c r="G751" s="48">
        <f>G752+G777</f>
        <v>60</v>
      </c>
    </row>
    <row r="752" spans="1:7" ht="32" customHeight="1" x14ac:dyDescent="0.2">
      <c r="A752" s="2">
        <v>26</v>
      </c>
      <c r="B752" s="180" t="s">
        <v>1388</v>
      </c>
      <c r="C752" s="180"/>
      <c r="D752" s="180"/>
      <c r="E752" s="180"/>
      <c r="F752" s="57"/>
      <c r="G752" s="50">
        <f>SUM(G753:G777)</f>
        <v>59</v>
      </c>
    </row>
    <row r="753" spans="1:7" ht="32" customHeight="1" x14ac:dyDescent="0.2">
      <c r="A753" s="2"/>
      <c r="B753" s="4" t="s">
        <v>1389</v>
      </c>
      <c r="C753" s="176" t="s">
        <v>1390</v>
      </c>
      <c r="D753" s="176"/>
      <c r="E753" s="176"/>
      <c r="F753" s="57" t="s">
        <v>8</v>
      </c>
      <c r="G753" s="15">
        <f>IF(AND(F753="YA"),5,IF(AND(F753="TIDAK"),1,0))</f>
        <v>5</v>
      </c>
    </row>
    <row r="754" spans="1:7" ht="32" customHeight="1" x14ac:dyDescent="0.2">
      <c r="A754" s="2"/>
      <c r="B754" s="4" t="s">
        <v>1391</v>
      </c>
      <c r="C754" s="176" t="s">
        <v>1392</v>
      </c>
      <c r="D754" s="176"/>
      <c r="E754" s="176"/>
      <c r="F754" s="57" t="s">
        <v>8</v>
      </c>
      <c r="G754" s="15">
        <f>IF(AND(F754="YA"),5,IF(AND(F754="TIDAK"),1,0))</f>
        <v>5</v>
      </c>
    </row>
    <row r="755" spans="1:7" ht="32" customHeight="1" x14ac:dyDescent="0.2">
      <c r="A755" s="2"/>
      <c r="B755" s="4" t="s">
        <v>1393</v>
      </c>
      <c r="C755" s="176" t="s">
        <v>1394</v>
      </c>
      <c r="D755" s="176"/>
      <c r="E755" s="176"/>
      <c r="F755" s="57"/>
      <c r="G755" s="15"/>
    </row>
    <row r="756" spans="1:7" ht="32" customHeight="1" x14ac:dyDescent="0.2">
      <c r="A756" s="2"/>
      <c r="B756" s="5"/>
      <c r="C756" s="4" t="s">
        <v>1395</v>
      </c>
      <c r="D756" s="176" t="s">
        <v>1396</v>
      </c>
      <c r="E756" s="176"/>
      <c r="F756" s="57" t="s">
        <v>8</v>
      </c>
      <c r="G756" s="15">
        <f>IF(AND(F756="YA"),5,IF(AND(F756="TIDAK"),1,0))</f>
        <v>5</v>
      </c>
    </row>
    <row r="757" spans="1:7" ht="32" customHeight="1" x14ac:dyDescent="0.2">
      <c r="A757" s="2"/>
      <c r="B757" s="5"/>
      <c r="C757" s="4" t="s">
        <v>1397</v>
      </c>
      <c r="D757" s="176" t="s">
        <v>1398</v>
      </c>
      <c r="E757" s="176"/>
      <c r="F757" s="57"/>
      <c r="G757" s="15"/>
    </row>
    <row r="758" spans="1:7" ht="32" customHeight="1" x14ac:dyDescent="0.2">
      <c r="A758" s="2"/>
      <c r="B758" s="5"/>
      <c r="C758" s="5"/>
      <c r="D758" s="4" t="s">
        <v>1399</v>
      </c>
      <c r="E758" s="5" t="s">
        <v>1400</v>
      </c>
      <c r="F758" s="57" t="s">
        <v>55</v>
      </c>
      <c r="G758" s="15">
        <f>IF(AND(F758="YA"),5,IF(AND(F758="TIDAK"),1,0))</f>
        <v>1</v>
      </c>
    </row>
    <row r="759" spans="1:7" ht="32" customHeight="1" x14ac:dyDescent="0.2">
      <c r="A759" s="2"/>
      <c r="B759" s="5"/>
      <c r="C759" s="5"/>
      <c r="D759" s="4" t="s">
        <v>1401</v>
      </c>
      <c r="E759" s="5" t="s">
        <v>1402</v>
      </c>
      <c r="F759" s="57" t="s">
        <v>55</v>
      </c>
      <c r="G759" s="15">
        <f>IF(AND(F759="YA"),5,IF(AND(F759="TIDAK"),1,0))</f>
        <v>1</v>
      </c>
    </row>
    <row r="760" spans="1:7" ht="32" customHeight="1" x14ac:dyDescent="0.2">
      <c r="A760" s="2"/>
      <c r="B760" s="5"/>
      <c r="C760" s="5"/>
      <c r="D760" s="4" t="s">
        <v>1403</v>
      </c>
      <c r="E760" s="5" t="s">
        <v>1404</v>
      </c>
      <c r="F760" s="57" t="s">
        <v>55</v>
      </c>
      <c r="G760" s="15">
        <f>IF(AND(F760="YA"),5,IF(AND(F760="TIDAK"),1,0))</f>
        <v>1</v>
      </c>
    </row>
    <row r="761" spans="1:7" ht="32" customHeight="1" x14ac:dyDescent="0.2">
      <c r="A761" s="2"/>
      <c r="B761" s="5"/>
      <c r="C761" s="4" t="s">
        <v>1405</v>
      </c>
      <c r="D761" s="176" t="s">
        <v>1406</v>
      </c>
      <c r="E761" s="176"/>
      <c r="F761" s="57"/>
      <c r="G761" s="15"/>
    </row>
    <row r="762" spans="1:7" ht="32" customHeight="1" x14ac:dyDescent="0.2">
      <c r="A762" s="2"/>
      <c r="B762" s="5"/>
      <c r="C762" s="5"/>
      <c r="D762" s="4" t="s">
        <v>1407</v>
      </c>
      <c r="E762" s="5" t="s">
        <v>1408</v>
      </c>
      <c r="F762" s="57" t="s">
        <v>22</v>
      </c>
      <c r="G762" s="15">
        <f>IF(AND(F762="YA"),3,IF(AND(F762="TIDAK"),1,0))</f>
        <v>0</v>
      </c>
    </row>
    <row r="763" spans="1:7" ht="32" customHeight="1" x14ac:dyDescent="0.2">
      <c r="A763" s="2"/>
      <c r="B763" s="5"/>
      <c r="C763" s="5"/>
      <c r="D763" s="4" t="s">
        <v>1409</v>
      </c>
      <c r="E763" s="5" t="s">
        <v>878</v>
      </c>
      <c r="F763" s="57" t="s">
        <v>22</v>
      </c>
      <c r="G763" s="15">
        <f>IF(AND(F763="YA"),3,IF(AND(F763="TIDAK"),1,0))</f>
        <v>0</v>
      </c>
    </row>
    <row r="764" spans="1:7" ht="32" customHeight="1" x14ac:dyDescent="0.2">
      <c r="A764" s="2"/>
      <c r="B764" s="5"/>
      <c r="C764" s="5"/>
      <c r="D764" s="4" t="s">
        <v>1410</v>
      </c>
      <c r="E764" s="5" t="s">
        <v>1411</v>
      </c>
      <c r="F764" s="57" t="s">
        <v>8</v>
      </c>
      <c r="G764" s="15">
        <f>IF(AND(F764="YA"),5,IF(AND(F764="TIDAK"),1,0))</f>
        <v>5</v>
      </c>
    </row>
    <row r="765" spans="1:7" ht="32" customHeight="1" x14ac:dyDescent="0.2">
      <c r="A765" s="2"/>
      <c r="B765" s="4" t="s">
        <v>1412</v>
      </c>
      <c r="C765" s="176" t="s">
        <v>1413</v>
      </c>
      <c r="D765" s="176"/>
      <c r="E765" s="176"/>
      <c r="F765" s="57"/>
      <c r="G765" s="15"/>
    </row>
    <row r="766" spans="1:7" ht="32" customHeight="1" x14ac:dyDescent="0.2">
      <c r="A766" s="2"/>
      <c r="B766" s="5"/>
      <c r="C766" s="4" t="s">
        <v>1414</v>
      </c>
      <c r="D766" s="176" t="s">
        <v>1415</v>
      </c>
      <c r="E766" s="176"/>
      <c r="F766" s="57" t="s">
        <v>8</v>
      </c>
      <c r="G766" s="15">
        <f t="shared" ref="G766:G777" si="46">IF(AND(F766="YA"),5,IF(AND(F766="TIDAK"),1,0))</f>
        <v>5</v>
      </c>
    </row>
    <row r="767" spans="1:7" ht="32" customHeight="1" x14ac:dyDescent="0.2">
      <c r="A767" s="2"/>
      <c r="B767" s="5"/>
      <c r="C767" s="4" t="s">
        <v>1416</v>
      </c>
      <c r="D767" s="176" t="s">
        <v>1417</v>
      </c>
      <c r="E767" s="176"/>
      <c r="F767" s="57" t="s">
        <v>55</v>
      </c>
      <c r="G767" s="15">
        <f t="shared" si="46"/>
        <v>1</v>
      </c>
    </row>
    <row r="768" spans="1:7" ht="32" customHeight="1" x14ac:dyDescent="0.2">
      <c r="A768" s="2"/>
      <c r="B768" s="5"/>
      <c r="C768" s="4" t="s">
        <v>1418</v>
      </c>
      <c r="D768" s="176" t="s">
        <v>1419</v>
      </c>
      <c r="E768" s="176"/>
      <c r="F768" s="57" t="s">
        <v>55</v>
      </c>
      <c r="G768" s="15">
        <f t="shared" si="46"/>
        <v>1</v>
      </c>
    </row>
    <row r="769" spans="1:7" ht="32" customHeight="1" x14ac:dyDescent="0.2">
      <c r="A769" s="2"/>
      <c r="B769" s="5"/>
      <c r="C769" s="4" t="s">
        <v>1420</v>
      </c>
      <c r="D769" s="176" t="s">
        <v>1421</v>
      </c>
      <c r="E769" s="176"/>
      <c r="F769" s="57" t="s">
        <v>8</v>
      </c>
      <c r="G769" s="15">
        <f t="shared" si="46"/>
        <v>5</v>
      </c>
    </row>
    <row r="770" spans="1:7" ht="32" customHeight="1" x14ac:dyDescent="0.2">
      <c r="A770" s="2"/>
      <c r="B770" s="5"/>
      <c r="C770" s="4" t="s">
        <v>1422</v>
      </c>
      <c r="D770" s="176" t="s">
        <v>1423</v>
      </c>
      <c r="E770" s="176"/>
      <c r="F770" s="57" t="s">
        <v>55</v>
      </c>
      <c r="G770" s="15">
        <f t="shared" si="46"/>
        <v>1</v>
      </c>
    </row>
    <row r="771" spans="1:7" ht="32" customHeight="1" x14ac:dyDescent="0.2">
      <c r="A771" s="2"/>
      <c r="B771" s="5"/>
      <c r="C771" s="4" t="s">
        <v>1424</v>
      </c>
      <c r="D771" s="176" t="s">
        <v>1425</v>
      </c>
      <c r="E771" s="176"/>
      <c r="F771" s="57" t="s">
        <v>8</v>
      </c>
      <c r="G771" s="15">
        <f t="shared" si="46"/>
        <v>5</v>
      </c>
    </row>
    <row r="772" spans="1:7" ht="32" customHeight="1" x14ac:dyDescent="0.2">
      <c r="A772" s="2"/>
      <c r="B772" s="5"/>
      <c r="C772" s="4" t="s">
        <v>1426</v>
      </c>
      <c r="D772" s="176" t="s">
        <v>1427</v>
      </c>
      <c r="E772" s="176"/>
      <c r="F772" s="57" t="s">
        <v>55</v>
      </c>
      <c r="G772" s="15">
        <f t="shared" si="46"/>
        <v>1</v>
      </c>
    </row>
    <row r="773" spans="1:7" ht="32" customHeight="1" x14ac:dyDescent="0.2">
      <c r="A773" s="2"/>
      <c r="B773" s="5"/>
      <c r="C773" s="4" t="s">
        <v>1428</v>
      </c>
      <c r="D773" s="176" t="s">
        <v>1429</v>
      </c>
      <c r="E773" s="176"/>
      <c r="F773" s="57" t="s">
        <v>8</v>
      </c>
      <c r="G773" s="15">
        <f t="shared" si="46"/>
        <v>5</v>
      </c>
    </row>
    <row r="774" spans="1:7" ht="32" customHeight="1" x14ac:dyDescent="0.2">
      <c r="A774" s="2"/>
      <c r="B774" s="4" t="s">
        <v>1430</v>
      </c>
      <c r="C774" s="176" t="s">
        <v>1431</v>
      </c>
      <c r="D774" s="176"/>
      <c r="E774" s="176"/>
      <c r="F774" s="57" t="s">
        <v>55</v>
      </c>
      <c r="G774" s="15">
        <f t="shared" si="46"/>
        <v>1</v>
      </c>
    </row>
    <row r="775" spans="1:7" ht="32" customHeight="1" x14ac:dyDescent="0.2">
      <c r="A775" s="2"/>
      <c r="B775" s="4" t="s">
        <v>1432</v>
      </c>
      <c r="C775" s="176" t="s">
        <v>1433</v>
      </c>
      <c r="D775" s="176"/>
      <c r="E775" s="176"/>
      <c r="F775" s="57" t="s">
        <v>8</v>
      </c>
      <c r="G775" s="15">
        <f t="shared" si="46"/>
        <v>5</v>
      </c>
    </row>
    <row r="776" spans="1:7" ht="32" customHeight="1" x14ac:dyDescent="0.2">
      <c r="A776" s="2"/>
      <c r="B776" s="4" t="s">
        <v>1434</v>
      </c>
      <c r="C776" s="176" t="s">
        <v>1435</v>
      </c>
      <c r="D776" s="176"/>
      <c r="E776" s="176"/>
      <c r="F776" s="57" t="s">
        <v>8</v>
      </c>
      <c r="G776" s="15">
        <f t="shared" si="46"/>
        <v>5</v>
      </c>
    </row>
    <row r="777" spans="1:7" ht="32" customHeight="1" x14ac:dyDescent="0.2">
      <c r="A777" s="2"/>
      <c r="B777" s="4" t="s">
        <v>1436</v>
      </c>
      <c r="C777" s="176" t="s">
        <v>1437</v>
      </c>
      <c r="D777" s="176"/>
      <c r="E777" s="176"/>
      <c r="F777" s="57" t="s">
        <v>55</v>
      </c>
      <c r="G777" s="15">
        <f t="shared" si="46"/>
        <v>1</v>
      </c>
    </row>
    <row r="778" spans="1:7" ht="32" customHeight="1" x14ac:dyDescent="0.2">
      <c r="A778" s="2">
        <v>27</v>
      </c>
      <c r="B778" s="180" t="s">
        <v>1438</v>
      </c>
      <c r="C778" s="180"/>
      <c r="D778" s="180"/>
      <c r="E778" s="180"/>
      <c r="F778" s="57"/>
      <c r="G778" s="50">
        <f>SUM(G779:G808)</f>
        <v>46</v>
      </c>
    </row>
    <row r="779" spans="1:7" ht="32" customHeight="1" x14ac:dyDescent="0.2">
      <c r="A779" s="2"/>
      <c r="B779" s="4" t="s">
        <v>1439</v>
      </c>
      <c r="C779" s="176" t="s">
        <v>1440</v>
      </c>
      <c r="D779" s="176"/>
      <c r="E779" s="176"/>
      <c r="F779" s="57" t="s">
        <v>8</v>
      </c>
      <c r="G779" s="15">
        <f>IF(AND(F779="YA"),5,IF(AND(F779="TIDAK"),1,0))</f>
        <v>5</v>
      </c>
    </row>
    <row r="780" spans="1:7" ht="32" customHeight="1" x14ac:dyDescent="0.2">
      <c r="A780" s="2"/>
      <c r="B780" s="4" t="s">
        <v>1441</v>
      </c>
      <c r="C780" s="176" t="s">
        <v>1442</v>
      </c>
      <c r="D780" s="176"/>
      <c r="E780" s="176"/>
      <c r="F780" s="57" t="s">
        <v>8</v>
      </c>
      <c r="G780" s="15">
        <f>IF(AND(F780="YA"),5,IF(AND(F780="TIDAK"),1,0))</f>
        <v>5</v>
      </c>
    </row>
    <row r="781" spans="1:7" ht="32" customHeight="1" x14ac:dyDescent="0.2">
      <c r="A781" s="2"/>
      <c r="B781" s="4" t="s">
        <v>1443</v>
      </c>
      <c r="C781" s="176" t="s">
        <v>1444</v>
      </c>
      <c r="D781" s="176"/>
      <c r="E781" s="176"/>
      <c r="F781" s="57"/>
      <c r="G781" s="15"/>
    </row>
    <row r="782" spans="1:7" ht="32" customHeight="1" x14ac:dyDescent="0.2">
      <c r="A782" s="2"/>
      <c r="B782" s="5"/>
      <c r="C782" s="4" t="s">
        <v>1445</v>
      </c>
      <c r="D782" s="176" t="s">
        <v>1446</v>
      </c>
      <c r="E782" s="176"/>
      <c r="F782" s="57" t="s">
        <v>22</v>
      </c>
      <c r="G782" s="15">
        <f>IF(AND(F782="YA"),3,IF(AND(F782="TIDAK"),1,0))</f>
        <v>0</v>
      </c>
    </row>
    <row r="783" spans="1:7" ht="32" customHeight="1" x14ac:dyDescent="0.2">
      <c r="A783" s="2"/>
      <c r="B783" s="5"/>
      <c r="C783" s="4" t="s">
        <v>1447</v>
      </c>
      <c r="D783" s="176" t="s">
        <v>1448</v>
      </c>
      <c r="E783" s="176"/>
      <c r="F783" s="57" t="s">
        <v>22</v>
      </c>
      <c r="G783" s="15">
        <f>IF(AND(F783="YA"),3,IF(AND(F783="TIDAK"),1,0))</f>
        <v>0</v>
      </c>
    </row>
    <row r="784" spans="1:7" ht="32" customHeight="1" x14ac:dyDescent="0.2">
      <c r="A784" s="2"/>
      <c r="B784" s="5"/>
      <c r="C784" s="4" t="s">
        <v>1449</v>
      </c>
      <c r="D784" s="176" t="s">
        <v>1069</v>
      </c>
      <c r="E784" s="176"/>
      <c r="F784" s="57" t="s">
        <v>8</v>
      </c>
      <c r="G784" s="15">
        <f>IF(AND(F784="YA"),5,IF(AND(F784="TIDAK"),1,0))</f>
        <v>5</v>
      </c>
    </row>
    <row r="785" spans="1:7" ht="32" customHeight="1" x14ac:dyDescent="0.2">
      <c r="A785" s="2"/>
      <c r="B785" s="4" t="s">
        <v>1450</v>
      </c>
      <c r="C785" s="176" t="s">
        <v>1451</v>
      </c>
      <c r="D785" s="176"/>
      <c r="E785" s="176"/>
      <c r="F785" s="57" t="s">
        <v>8</v>
      </c>
      <c r="G785" s="15">
        <f>IF(AND(F785="YA"),5,IF(AND(F785="TIDAK"),1,0))</f>
        <v>5</v>
      </c>
    </row>
    <row r="786" spans="1:7" ht="32" customHeight="1" x14ac:dyDescent="0.2">
      <c r="A786" s="2"/>
      <c r="B786" s="4" t="s">
        <v>1452</v>
      </c>
      <c r="C786" s="176" t="s">
        <v>1453</v>
      </c>
      <c r="D786" s="176"/>
      <c r="E786" s="176"/>
      <c r="F786" s="57" t="s">
        <v>55</v>
      </c>
      <c r="G786" s="15">
        <f>IF(AND(F786="YA"),5,IF(AND(F786="TIDAK"),1,0))</f>
        <v>1</v>
      </c>
    </row>
    <row r="787" spans="1:7" ht="32" customHeight="1" x14ac:dyDescent="0.2">
      <c r="A787" s="2"/>
      <c r="B787" s="4" t="s">
        <v>1454</v>
      </c>
      <c r="C787" s="176" t="s">
        <v>1455</v>
      </c>
      <c r="D787" s="176"/>
      <c r="E787" s="176"/>
      <c r="F787" s="57"/>
      <c r="G787" s="15"/>
    </row>
    <row r="788" spans="1:7" ht="32" customHeight="1" x14ac:dyDescent="0.2">
      <c r="A788" s="2"/>
      <c r="B788" s="5"/>
      <c r="C788" s="32" t="s">
        <v>1456</v>
      </c>
      <c r="D788" s="176" t="s">
        <v>184</v>
      </c>
      <c r="E788" s="176"/>
      <c r="F788" s="57" t="s">
        <v>22</v>
      </c>
      <c r="G788" s="15">
        <f>IF(AND(F788="YA"),5,IF(AND(F788="TIDAK"),1,0))</f>
        <v>0</v>
      </c>
    </row>
    <row r="789" spans="1:7" ht="32" customHeight="1" x14ac:dyDescent="0.2">
      <c r="A789" s="2"/>
      <c r="B789" s="5"/>
      <c r="C789" s="32" t="s">
        <v>1457</v>
      </c>
      <c r="D789" s="176" t="s">
        <v>274</v>
      </c>
      <c r="E789" s="176"/>
      <c r="F789" s="57" t="s">
        <v>22</v>
      </c>
      <c r="G789" s="15">
        <f>IF(AND(F789="YA"),5,IF(AND(F789="TIDAK"),1,0))</f>
        <v>0</v>
      </c>
    </row>
    <row r="790" spans="1:7" ht="32" customHeight="1" x14ac:dyDescent="0.2">
      <c r="A790" s="2"/>
      <c r="B790" s="5"/>
      <c r="C790" s="32" t="s">
        <v>1458</v>
      </c>
      <c r="D790" s="176" t="s">
        <v>1459</v>
      </c>
      <c r="E790" s="176"/>
      <c r="F790" s="57" t="s">
        <v>22</v>
      </c>
      <c r="G790" s="15">
        <f>IF(AND(F790="YA"),5,IF(AND(F790="TIDAK"),1,0))</f>
        <v>0</v>
      </c>
    </row>
    <row r="791" spans="1:7" ht="32" customHeight="1" x14ac:dyDescent="0.2">
      <c r="A791" s="2"/>
      <c r="B791" s="5"/>
      <c r="C791" s="32" t="s">
        <v>1460</v>
      </c>
      <c r="D791" s="176" t="s">
        <v>1461</v>
      </c>
      <c r="E791" s="176"/>
      <c r="F791" s="57" t="s">
        <v>22</v>
      </c>
      <c r="G791" s="15">
        <f>IF(AND(F791="YA"),5,IF(AND(F791="TIDAK"),1,0))</f>
        <v>0</v>
      </c>
    </row>
    <row r="792" spans="1:7" ht="32" customHeight="1" x14ac:dyDescent="0.2">
      <c r="A792" s="2"/>
      <c r="B792" s="4" t="s">
        <v>1462</v>
      </c>
      <c r="C792" s="176" t="s">
        <v>1463</v>
      </c>
      <c r="D792" s="176"/>
      <c r="E792" s="176"/>
      <c r="F792" s="57" t="s">
        <v>8</v>
      </c>
      <c r="G792" s="15">
        <f>IF(AND(F792="YA"),5,IF(AND(F792="TIDAK"),1,0))</f>
        <v>5</v>
      </c>
    </row>
    <row r="793" spans="1:7" ht="32" customHeight="1" x14ac:dyDescent="0.2">
      <c r="A793" s="2"/>
      <c r="B793" s="4" t="s">
        <v>1464</v>
      </c>
      <c r="C793" s="176" t="s">
        <v>1465</v>
      </c>
      <c r="D793" s="176"/>
      <c r="E793" s="176"/>
      <c r="F793" s="57"/>
      <c r="G793" s="15"/>
    </row>
    <row r="794" spans="1:7" ht="32" customHeight="1" x14ac:dyDescent="0.2">
      <c r="A794" s="2"/>
      <c r="B794" s="5"/>
      <c r="C794" s="4" t="s">
        <v>1466</v>
      </c>
      <c r="D794" s="176" t="s">
        <v>1467</v>
      </c>
      <c r="E794" s="176"/>
      <c r="F794" s="57" t="s">
        <v>55</v>
      </c>
      <c r="G794" s="15">
        <f>IF(AND(F794="YA"),5,IF(AND(F794="TIDAK"),1,0))</f>
        <v>1</v>
      </c>
    </row>
    <row r="795" spans="1:7" ht="32" customHeight="1" x14ac:dyDescent="0.2">
      <c r="A795" s="2"/>
      <c r="B795" s="5"/>
      <c r="C795" s="4" t="s">
        <v>1468</v>
      </c>
      <c r="D795" s="176" t="s">
        <v>1469</v>
      </c>
      <c r="E795" s="176"/>
      <c r="F795" s="57" t="s">
        <v>55</v>
      </c>
      <c r="G795" s="15">
        <f>IF(AND(F795="YA"),5,IF(AND(F795="TIDAK"),1,0))</f>
        <v>1</v>
      </c>
    </row>
    <row r="796" spans="1:7" ht="32" customHeight="1" x14ac:dyDescent="0.2">
      <c r="A796" s="2"/>
      <c r="B796" s="5"/>
      <c r="C796" s="4" t="s">
        <v>1470</v>
      </c>
      <c r="D796" s="176" t="s">
        <v>1471</v>
      </c>
      <c r="E796" s="176"/>
      <c r="F796" s="57" t="s">
        <v>55</v>
      </c>
      <c r="G796" s="15">
        <f>IF(AND(F796="YA"),5,IF(AND(F796="TIDAK"),1,0))</f>
        <v>1</v>
      </c>
    </row>
    <row r="797" spans="1:7" ht="32" customHeight="1" x14ac:dyDescent="0.2">
      <c r="A797" s="2"/>
      <c r="B797" s="11" t="s">
        <v>1472</v>
      </c>
      <c r="C797" s="176" t="s">
        <v>1473</v>
      </c>
      <c r="D797" s="176"/>
      <c r="E797" s="176"/>
      <c r="F797" s="57"/>
      <c r="G797" s="15"/>
    </row>
    <row r="798" spans="1:7" ht="32" customHeight="1" x14ac:dyDescent="0.2">
      <c r="A798" s="2"/>
      <c r="B798" s="5"/>
      <c r="C798" s="4" t="s">
        <v>1474</v>
      </c>
      <c r="D798" s="176" t="s">
        <v>1475</v>
      </c>
      <c r="E798" s="176"/>
      <c r="F798" s="57" t="s">
        <v>55</v>
      </c>
      <c r="G798" s="15">
        <f>IF(AND(F798="YA"),5,IF(AND(F798="TIDAK"),1,0))</f>
        <v>1</v>
      </c>
    </row>
    <row r="799" spans="1:7" ht="32" customHeight="1" x14ac:dyDescent="0.2">
      <c r="A799" s="2"/>
      <c r="B799" s="5"/>
      <c r="C799" s="4" t="s">
        <v>1476</v>
      </c>
      <c r="D799" s="176" t="s">
        <v>182</v>
      </c>
      <c r="E799" s="176"/>
      <c r="F799" s="57" t="s">
        <v>55</v>
      </c>
      <c r="G799" s="15">
        <f>IF(AND(F799="YA"),5,IF(AND(F799="TIDAK"),1,0))</f>
        <v>1</v>
      </c>
    </row>
    <row r="800" spans="1:7" ht="32" customHeight="1" x14ac:dyDescent="0.2">
      <c r="A800" s="2"/>
      <c r="B800" s="5"/>
      <c r="C800" s="4" t="s">
        <v>1477</v>
      </c>
      <c r="D800" s="176" t="s">
        <v>1478</v>
      </c>
      <c r="E800" s="176"/>
      <c r="F800" s="57" t="s">
        <v>8</v>
      </c>
      <c r="G800" s="15">
        <f>IF(AND(F800="YA"),5,IF(AND(F800="TIDAK"),1,0))</f>
        <v>5</v>
      </c>
    </row>
    <row r="801" spans="1:7" ht="32" customHeight="1" x14ac:dyDescent="0.2">
      <c r="A801" s="2"/>
      <c r="B801" s="4" t="s">
        <v>1479</v>
      </c>
      <c r="C801" s="176" t="s">
        <v>1480</v>
      </c>
      <c r="D801" s="176"/>
      <c r="E801" s="176"/>
      <c r="F801" s="57" t="s">
        <v>8</v>
      </c>
      <c r="G801" s="15">
        <f>IF(AND(F801="YA"),5,IF(AND(F801="TIDAK"),1,0))</f>
        <v>5</v>
      </c>
    </row>
    <row r="802" spans="1:7" ht="32" customHeight="1" x14ac:dyDescent="0.2">
      <c r="A802" s="2"/>
      <c r="B802" s="4" t="s">
        <v>1481</v>
      </c>
      <c r="C802" s="176" t="s">
        <v>1482</v>
      </c>
      <c r="D802" s="176"/>
      <c r="E802" s="176"/>
      <c r="F802" s="57" t="s">
        <v>55</v>
      </c>
      <c r="G802" s="15">
        <f>IF(AND(F802="YA"),1,IF(AND(F802="TIDAK"),5,0))</f>
        <v>5</v>
      </c>
    </row>
    <row r="803" spans="1:7" ht="32" customHeight="1" x14ac:dyDescent="0.2">
      <c r="A803" s="2"/>
      <c r="B803" s="4" t="s">
        <v>1483</v>
      </c>
      <c r="C803" s="176" t="s">
        <v>1484</v>
      </c>
      <c r="D803" s="176"/>
      <c r="E803" s="176"/>
      <c r="F803" s="57"/>
      <c r="G803" s="15"/>
    </row>
    <row r="804" spans="1:7" ht="32" customHeight="1" x14ac:dyDescent="0.2">
      <c r="A804" s="2"/>
      <c r="B804" s="5"/>
      <c r="C804" s="4" t="s">
        <v>1485</v>
      </c>
      <c r="D804" s="176" t="s">
        <v>1486</v>
      </c>
      <c r="E804" s="176"/>
      <c r="F804" s="57" t="s">
        <v>22</v>
      </c>
      <c r="G804" s="15">
        <f>IF(AND(F804="YA"),2,IF(AND(F804="TIDAK"),1,0))</f>
        <v>0</v>
      </c>
    </row>
    <row r="805" spans="1:7" ht="32" customHeight="1" x14ac:dyDescent="0.2">
      <c r="A805" s="2"/>
      <c r="B805" s="5"/>
      <c r="C805" s="4" t="s">
        <v>1487</v>
      </c>
      <c r="D805" s="176" t="s">
        <v>1488</v>
      </c>
      <c r="E805" s="176"/>
      <c r="F805" s="57"/>
      <c r="G805" s="15"/>
    </row>
    <row r="806" spans="1:7" ht="32" customHeight="1" x14ac:dyDescent="0.2">
      <c r="A806" s="2"/>
      <c r="B806" s="5"/>
      <c r="C806" s="5"/>
      <c r="D806" s="4" t="s">
        <v>1489</v>
      </c>
      <c r="E806" s="5" t="s">
        <v>1490</v>
      </c>
      <c r="F806" s="57" t="s">
        <v>22</v>
      </c>
      <c r="G806" s="15">
        <f>IF(AND(F806="YA"),1,IF(AND(F806="TIDAK"),0,0))</f>
        <v>0</v>
      </c>
    </row>
    <row r="807" spans="1:7" ht="32" customHeight="1" x14ac:dyDescent="0.2">
      <c r="A807" s="2"/>
      <c r="B807" s="5"/>
      <c r="C807" s="5"/>
      <c r="D807" s="4" t="s">
        <v>1491</v>
      </c>
      <c r="E807" s="5" t="s">
        <v>1448</v>
      </c>
      <c r="F807" s="57" t="s">
        <v>22</v>
      </c>
      <c r="G807" s="15">
        <f>IF(AND(F807="YA"),1,IF(AND(F807="TIDAK"),0,0))</f>
        <v>0</v>
      </c>
    </row>
    <row r="808" spans="1:7" ht="32" customHeight="1" x14ac:dyDescent="0.2">
      <c r="A808" s="2"/>
      <c r="B808" s="5"/>
      <c r="C808" s="5"/>
      <c r="D808" s="4" t="s">
        <v>1492</v>
      </c>
      <c r="E808" s="5" t="s">
        <v>1069</v>
      </c>
      <c r="F808" s="57" t="s">
        <v>22</v>
      </c>
      <c r="G808" s="15">
        <f>IF(AND(F808="YA"),2,IF(AND(F808="TIDAK"),0,0))</f>
        <v>0</v>
      </c>
    </row>
    <row r="809" spans="1:7" ht="32" customHeight="1" x14ac:dyDescent="0.2">
      <c r="A809" s="186" t="s">
        <v>1493</v>
      </c>
      <c r="B809" s="187"/>
      <c r="C809" s="187"/>
      <c r="D809" s="187"/>
      <c r="E809" s="187"/>
      <c r="F809" s="187"/>
      <c r="G809" s="48">
        <f>G810</f>
        <v>20</v>
      </c>
    </row>
    <row r="810" spans="1:7" ht="32" customHeight="1" x14ac:dyDescent="0.2">
      <c r="A810" s="2">
        <v>28</v>
      </c>
      <c r="B810" s="180" t="s">
        <v>1494</v>
      </c>
      <c r="C810" s="180"/>
      <c r="D810" s="180"/>
      <c r="E810" s="180"/>
      <c r="F810" s="57"/>
      <c r="G810" s="50">
        <f>SUM(G811:G831)</f>
        <v>20</v>
      </c>
    </row>
    <row r="811" spans="1:7" ht="32" customHeight="1" x14ac:dyDescent="0.2">
      <c r="A811" s="2"/>
      <c r="B811" s="4" t="s">
        <v>1495</v>
      </c>
      <c r="C811" s="181" t="s">
        <v>1496</v>
      </c>
      <c r="D811" s="183"/>
      <c r="E811" s="182"/>
      <c r="F811" s="57"/>
      <c r="G811" s="15"/>
    </row>
    <row r="812" spans="1:7" ht="32" customHeight="1" x14ac:dyDescent="0.2">
      <c r="A812" s="2"/>
      <c r="B812" s="3"/>
      <c r="C812" s="4" t="s">
        <v>1497</v>
      </c>
      <c r="D812" s="192" t="s">
        <v>1498</v>
      </c>
      <c r="E812" s="192"/>
      <c r="F812" s="57" t="s">
        <v>8</v>
      </c>
      <c r="G812" s="15">
        <f>IF(AND(F812="YA"),0,IF(AND(F812="TIDAK"),0,0))</f>
        <v>0</v>
      </c>
    </row>
    <row r="813" spans="1:7" ht="32" customHeight="1" x14ac:dyDescent="0.2">
      <c r="A813" s="2"/>
      <c r="B813" s="3"/>
      <c r="C813" s="4" t="s">
        <v>1499</v>
      </c>
      <c r="D813" s="193" t="s">
        <v>1500</v>
      </c>
      <c r="E813" s="193"/>
      <c r="F813" s="57" t="s">
        <v>8</v>
      </c>
      <c r="G813" s="15">
        <f t="shared" ref="G813:G815" si="47">IF(AND(F813="YA"),0,IF(AND(F813="TIDAK"),0,0))</f>
        <v>0</v>
      </c>
    </row>
    <row r="814" spans="1:7" ht="32" customHeight="1" x14ac:dyDescent="0.2">
      <c r="A814" s="2"/>
      <c r="B814" s="3"/>
      <c r="C814" s="4" t="s">
        <v>1501</v>
      </c>
      <c r="D814" s="192" t="s">
        <v>1502</v>
      </c>
      <c r="E814" s="192"/>
      <c r="F814" s="57" t="s">
        <v>8</v>
      </c>
      <c r="G814" s="15">
        <f t="shared" si="47"/>
        <v>0</v>
      </c>
    </row>
    <row r="815" spans="1:7" ht="32" customHeight="1" x14ac:dyDescent="0.2">
      <c r="A815" s="2"/>
      <c r="B815" s="3"/>
      <c r="C815" s="4" t="s">
        <v>1503</v>
      </c>
      <c r="D815" s="192" t="s">
        <v>1504</v>
      </c>
      <c r="E815" s="192"/>
      <c r="F815" s="57" t="s">
        <v>55</v>
      </c>
      <c r="G815" s="15">
        <f t="shared" si="47"/>
        <v>0</v>
      </c>
    </row>
    <row r="816" spans="1:7" ht="32" customHeight="1" x14ac:dyDescent="0.2">
      <c r="A816" s="2"/>
      <c r="B816" s="4" t="s">
        <v>1505</v>
      </c>
      <c r="C816" s="176" t="s">
        <v>1506</v>
      </c>
      <c r="D816" s="176"/>
      <c r="E816" s="176"/>
      <c r="F816" s="57" t="s">
        <v>55</v>
      </c>
      <c r="G816" s="15">
        <f>IF(AND(F816="YA"),5,IF(AND(F816="TIDAK"),1,0))</f>
        <v>1</v>
      </c>
    </row>
    <row r="817" spans="1:7" ht="32" customHeight="1" x14ac:dyDescent="0.2">
      <c r="A817" s="2"/>
      <c r="B817" s="4" t="s">
        <v>1507</v>
      </c>
      <c r="C817" s="176" t="s">
        <v>1508</v>
      </c>
      <c r="D817" s="176"/>
      <c r="E817" s="176"/>
      <c r="F817" s="57"/>
      <c r="G817" s="15"/>
    </row>
    <row r="818" spans="1:7" ht="32" customHeight="1" x14ac:dyDescent="0.2">
      <c r="A818" s="2"/>
      <c r="B818" s="5"/>
      <c r="C818" s="4" t="s">
        <v>1509</v>
      </c>
      <c r="D818" s="176" t="s">
        <v>1510</v>
      </c>
      <c r="E818" s="176"/>
      <c r="F818" s="57" t="s">
        <v>55</v>
      </c>
      <c r="G818" s="15">
        <f>IF(AND(F818="YA"),5,IF(AND(F818="TIDAK"),1,0))</f>
        <v>1</v>
      </c>
    </row>
    <row r="819" spans="1:7" ht="32" customHeight="1" x14ac:dyDescent="0.2">
      <c r="A819" s="2"/>
      <c r="B819" s="5"/>
      <c r="C819" s="4" t="s">
        <v>1511</v>
      </c>
      <c r="D819" s="176" t="s">
        <v>1512</v>
      </c>
      <c r="E819" s="176"/>
      <c r="F819" s="57" t="s">
        <v>55</v>
      </c>
      <c r="G819" s="15">
        <f>IF(AND(F819="YA"),5,IF(AND(F819="TIDAK"),1,0))</f>
        <v>1</v>
      </c>
    </row>
    <row r="820" spans="1:7" ht="32" customHeight="1" x14ac:dyDescent="0.2">
      <c r="A820" s="2"/>
      <c r="B820" s="4" t="s">
        <v>1513</v>
      </c>
      <c r="C820" s="176" t="s">
        <v>1691</v>
      </c>
      <c r="D820" s="176"/>
      <c r="E820" s="176"/>
      <c r="F820" s="57"/>
      <c r="G820" s="15"/>
    </row>
    <row r="821" spans="1:7" ht="32" customHeight="1" x14ac:dyDescent="0.2">
      <c r="A821" s="2"/>
      <c r="B821" s="5"/>
      <c r="C821" s="4" t="s">
        <v>1514</v>
      </c>
      <c r="D821" s="176" t="s">
        <v>1515</v>
      </c>
      <c r="E821" s="176"/>
      <c r="F821" s="57" t="s">
        <v>8</v>
      </c>
      <c r="G821" s="15">
        <f>IF(AND(F821="YA"),5,IF(AND(F821="TIDAK"),1,0))</f>
        <v>5</v>
      </c>
    </row>
    <row r="822" spans="1:7" ht="32" customHeight="1" x14ac:dyDescent="0.2">
      <c r="A822" s="2"/>
      <c r="B822" s="5"/>
      <c r="C822" s="4" t="s">
        <v>1516</v>
      </c>
      <c r="D822" s="176" t="s">
        <v>1517</v>
      </c>
      <c r="E822" s="176"/>
      <c r="F822" s="57" t="s">
        <v>8</v>
      </c>
      <c r="G822" s="15">
        <f>IF(AND(F822="YA"),5,IF(AND(F822="TIDAK"),1,0))</f>
        <v>5</v>
      </c>
    </row>
    <row r="823" spans="1:7" ht="32" customHeight="1" x14ac:dyDescent="0.2">
      <c r="A823" s="2"/>
      <c r="B823" s="4" t="s">
        <v>1518</v>
      </c>
      <c r="C823" s="176" t="s">
        <v>1692</v>
      </c>
      <c r="D823" s="176"/>
      <c r="E823" s="176"/>
      <c r="F823" s="57"/>
      <c r="G823" s="15"/>
    </row>
    <row r="824" spans="1:7" ht="32" customHeight="1" x14ac:dyDescent="0.2">
      <c r="A824" s="2"/>
      <c r="B824" s="5"/>
      <c r="C824" s="4" t="s">
        <v>1519</v>
      </c>
      <c r="D824" s="176" t="s">
        <v>1520</v>
      </c>
      <c r="E824" s="176"/>
      <c r="F824" s="57" t="s">
        <v>8</v>
      </c>
      <c r="G824" s="15">
        <f>IF(AND(F824="YA"),5,IF(AND(F824="TIDAK"),1,0))</f>
        <v>5</v>
      </c>
    </row>
    <row r="825" spans="1:7" ht="32" customHeight="1" x14ac:dyDescent="0.2">
      <c r="A825" s="2"/>
      <c r="B825" s="5"/>
      <c r="C825" s="4" t="s">
        <v>1521</v>
      </c>
      <c r="D825" s="176" t="s">
        <v>1522</v>
      </c>
      <c r="E825" s="176"/>
      <c r="F825" s="57" t="s">
        <v>22</v>
      </c>
      <c r="G825" s="15">
        <f>IF(AND(F825="YA"),5,IF(AND(F825="TIDAK"),1,0))</f>
        <v>0</v>
      </c>
    </row>
    <row r="826" spans="1:7" ht="32" customHeight="1" x14ac:dyDescent="0.2">
      <c r="A826" s="2"/>
      <c r="B826" s="4" t="s">
        <v>1523</v>
      </c>
      <c r="C826" s="176" t="s">
        <v>1524</v>
      </c>
      <c r="D826" s="176"/>
      <c r="E826" s="176"/>
      <c r="F826" s="57" t="s">
        <v>55</v>
      </c>
      <c r="G826" s="15">
        <f>IF(AND(F826="YA"),5,IF(AND(F826="TIDAK"),1,0))</f>
        <v>1</v>
      </c>
    </row>
    <row r="827" spans="1:7" ht="32" customHeight="1" x14ac:dyDescent="0.2">
      <c r="A827" s="2"/>
      <c r="B827" s="4" t="s">
        <v>1525</v>
      </c>
      <c r="C827" s="176" t="s">
        <v>1526</v>
      </c>
      <c r="D827" s="176"/>
      <c r="E827" s="176"/>
      <c r="F827" s="57"/>
      <c r="G827" s="15"/>
    </row>
    <row r="828" spans="1:7" ht="32" customHeight="1" x14ac:dyDescent="0.2">
      <c r="A828" s="2"/>
      <c r="B828" s="5"/>
      <c r="C828" s="4" t="s">
        <v>1527</v>
      </c>
      <c r="D828" s="176" t="s">
        <v>1528</v>
      </c>
      <c r="E828" s="176"/>
      <c r="F828" s="57" t="s">
        <v>22</v>
      </c>
      <c r="G828" s="15">
        <f>IF(AND(F828="YA"),3,IF(AND(F828="TIDAK"),1,0))</f>
        <v>0</v>
      </c>
    </row>
    <row r="829" spans="1:7" ht="32" customHeight="1" x14ac:dyDescent="0.2">
      <c r="A829" s="2"/>
      <c r="B829" s="5"/>
      <c r="C829" s="4" t="s">
        <v>1529</v>
      </c>
      <c r="D829" s="176" t="s">
        <v>1530</v>
      </c>
      <c r="E829" s="176"/>
      <c r="F829" s="57" t="s">
        <v>22</v>
      </c>
      <c r="G829" s="15">
        <f>IF(AND(F829="YA"),3,IF(AND(F829="TIDAK"),1,0))</f>
        <v>0</v>
      </c>
    </row>
    <row r="830" spans="1:7" ht="50" customHeight="1" x14ac:dyDescent="0.2">
      <c r="A830" s="2"/>
      <c r="B830" s="5"/>
      <c r="C830" s="4" t="s">
        <v>1531</v>
      </c>
      <c r="D830" s="176" t="s">
        <v>1532</v>
      </c>
      <c r="E830" s="176"/>
      <c r="F830" s="57" t="s">
        <v>22</v>
      </c>
      <c r="G830" s="15">
        <f>IF(AND(F830="YA"),5,IF(AND(F830="TIDAK"),1,0))</f>
        <v>0</v>
      </c>
    </row>
    <row r="831" spans="1:7" ht="32" customHeight="1" x14ac:dyDescent="0.2">
      <c r="A831" s="2"/>
      <c r="B831" s="4" t="s">
        <v>1533</v>
      </c>
      <c r="C831" s="176" t="s">
        <v>1693</v>
      </c>
      <c r="D831" s="176"/>
      <c r="E831" s="176"/>
      <c r="F831" s="57" t="s">
        <v>55</v>
      </c>
      <c r="G831" s="15">
        <f>IF(AND(F831="YA"),5,IF(AND(F831="TIDAK"),1,0))</f>
        <v>1</v>
      </c>
    </row>
    <row r="832" spans="1:7" ht="32" customHeight="1" x14ac:dyDescent="0.2">
      <c r="A832" s="186" t="s">
        <v>1534</v>
      </c>
      <c r="B832" s="187"/>
      <c r="C832" s="187"/>
      <c r="D832" s="187"/>
      <c r="E832" s="187"/>
      <c r="F832" s="187"/>
      <c r="G832" s="48">
        <f>G833+G865</f>
        <v>125</v>
      </c>
    </row>
    <row r="833" spans="1:7" ht="32" customHeight="1" x14ac:dyDescent="0.2">
      <c r="A833" s="2">
        <v>29</v>
      </c>
      <c r="B833" s="189" t="s">
        <v>1535</v>
      </c>
      <c r="C833" s="190"/>
      <c r="D833" s="190"/>
      <c r="E833" s="191"/>
      <c r="F833" s="57"/>
      <c r="G833" s="50">
        <f>SUM(G834:G864)</f>
        <v>87</v>
      </c>
    </row>
    <row r="834" spans="1:7" ht="32" customHeight="1" x14ac:dyDescent="0.2">
      <c r="A834" s="2"/>
      <c r="B834" s="4" t="s">
        <v>1536</v>
      </c>
      <c r="C834" s="181" t="s">
        <v>1537</v>
      </c>
      <c r="D834" s="183"/>
      <c r="E834" s="182"/>
      <c r="F834" s="57" t="s">
        <v>8</v>
      </c>
      <c r="G834" s="15">
        <f>IF(AND(F834="YA"),5,IF(AND(F834="TIDAK"),1,0))</f>
        <v>5</v>
      </c>
    </row>
    <row r="835" spans="1:7" ht="32" customHeight="1" x14ac:dyDescent="0.2">
      <c r="A835" s="2"/>
      <c r="B835" s="4" t="s">
        <v>1538</v>
      </c>
      <c r="C835" s="181" t="s">
        <v>1539</v>
      </c>
      <c r="D835" s="183"/>
      <c r="E835" s="182"/>
      <c r="F835" s="57" t="s">
        <v>8</v>
      </c>
      <c r="G835" s="15">
        <f>IF(AND(F835="YA"),5,IF(AND(F835="TIDAK"),1,0))</f>
        <v>5</v>
      </c>
    </row>
    <row r="836" spans="1:7" ht="32" customHeight="1" x14ac:dyDescent="0.2">
      <c r="A836" s="2"/>
      <c r="B836" s="4" t="s">
        <v>1540</v>
      </c>
      <c r="C836" s="181" t="s">
        <v>1541</v>
      </c>
      <c r="D836" s="183"/>
      <c r="E836" s="182"/>
      <c r="F836" s="57" t="s">
        <v>8</v>
      </c>
      <c r="G836" s="15">
        <f>IF(AND(F836="YA"),5,IF(AND(F836="TIDAK"),1,0))</f>
        <v>5</v>
      </c>
    </row>
    <row r="837" spans="1:7" ht="32" customHeight="1" x14ac:dyDescent="0.2">
      <c r="A837" s="2"/>
      <c r="B837" s="4" t="s">
        <v>1542</v>
      </c>
      <c r="C837" s="181" t="s">
        <v>1543</v>
      </c>
      <c r="D837" s="183"/>
      <c r="E837" s="182"/>
      <c r="F837" s="57"/>
      <c r="G837" s="15"/>
    </row>
    <row r="838" spans="1:7" ht="32" customHeight="1" x14ac:dyDescent="0.2">
      <c r="A838" s="2"/>
      <c r="B838" s="5"/>
      <c r="C838" s="4" t="s">
        <v>1544</v>
      </c>
      <c r="D838" s="181" t="s">
        <v>1545</v>
      </c>
      <c r="E838" s="182"/>
      <c r="F838" s="57" t="s">
        <v>8</v>
      </c>
      <c r="G838" s="15">
        <f>IF(AND(F838="YA"),5,IF(AND(F838="TIDAK"),1,0))</f>
        <v>5</v>
      </c>
    </row>
    <row r="839" spans="1:7" ht="32" customHeight="1" x14ac:dyDescent="0.2">
      <c r="A839" s="2"/>
      <c r="B839" s="5"/>
      <c r="C839" s="4" t="s">
        <v>1546</v>
      </c>
      <c r="D839" s="184" t="s">
        <v>1547</v>
      </c>
      <c r="E839" s="185"/>
      <c r="F839" s="57" t="s">
        <v>8</v>
      </c>
      <c r="G839" s="15">
        <f>IF(AND(F839="YA"),5,IF(AND(F839="TIDAK"),1,0))</f>
        <v>5</v>
      </c>
    </row>
    <row r="840" spans="1:7" ht="32" customHeight="1" x14ac:dyDescent="0.2">
      <c r="A840" s="2"/>
      <c r="B840" s="5"/>
      <c r="C840" s="4" t="s">
        <v>1548</v>
      </c>
      <c r="D840" s="184" t="s">
        <v>1549</v>
      </c>
      <c r="E840" s="185"/>
      <c r="F840" s="57" t="s">
        <v>55</v>
      </c>
      <c r="G840" s="15">
        <f>IF(AND(F840="YA"),5,IF(AND(F840="TIDAK"),1,0))</f>
        <v>1</v>
      </c>
    </row>
    <row r="841" spans="1:7" ht="32" customHeight="1" x14ac:dyDescent="0.2">
      <c r="A841" s="2"/>
      <c r="B841" s="5"/>
      <c r="C841" s="4" t="s">
        <v>1550</v>
      </c>
      <c r="D841" s="184" t="s">
        <v>1551</v>
      </c>
      <c r="E841" s="185"/>
      <c r="F841" s="57" t="s">
        <v>55</v>
      </c>
      <c r="G841" s="15">
        <f>IF(AND(F841="YA"),5,IF(AND(F841="TIDAK"),1,0))</f>
        <v>1</v>
      </c>
    </row>
    <row r="842" spans="1:7" ht="32" customHeight="1" x14ac:dyDescent="0.2">
      <c r="A842" s="2"/>
      <c r="B842" s="4" t="s">
        <v>1552</v>
      </c>
      <c r="C842" s="181" t="s">
        <v>1553</v>
      </c>
      <c r="D842" s="183"/>
      <c r="E842" s="182"/>
      <c r="F842" s="57"/>
      <c r="G842" s="15"/>
    </row>
    <row r="843" spans="1:7" ht="32" customHeight="1" x14ac:dyDescent="0.2">
      <c r="A843" s="2"/>
      <c r="B843" s="5"/>
      <c r="C843" s="4" t="s">
        <v>1554</v>
      </c>
      <c r="D843" s="181" t="s">
        <v>1555</v>
      </c>
      <c r="E843" s="182"/>
      <c r="F843" s="57" t="s">
        <v>55</v>
      </c>
      <c r="G843" s="15">
        <f t="shared" ref="G843:G850" si="48">IF(AND(F843="YA"),5,IF(AND(F843="TIDAK"),1,0))</f>
        <v>1</v>
      </c>
    </row>
    <row r="844" spans="1:7" ht="32" customHeight="1" x14ac:dyDescent="0.2">
      <c r="A844" s="2"/>
      <c r="B844" s="5"/>
      <c r="C844" s="4" t="s">
        <v>1556</v>
      </c>
      <c r="D844" s="181" t="s">
        <v>1557</v>
      </c>
      <c r="E844" s="182"/>
      <c r="F844" s="57" t="s">
        <v>55</v>
      </c>
      <c r="G844" s="15">
        <f t="shared" si="48"/>
        <v>1</v>
      </c>
    </row>
    <row r="845" spans="1:7" ht="32" customHeight="1" x14ac:dyDescent="0.2">
      <c r="A845" s="2"/>
      <c r="B845" s="5"/>
      <c r="C845" s="4" t="s">
        <v>1558</v>
      </c>
      <c r="D845" s="181" t="s">
        <v>1559</v>
      </c>
      <c r="E845" s="182"/>
      <c r="F845" s="57" t="s">
        <v>55</v>
      </c>
      <c r="G845" s="15">
        <f t="shared" si="48"/>
        <v>1</v>
      </c>
    </row>
    <row r="846" spans="1:7" ht="32" customHeight="1" x14ac:dyDescent="0.2">
      <c r="A846" s="2"/>
      <c r="B846" s="5"/>
      <c r="C846" s="4" t="s">
        <v>1560</v>
      </c>
      <c r="D846" s="184" t="s">
        <v>1561</v>
      </c>
      <c r="E846" s="185"/>
      <c r="F846" s="57" t="s">
        <v>55</v>
      </c>
      <c r="G846" s="15">
        <f t="shared" si="48"/>
        <v>1</v>
      </c>
    </row>
    <row r="847" spans="1:7" ht="32" customHeight="1" x14ac:dyDescent="0.2">
      <c r="A847" s="2"/>
      <c r="B847" s="5"/>
      <c r="C847" s="4" t="s">
        <v>1562</v>
      </c>
      <c r="D847" s="181" t="s">
        <v>1563</v>
      </c>
      <c r="E847" s="182"/>
      <c r="F847" s="57" t="s">
        <v>55</v>
      </c>
      <c r="G847" s="15">
        <f t="shared" si="48"/>
        <v>1</v>
      </c>
    </row>
    <row r="848" spans="1:7" ht="32" customHeight="1" x14ac:dyDescent="0.2">
      <c r="A848" s="2"/>
      <c r="B848" s="5"/>
      <c r="C848" s="4" t="s">
        <v>1564</v>
      </c>
      <c r="D848" s="181" t="s">
        <v>1565</v>
      </c>
      <c r="E848" s="182"/>
      <c r="F848" s="57" t="s">
        <v>8</v>
      </c>
      <c r="G848" s="15">
        <f t="shared" si="48"/>
        <v>5</v>
      </c>
    </row>
    <row r="849" spans="1:7" ht="32" customHeight="1" x14ac:dyDescent="0.2">
      <c r="A849" s="2"/>
      <c r="B849" s="5"/>
      <c r="C849" s="4" t="s">
        <v>1566</v>
      </c>
      <c r="D849" s="181" t="s">
        <v>1567</v>
      </c>
      <c r="E849" s="182"/>
      <c r="F849" s="57" t="s">
        <v>55</v>
      </c>
      <c r="G849" s="15">
        <f t="shared" si="48"/>
        <v>1</v>
      </c>
    </row>
    <row r="850" spans="1:7" ht="32" customHeight="1" x14ac:dyDescent="0.2">
      <c r="A850" s="2"/>
      <c r="B850" s="5"/>
      <c r="C850" s="4" t="s">
        <v>1568</v>
      </c>
      <c r="D850" s="181" t="s">
        <v>1569</v>
      </c>
      <c r="E850" s="182"/>
      <c r="F850" s="57" t="s">
        <v>55</v>
      </c>
      <c r="G850" s="15">
        <f t="shared" si="48"/>
        <v>1</v>
      </c>
    </row>
    <row r="851" spans="1:7" ht="32" customHeight="1" x14ac:dyDescent="0.2">
      <c r="A851" s="2"/>
      <c r="B851" s="4" t="s">
        <v>1570</v>
      </c>
      <c r="C851" s="181" t="s">
        <v>1571</v>
      </c>
      <c r="D851" s="183"/>
      <c r="E851" s="182"/>
      <c r="F851" s="57"/>
      <c r="G851" s="15"/>
    </row>
    <row r="852" spans="1:7" ht="32" customHeight="1" x14ac:dyDescent="0.2">
      <c r="A852" s="2"/>
      <c r="B852" s="5"/>
      <c r="C852" s="4" t="s">
        <v>1572</v>
      </c>
      <c r="D852" s="181" t="s">
        <v>1573</v>
      </c>
      <c r="E852" s="182"/>
      <c r="F852" s="57" t="s">
        <v>8</v>
      </c>
      <c r="G852" s="15">
        <f t="shared" ref="G852:G857" si="49">IF(AND(F852="YA"),5,IF(AND(F852="TIDAK"),1,0))</f>
        <v>5</v>
      </c>
    </row>
    <row r="853" spans="1:7" ht="32" customHeight="1" x14ac:dyDescent="0.2">
      <c r="A853" s="2"/>
      <c r="B853" s="5"/>
      <c r="C853" s="4" t="s">
        <v>1574</v>
      </c>
      <c r="D853" s="181" t="s">
        <v>1575</v>
      </c>
      <c r="E853" s="182"/>
      <c r="F853" s="57" t="s">
        <v>8</v>
      </c>
      <c r="G853" s="15">
        <f t="shared" si="49"/>
        <v>5</v>
      </c>
    </row>
    <row r="854" spans="1:7" ht="32" customHeight="1" x14ac:dyDescent="0.2">
      <c r="A854" s="2"/>
      <c r="B854" s="5"/>
      <c r="C854" s="4" t="s">
        <v>1576</v>
      </c>
      <c r="D854" s="176" t="s">
        <v>1577</v>
      </c>
      <c r="E854" s="176"/>
      <c r="F854" s="57" t="s">
        <v>55</v>
      </c>
      <c r="G854" s="15">
        <f t="shared" si="49"/>
        <v>1</v>
      </c>
    </row>
    <row r="855" spans="1:7" ht="32" customHeight="1" x14ac:dyDescent="0.2">
      <c r="A855" s="2"/>
      <c r="B855" s="5"/>
      <c r="C855" s="4" t="s">
        <v>1578</v>
      </c>
      <c r="D855" s="176" t="s">
        <v>1579</v>
      </c>
      <c r="E855" s="176"/>
      <c r="F855" s="57" t="s">
        <v>55</v>
      </c>
      <c r="G855" s="15">
        <f t="shared" si="49"/>
        <v>1</v>
      </c>
    </row>
    <row r="856" spans="1:7" ht="32" customHeight="1" x14ac:dyDescent="0.2">
      <c r="A856" s="2"/>
      <c r="B856" s="5"/>
      <c r="C856" s="4" t="s">
        <v>1580</v>
      </c>
      <c r="D856" s="176" t="s">
        <v>1581</v>
      </c>
      <c r="E856" s="176"/>
      <c r="F856" s="57" t="s">
        <v>55</v>
      </c>
      <c r="G856" s="15">
        <f t="shared" si="49"/>
        <v>1</v>
      </c>
    </row>
    <row r="857" spans="1:7" ht="32" customHeight="1" x14ac:dyDescent="0.2">
      <c r="A857" s="2"/>
      <c r="B857" s="5"/>
      <c r="C857" s="4" t="s">
        <v>1582</v>
      </c>
      <c r="D857" s="176" t="s">
        <v>1583</v>
      </c>
      <c r="E857" s="176"/>
      <c r="F857" s="57" t="s">
        <v>8</v>
      </c>
      <c r="G857" s="15">
        <f t="shared" si="49"/>
        <v>5</v>
      </c>
    </row>
    <row r="858" spans="1:7" ht="32" customHeight="1" x14ac:dyDescent="0.2">
      <c r="A858" s="2"/>
      <c r="B858" s="4" t="s">
        <v>1584</v>
      </c>
      <c r="C858" s="176" t="s">
        <v>1585</v>
      </c>
      <c r="D858" s="176"/>
      <c r="E858" s="176"/>
      <c r="F858" s="57"/>
      <c r="G858" s="15"/>
    </row>
    <row r="859" spans="1:7" ht="32" customHeight="1" x14ac:dyDescent="0.2">
      <c r="A859" s="2"/>
      <c r="B859" s="5"/>
      <c r="C859" s="4" t="s">
        <v>1586</v>
      </c>
      <c r="D859" s="176" t="s">
        <v>1587</v>
      </c>
      <c r="E859" s="176"/>
      <c r="F859" s="57" t="s">
        <v>8</v>
      </c>
      <c r="G859" s="15">
        <f t="shared" ref="G859:G864" si="50">IF(AND(F859="YA"),5,IF(AND(F859="TIDAK"),1,0))</f>
        <v>5</v>
      </c>
    </row>
    <row r="860" spans="1:7" ht="32" customHeight="1" x14ac:dyDescent="0.2">
      <c r="A860" s="2"/>
      <c r="B860" s="5"/>
      <c r="C860" s="4" t="s">
        <v>1588</v>
      </c>
      <c r="D860" s="176" t="s">
        <v>1589</v>
      </c>
      <c r="E860" s="176"/>
      <c r="F860" s="57" t="s">
        <v>8</v>
      </c>
      <c r="G860" s="15">
        <f t="shared" si="50"/>
        <v>5</v>
      </c>
    </row>
    <row r="861" spans="1:7" ht="32" customHeight="1" x14ac:dyDescent="0.2">
      <c r="A861" s="2"/>
      <c r="B861" s="5"/>
      <c r="C861" s="4" t="s">
        <v>1590</v>
      </c>
      <c r="D861" s="176" t="s">
        <v>1591</v>
      </c>
      <c r="E861" s="176"/>
      <c r="F861" s="57" t="s">
        <v>8</v>
      </c>
      <c r="G861" s="15">
        <f t="shared" si="50"/>
        <v>5</v>
      </c>
    </row>
    <row r="862" spans="1:7" ht="32" customHeight="1" x14ac:dyDescent="0.2">
      <c r="A862" s="2"/>
      <c r="B862" s="5"/>
      <c r="C862" s="4" t="s">
        <v>1592</v>
      </c>
      <c r="D862" s="176" t="s">
        <v>1593</v>
      </c>
      <c r="E862" s="176"/>
      <c r="F862" s="57" t="s">
        <v>8</v>
      </c>
      <c r="G862" s="15">
        <f t="shared" si="50"/>
        <v>5</v>
      </c>
    </row>
    <row r="863" spans="1:7" ht="32" customHeight="1" x14ac:dyDescent="0.2">
      <c r="A863" s="2"/>
      <c r="B863" s="5"/>
      <c r="C863" s="4" t="s">
        <v>1594</v>
      </c>
      <c r="D863" s="176" t="s">
        <v>1595</v>
      </c>
      <c r="E863" s="176"/>
      <c r="F863" s="57" t="s">
        <v>8</v>
      </c>
      <c r="G863" s="15">
        <f t="shared" si="50"/>
        <v>5</v>
      </c>
    </row>
    <row r="864" spans="1:7" ht="32" customHeight="1" x14ac:dyDescent="0.2">
      <c r="A864" s="2"/>
      <c r="B864" s="5"/>
      <c r="C864" s="4" t="s">
        <v>1596</v>
      </c>
      <c r="D864" s="176" t="s">
        <v>1597</v>
      </c>
      <c r="E864" s="176"/>
      <c r="F864" s="57" t="s">
        <v>8</v>
      </c>
      <c r="G864" s="15">
        <f t="shared" si="50"/>
        <v>5</v>
      </c>
    </row>
    <row r="865" spans="1:7" ht="32" customHeight="1" x14ac:dyDescent="0.2">
      <c r="A865" s="2">
        <v>30</v>
      </c>
      <c r="B865" s="180" t="s">
        <v>1598</v>
      </c>
      <c r="C865" s="180"/>
      <c r="D865" s="180"/>
      <c r="E865" s="180"/>
      <c r="F865" s="57"/>
      <c r="G865" s="50">
        <f>SUM(G866:G885)</f>
        <v>38</v>
      </c>
    </row>
    <row r="866" spans="1:7" ht="32" customHeight="1" x14ac:dyDescent="0.2">
      <c r="A866" s="2"/>
      <c r="B866" s="4" t="s">
        <v>1599</v>
      </c>
      <c r="C866" s="176" t="s">
        <v>1600</v>
      </c>
      <c r="D866" s="176"/>
      <c r="E866" s="176"/>
      <c r="F866" s="57" t="s">
        <v>55</v>
      </c>
      <c r="G866" s="15">
        <f>IF(AND(F866="YA"),5,IF(AND(F866="TIDAK"),1,0))</f>
        <v>1</v>
      </c>
    </row>
    <row r="867" spans="1:7" ht="32" customHeight="1" x14ac:dyDescent="0.2">
      <c r="A867" s="2"/>
      <c r="B867" s="4" t="s">
        <v>1601</v>
      </c>
      <c r="C867" s="176" t="s">
        <v>1602</v>
      </c>
      <c r="D867" s="176"/>
      <c r="E867" s="176"/>
      <c r="F867" s="57"/>
      <c r="G867" s="15"/>
    </row>
    <row r="868" spans="1:7" ht="32" customHeight="1" x14ac:dyDescent="0.2">
      <c r="A868" s="2"/>
      <c r="B868" s="5"/>
      <c r="C868" s="4" t="s">
        <v>1603</v>
      </c>
      <c r="D868" s="176" t="s">
        <v>1604</v>
      </c>
      <c r="E868" s="176"/>
      <c r="F868" s="57" t="s">
        <v>8</v>
      </c>
      <c r="G868" s="15">
        <f>IF(AND(F868="YA"),5,IF(AND(F868="TIDAK"),1,0))</f>
        <v>5</v>
      </c>
    </row>
    <row r="869" spans="1:7" ht="32" customHeight="1" x14ac:dyDescent="0.2">
      <c r="A869" s="2"/>
      <c r="B869" s="5"/>
      <c r="C869" s="4" t="s">
        <v>1605</v>
      </c>
      <c r="D869" s="176" t="s">
        <v>1606</v>
      </c>
      <c r="E869" s="176"/>
      <c r="F869" s="57" t="s">
        <v>55</v>
      </c>
      <c r="G869" s="15">
        <f>IF(AND(F869="YA"),5,IF(AND(F869="TIDAK"),1,0))</f>
        <v>1</v>
      </c>
    </row>
    <row r="870" spans="1:7" ht="32" customHeight="1" x14ac:dyDescent="0.2">
      <c r="A870" s="2"/>
      <c r="B870" s="4" t="s">
        <v>1607</v>
      </c>
      <c r="C870" s="176" t="s">
        <v>1608</v>
      </c>
      <c r="D870" s="176"/>
      <c r="E870" s="176"/>
      <c r="F870" s="57"/>
      <c r="G870" s="15"/>
    </row>
    <row r="871" spans="1:7" ht="32" customHeight="1" x14ac:dyDescent="0.2">
      <c r="A871" s="2"/>
      <c r="B871" s="5"/>
      <c r="C871" s="4" t="s">
        <v>1609</v>
      </c>
      <c r="D871" s="176" t="s">
        <v>1610</v>
      </c>
      <c r="E871" s="176"/>
      <c r="F871" s="57" t="s">
        <v>8</v>
      </c>
      <c r="G871" s="15">
        <f t="shared" ref="G871:G876" si="51">IF(AND(F871="YA"),5,IF(AND(F871="TIDAK"),1,0))</f>
        <v>5</v>
      </c>
    </row>
    <row r="872" spans="1:7" ht="32" customHeight="1" x14ac:dyDescent="0.2">
      <c r="A872" s="2"/>
      <c r="B872" s="5"/>
      <c r="C872" s="4" t="s">
        <v>1611</v>
      </c>
      <c r="D872" s="176" t="s">
        <v>1612</v>
      </c>
      <c r="E872" s="176"/>
      <c r="F872" s="57" t="s">
        <v>55</v>
      </c>
      <c r="G872" s="15">
        <f t="shared" si="51"/>
        <v>1</v>
      </c>
    </row>
    <row r="873" spans="1:7" ht="32" customHeight="1" x14ac:dyDescent="0.2">
      <c r="A873" s="2"/>
      <c r="B873" s="5"/>
      <c r="C873" s="4" t="s">
        <v>1613</v>
      </c>
      <c r="D873" s="176" t="s">
        <v>1614</v>
      </c>
      <c r="E873" s="176"/>
      <c r="F873" s="57" t="s">
        <v>55</v>
      </c>
      <c r="G873" s="15">
        <f t="shared" si="51"/>
        <v>1</v>
      </c>
    </row>
    <row r="874" spans="1:7" ht="32" customHeight="1" x14ac:dyDescent="0.2">
      <c r="A874" s="2"/>
      <c r="B874" s="5"/>
      <c r="C874" s="4" t="s">
        <v>1615</v>
      </c>
      <c r="D874" s="176" t="s">
        <v>1616</v>
      </c>
      <c r="E874" s="176"/>
      <c r="F874" s="57" t="s">
        <v>8</v>
      </c>
      <c r="G874" s="15">
        <f t="shared" si="51"/>
        <v>5</v>
      </c>
    </row>
    <row r="875" spans="1:7" ht="32" customHeight="1" x14ac:dyDescent="0.2">
      <c r="A875" s="2"/>
      <c r="B875" s="5"/>
      <c r="C875" s="4" t="s">
        <v>1617</v>
      </c>
      <c r="D875" s="176" t="s">
        <v>1618</v>
      </c>
      <c r="E875" s="176"/>
      <c r="F875" s="57" t="s">
        <v>55</v>
      </c>
      <c r="G875" s="15">
        <f t="shared" si="51"/>
        <v>1</v>
      </c>
    </row>
    <row r="876" spans="1:7" ht="32" customHeight="1" x14ac:dyDescent="0.2">
      <c r="A876" s="2"/>
      <c r="B876" s="5"/>
      <c r="C876" s="4" t="s">
        <v>1619</v>
      </c>
      <c r="D876" s="176" t="s">
        <v>1620</v>
      </c>
      <c r="E876" s="176"/>
      <c r="F876" s="57" t="s">
        <v>55</v>
      </c>
      <c r="G876" s="15">
        <f t="shared" si="51"/>
        <v>1</v>
      </c>
    </row>
    <row r="877" spans="1:7" ht="32" customHeight="1" x14ac:dyDescent="0.2">
      <c r="A877" s="2"/>
      <c r="B877" s="4" t="s">
        <v>1621</v>
      </c>
      <c r="C877" s="176" t="s">
        <v>1622</v>
      </c>
      <c r="D877" s="176"/>
      <c r="E877" s="176"/>
      <c r="F877" s="57"/>
      <c r="G877" s="15"/>
    </row>
    <row r="878" spans="1:7" ht="32" customHeight="1" x14ac:dyDescent="0.2">
      <c r="A878" s="2"/>
      <c r="B878" s="5"/>
      <c r="C878" s="4" t="s">
        <v>1623</v>
      </c>
      <c r="D878" s="176" t="s">
        <v>1624</v>
      </c>
      <c r="E878" s="176"/>
      <c r="F878" s="57" t="s">
        <v>22</v>
      </c>
      <c r="G878" s="15">
        <f>IF(AND(F878="YA"),3,IF(AND(F878="TIDAK"),1,0))</f>
        <v>0</v>
      </c>
    </row>
    <row r="879" spans="1:7" ht="32" customHeight="1" x14ac:dyDescent="0.2">
      <c r="A879" s="2"/>
      <c r="B879" s="5"/>
      <c r="C879" s="4" t="s">
        <v>1625</v>
      </c>
      <c r="D879" s="176" t="s">
        <v>1626</v>
      </c>
      <c r="E879" s="176"/>
      <c r="F879" s="57" t="s">
        <v>22</v>
      </c>
      <c r="G879" s="15">
        <f>IF(AND(F879="YA"),3,IF(AND(F879="TIDAK"),1,0))</f>
        <v>0</v>
      </c>
    </row>
    <row r="880" spans="1:7" ht="32" customHeight="1" x14ac:dyDescent="0.2">
      <c r="A880" s="2"/>
      <c r="B880" s="5"/>
      <c r="C880" s="4" t="s">
        <v>1627</v>
      </c>
      <c r="D880" s="176" t="s">
        <v>1628</v>
      </c>
      <c r="E880" s="176"/>
      <c r="F880" s="57" t="s">
        <v>8</v>
      </c>
      <c r="G880" s="15">
        <f>IF(AND(F880="YA"),5,IF(AND(F880="TIDAK"),1,0))</f>
        <v>5</v>
      </c>
    </row>
    <row r="881" spans="1:7" ht="32" customHeight="1" x14ac:dyDescent="0.2">
      <c r="A881" s="2"/>
      <c r="B881" s="4" t="s">
        <v>1629</v>
      </c>
      <c r="C881" s="176" t="s">
        <v>1630</v>
      </c>
      <c r="D881" s="176"/>
      <c r="E881" s="176"/>
      <c r="F881" s="57" t="s">
        <v>8</v>
      </c>
      <c r="G881" s="15">
        <f>IF(AND(F881="YA"),5,IF(AND(F881="TIDAK"),1,0))</f>
        <v>5</v>
      </c>
    </row>
    <row r="882" spans="1:7" ht="32" customHeight="1" x14ac:dyDescent="0.2">
      <c r="A882" s="2"/>
      <c r="B882" s="4" t="s">
        <v>1631</v>
      </c>
      <c r="C882" s="176" t="s">
        <v>1632</v>
      </c>
      <c r="D882" s="176"/>
      <c r="E882" s="176"/>
      <c r="F882" s="57"/>
      <c r="G882" s="15"/>
    </row>
    <row r="883" spans="1:7" ht="32" customHeight="1" x14ac:dyDescent="0.2">
      <c r="A883" s="2"/>
      <c r="B883" s="5"/>
      <c r="C883" s="4" t="s">
        <v>1633</v>
      </c>
      <c r="D883" s="176" t="s">
        <v>1634</v>
      </c>
      <c r="E883" s="176"/>
      <c r="F883" s="57" t="s">
        <v>55</v>
      </c>
      <c r="G883" s="15">
        <f>IF(AND(F883="YA"),5,IF(AND(F883="TIDAK"),1,0))</f>
        <v>1</v>
      </c>
    </row>
    <row r="884" spans="1:7" ht="32" customHeight="1" x14ac:dyDescent="0.2">
      <c r="A884" s="2"/>
      <c r="B884" s="5"/>
      <c r="C884" s="4" t="s">
        <v>1635</v>
      </c>
      <c r="D884" s="176" t="s">
        <v>1636</v>
      </c>
      <c r="E884" s="176"/>
      <c r="F884" s="57" t="s">
        <v>55</v>
      </c>
      <c r="G884" s="15">
        <f>IF(AND(F884="YA"),5,IF(AND(F884="TIDAK"),1,0))</f>
        <v>1</v>
      </c>
    </row>
    <row r="885" spans="1:7" ht="32" customHeight="1" x14ac:dyDescent="0.2">
      <c r="A885" s="2"/>
      <c r="B885" s="5"/>
      <c r="C885" s="4" t="s">
        <v>1637</v>
      </c>
      <c r="D885" s="176" t="s">
        <v>1638</v>
      </c>
      <c r="E885" s="176"/>
      <c r="F885" s="57" t="s">
        <v>8</v>
      </c>
      <c r="G885" s="15">
        <f>IF(AND(F885="YA"),5,IF(AND(F885="TIDAK"),1,0))</f>
        <v>5</v>
      </c>
    </row>
    <row r="886" spans="1:7" ht="32" customHeight="1" x14ac:dyDescent="0.2">
      <c r="A886" s="177" t="s">
        <v>1648</v>
      </c>
      <c r="B886" s="177"/>
      <c r="C886" s="177"/>
      <c r="D886" s="177"/>
      <c r="E886" s="177"/>
      <c r="F886" s="177"/>
      <c r="G886" s="51">
        <f>G4+G163+G244+G281+G326+G365+G400+G430+G443+G477+G617+G678+G705+G751+G809+G832</f>
        <v>1865</v>
      </c>
    </row>
    <row r="887" spans="1:7" ht="32" customHeight="1" x14ac:dyDescent="0.2">
      <c r="A887" s="177" t="s">
        <v>1649</v>
      </c>
      <c r="B887" s="177"/>
      <c r="C887" s="177"/>
      <c r="D887" s="177"/>
      <c r="E887" s="177"/>
      <c r="F887" s="177"/>
      <c r="G887" s="42" t="str">
        <f>IF(AND(G886&gt;=2384),"SANGAT BAIK",IF(AND(G886&gt;=2013),"BAIK",IF(AND(G886&gt;=1616),"CUKUP","KURANG")))</f>
        <v>CUKUP</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164:F243 F282:F325 F327:F364 F366:F399 F401:F429 F431:F442 F478:F616 F679:F704 F618:F677 F706:F750 F752:F808 F444:F476 F810:F831 F245:F280 F833:F885" xr:uid="{4E22432E-E88C-A845-AD20-05321239BC2A}">
      <formula1>"YA,TIDAK,N/A"</formula1>
    </dataValidation>
  </dataValidation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AF701-B560-824E-9A4C-79DEAEE106BA}">
  <sheetPr codeName="Sheet3"/>
  <dimension ref="A1:G887"/>
  <sheetViews>
    <sheetView topLeftCell="A872" zoomScale="82" zoomScaleNormal="82"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1694</v>
      </c>
    </row>
    <row r="3" spans="1:7" ht="32" customHeight="1" x14ac:dyDescent="0.2">
      <c r="A3" s="1" t="s">
        <v>0</v>
      </c>
      <c r="B3" s="215" t="s">
        <v>1</v>
      </c>
      <c r="C3" s="215"/>
      <c r="D3" s="215"/>
      <c r="E3" s="215"/>
      <c r="F3" s="56" t="s">
        <v>2</v>
      </c>
      <c r="G3" s="47" t="s">
        <v>1647</v>
      </c>
    </row>
    <row r="4" spans="1:7" ht="32" customHeight="1" x14ac:dyDescent="0.2">
      <c r="A4" s="216" t="s">
        <v>4</v>
      </c>
      <c r="B4" s="216"/>
      <c r="C4" s="216"/>
      <c r="D4" s="216"/>
      <c r="E4" s="216"/>
      <c r="F4" s="216"/>
      <c r="G4" s="48">
        <f>G5+G18+G29+G32+G60+G83+G97+G122+G143</f>
        <v>443</v>
      </c>
    </row>
    <row r="5" spans="1:7" ht="32" customHeight="1" x14ac:dyDescent="0.2">
      <c r="A5" s="2">
        <v>1</v>
      </c>
      <c r="B5" s="180" t="s">
        <v>5</v>
      </c>
      <c r="C5" s="180"/>
      <c r="D5" s="180"/>
      <c r="E5" s="180"/>
      <c r="F5" s="58"/>
      <c r="G5" s="50">
        <f>SUM(G6:G17)</f>
        <v>30</v>
      </c>
    </row>
    <row r="6" spans="1:7" ht="32" customHeight="1" x14ac:dyDescent="0.2">
      <c r="A6" s="2"/>
      <c r="B6" s="4" t="s">
        <v>6</v>
      </c>
      <c r="C6" s="176" t="s">
        <v>7</v>
      </c>
      <c r="D6" s="176"/>
      <c r="E6" s="176"/>
      <c r="F6" s="58" t="s">
        <v>8</v>
      </c>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8</v>
      </c>
      <c r="G9" s="15">
        <f t="shared" si="0"/>
        <v>5</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8</v>
      </c>
      <c r="G13" s="15">
        <f t="shared" si="0"/>
        <v>5</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22</v>
      </c>
      <c r="G16" s="15">
        <f t="shared" si="0"/>
        <v>0</v>
      </c>
    </row>
    <row r="17" spans="1:7" ht="32" customHeight="1" x14ac:dyDescent="0.2">
      <c r="A17" s="2"/>
      <c r="B17" s="3"/>
      <c r="C17" s="4" t="s">
        <v>29</v>
      </c>
      <c r="D17" s="176" t="s">
        <v>30</v>
      </c>
      <c r="E17" s="176"/>
      <c r="F17" s="58" t="s">
        <v>22</v>
      </c>
      <c r="G17" s="15">
        <f t="shared" si="0"/>
        <v>0</v>
      </c>
    </row>
    <row r="18" spans="1:7" ht="32" customHeight="1" x14ac:dyDescent="0.2">
      <c r="A18" s="2">
        <v>2</v>
      </c>
      <c r="B18" s="180" t="s">
        <v>31</v>
      </c>
      <c r="C18" s="180"/>
      <c r="D18" s="180"/>
      <c r="E18" s="180"/>
      <c r="F18" s="58"/>
      <c r="G18" s="50">
        <f>SUM(G19:G28)</f>
        <v>35</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c r="G22" s="15"/>
    </row>
    <row r="23" spans="1:7" ht="32" customHeight="1" x14ac:dyDescent="0.2">
      <c r="A23" s="2"/>
      <c r="B23" s="5"/>
      <c r="C23" s="5" t="s">
        <v>40</v>
      </c>
      <c r="D23" s="176" t="s">
        <v>41</v>
      </c>
      <c r="E23" s="176"/>
      <c r="F23" s="58" t="s">
        <v>22</v>
      </c>
      <c r="G23" s="15">
        <f>IF(AND(F23="YA"),2,IF(AND(F23="TIDAK"),1,0))</f>
        <v>0</v>
      </c>
    </row>
    <row r="24" spans="1:7" ht="32" customHeight="1" x14ac:dyDescent="0.2">
      <c r="A24" s="2"/>
      <c r="B24" s="5"/>
      <c r="C24" s="5" t="s">
        <v>42</v>
      </c>
      <c r="D24" s="176" t="s">
        <v>43</v>
      </c>
      <c r="E24" s="176"/>
      <c r="F24" s="58" t="s">
        <v>22</v>
      </c>
      <c r="G24" s="15">
        <f>IF(AND(F24="YA"),3,IF(AND(F24="TIDAK"),1,0))</f>
        <v>0</v>
      </c>
    </row>
    <row r="25" spans="1:7" ht="32" customHeight="1" x14ac:dyDescent="0.2">
      <c r="A25" s="2"/>
      <c r="B25" s="5"/>
      <c r="C25" s="5" t="s">
        <v>44</v>
      </c>
      <c r="D25" s="176" t="s">
        <v>45</v>
      </c>
      <c r="E25" s="176"/>
      <c r="F25" s="58" t="s">
        <v>8</v>
      </c>
      <c r="G25" s="15">
        <f>IF(AND(F25="YA"),5,IF(AND(F25="TIDAK"),1,0))</f>
        <v>5</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8</v>
      </c>
      <c r="G28" s="15">
        <f t="shared" si="1"/>
        <v>5</v>
      </c>
    </row>
    <row r="29" spans="1:7" ht="32" customHeight="1" x14ac:dyDescent="0.2">
      <c r="A29" s="2">
        <v>3</v>
      </c>
      <c r="B29" s="189" t="s">
        <v>52</v>
      </c>
      <c r="C29" s="190"/>
      <c r="D29" s="190"/>
      <c r="E29" s="191"/>
      <c r="F29" s="58"/>
      <c r="G29" s="50">
        <f>SUM(G30:G31)</f>
        <v>10</v>
      </c>
    </row>
    <row r="30" spans="1:7" ht="32" customHeight="1" x14ac:dyDescent="0.2">
      <c r="A30" s="2"/>
      <c r="B30" s="5" t="s">
        <v>53</v>
      </c>
      <c r="C30" s="176" t="s">
        <v>54</v>
      </c>
      <c r="D30" s="176"/>
      <c r="E30" s="176"/>
      <c r="F30" s="58" t="s">
        <v>8</v>
      </c>
      <c r="G30" s="15">
        <f t="shared" ref="G30:G31" si="2">IF(AND(F30="YA"),5,IF(AND(F30="TIDAK"),1,0))</f>
        <v>5</v>
      </c>
    </row>
    <row r="31" spans="1:7" ht="32" customHeight="1" x14ac:dyDescent="0.2">
      <c r="A31" s="2"/>
      <c r="B31" s="7" t="s">
        <v>56</v>
      </c>
      <c r="C31" s="176" t="s">
        <v>57</v>
      </c>
      <c r="D31" s="176"/>
      <c r="E31" s="176"/>
      <c r="F31" s="58" t="s">
        <v>8</v>
      </c>
      <c r="G31" s="15">
        <f t="shared" si="2"/>
        <v>5</v>
      </c>
    </row>
    <row r="32" spans="1:7" ht="32" customHeight="1" x14ac:dyDescent="0.2">
      <c r="A32" s="2">
        <v>4</v>
      </c>
      <c r="B32" s="180" t="s">
        <v>58</v>
      </c>
      <c r="C32" s="180"/>
      <c r="D32" s="180"/>
      <c r="E32" s="180"/>
      <c r="F32" s="58"/>
      <c r="G32" s="50">
        <f>SUM(G33:G59)</f>
        <v>96</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8</v>
      </c>
      <c r="G40" s="15">
        <f t="shared" si="5"/>
        <v>5</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t="s">
        <v>22</v>
      </c>
      <c r="G42" s="15">
        <f>IF(AND(F42="YA"),2,IF(AND(F42="TIDAK"),1,0))</f>
        <v>0</v>
      </c>
    </row>
    <row r="43" spans="1:7" ht="32" customHeight="1" x14ac:dyDescent="0.2">
      <c r="A43" s="2"/>
      <c r="B43" s="5"/>
      <c r="C43" s="5"/>
      <c r="D43" s="5" t="s">
        <v>79</v>
      </c>
      <c r="E43" s="5" t="s">
        <v>80</v>
      </c>
      <c r="F43" s="58" t="s">
        <v>22</v>
      </c>
      <c r="G43" s="15">
        <f>IF(AND(F43="YA"),3,IF(AND(F43="TIDAK"),1,0))</f>
        <v>0</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t="s">
        <v>8</v>
      </c>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8</v>
      </c>
      <c r="G58" s="15">
        <f t="shared" si="7"/>
        <v>5</v>
      </c>
    </row>
    <row r="59" spans="1:7" ht="32" customHeight="1" x14ac:dyDescent="0.2">
      <c r="A59" s="2"/>
      <c r="B59" s="5"/>
      <c r="C59" s="5"/>
      <c r="D59" s="4" t="s">
        <v>110</v>
      </c>
      <c r="E59" s="5" t="s">
        <v>111</v>
      </c>
      <c r="F59" s="58" t="s">
        <v>55</v>
      </c>
      <c r="G59" s="15">
        <f t="shared" si="7"/>
        <v>1</v>
      </c>
    </row>
    <row r="60" spans="1:7" ht="32" customHeight="1" x14ac:dyDescent="0.2">
      <c r="A60" s="2">
        <v>5</v>
      </c>
      <c r="B60" s="180" t="s">
        <v>112</v>
      </c>
      <c r="C60" s="180"/>
      <c r="D60" s="180"/>
      <c r="E60" s="180"/>
      <c r="F60" s="58"/>
      <c r="G60" s="50">
        <f>SUM(G61:G82)</f>
        <v>81</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55</v>
      </c>
      <c r="G63" s="15">
        <f t="shared" ref="G63:G70" si="9">IF(AND(F63="YA"),5,IF(AND(F63="TIDAK"),1,0))</f>
        <v>1</v>
      </c>
    </row>
    <row r="64" spans="1:7" ht="32" customHeight="1" x14ac:dyDescent="0.2">
      <c r="A64" s="2"/>
      <c r="B64" s="5"/>
      <c r="C64" s="4" t="s">
        <v>119</v>
      </c>
      <c r="D64" s="176" t="s">
        <v>120</v>
      </c>
      <c r="E64" s="176"/>
      <c r="F64" s="58" t="s">
        <v>8</v>
      </c>
      <c r="G64" s="15">
        <f t="shared" si="9"/>
        <v>5</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8</v>
      </c>
      <c r="G69" s="15">
        <f t="shared" si="9"/>
        <v>5</v>
      </c>
    </row>
    <row r="70" spans="1:7" ht="32" customHeight="1" x14ac:dyDescent="0.2">
      <c r="A70" s="2"/>
      <c r="B70" s="5"/>
      <c r="C70" s="4" t="s">
        <v>131</v>
      </c>
      <c r="D70" s="176" t="s">
        <v>132</v>
      </c>
      <c r="E70" s="176"/>
      <c r="F70" s="58" t="s">
        <v>8</v>
      </c>
      <c r="G70" s="15">
        <f t="shared" si="9"/>
        <v>5</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t="s">
        <v>22</v>
      </c>
      <c r="G73" s="15">
        <f>IF(AND(F73="YA"),2,IF(AND(F73="TIDAK"),1,0))</f>
        <v>0</v>
      </c>
    </row>
    <row r="74" spans="1:7" ht="32" customHeight="1" x14ac:dyDescent="0.2">
      <c r="A74" s="2"/>
      <c r="B74" s="5"/>
      <c r="C74" s="5"/>
      <c r="D74" s="4" t="s">
        <v>138</v>
      </c>
      <c r="E74" s="5" t="s">
        <v>80</v>
      </c>
      <c r="F74" s="58" t="s">
        <v>22</v>
      </c>
      <c r="G74" s="15">
        <f>IF(AND(F74="YA"),3,IF(AND(F74="TIDAK"),1,0))</f>
        <v>0</v>
      </c>
    </row>
    <row r="75" spans="1:7" ht="32" customHeight="1" x14ac:dyDescent="0.2">
      <c r="A75" s="2"/>
      <c r="B75" s="5"/>
      <c r="C75" s="5"/>
      <c r="D75" s="4" t="s">
        <v>139</v>
      </c>
      <c r="E75" s="5" t="s">
        <v>140</v>
      </c>
      <c r="F75" s="58" t="s">
        <v>8</v>
      </c>
      <c r="G75" s="15">
        <f>IF(AND(F75="YA"),5,IF(AND(F75="TIDAK"),1,0))</f>
        <v>5</v>
      </c>
    </row>
    <row r="76" spans="1:7" ht="32" customHeight="1" x14ac:dyDescent="0.2">
      <c r="A76" s="2"/>
      <c r="B76" s="5"/>
      <c r="C76" s="4" t="s">
        <v>141</v>
      </c>
      <c r="D76" s="176" t="s">
        <v>142</v>
      </c>
      <c r="E76" s="176"/>
      <c r="F76" s="58" t="s">
        <v>8</v>
      </c>
      <c r="G76" s="15">
        <f t="shared" ref="G76:G82" si="10">IF(AND(F76="YA"),5,IF(AND(F76="TIDAK"),1,0))</f>
        <v>5</v>
      </c>
    </row>
    <row r="77" spans="1:7" ht="32" customHeight="1" x14ac:dyDescent="0.2">
      <c r="A77" s="2"/>
      <c r="B77" s="4" t="s">
        <v>143</v>
      </c>
      <c r="C77" s="176" t="s">
        <v>144</v>
      </c>
      <c r="D77" s="176"/>
      <c r="E77" s="176"/>
      <c r="F77" s="58" t="s">
        <v>8</v>
      </c>
      <c r="G77" s="15">
        <f t="shared" si="10"/>
        <v>5</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8</v>
      </c>
      <c r="G79" s="15">
        <f t="shared" si="10"/>
        <v>5</v>
      </c>
    </row>
    <row r="80" spans="1:7" ht="32" customHeight="1" x14ac:dyDescent="0.2">
      <c r="A80" s="2"/>
      <c r="B80" s="4" t="s">
        <v>149</v>
      </c>
      <c r="C80" s="176" t="s">
        <v>150</v>
      </c>
      <c r="D80" s="176"/>
      <c r="E80" s="176"/>
      <c r="F80" s="58" t="s">
        <v>8</v>
      </c>
      <c r="G80" s="15">
        <f t="shared" si="10"/>
        <v>5</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8</v>
      </c>
      <c r="G82" s="15">
        <f t="shared" si="10"/>
        <v>5</v>
      </c>
    </row>
    <row r="83" spans="1:7" ht="32" customHeight="1" x14ac:dyDescent="0.2">
      <c r="A83" s="2">
        <v>6</v>
      </c>
      <c r="B83" s="180" t="s">
        <v>155</v>
      </c>
      <c r="C83" s="180"/>
      <c r="D83" s="180"/>
      <c r="E83" s="180"/>
      <c r="F83" s="58"/>
      <c r="G83" s="50">
        <f>SUM(G84:G96)</f>
        <v>25</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c r="G85" s="15"/>
    </row>
    <row r="86" spans="1:7" ht="32" customHeight="1" x14ac:dyDescent="0.2">
      <c r="A86" s="2"/>
      <c r="B86" s="5"/>
      <c r="C86" s="4" t="s">
        <v>160</v>
      </c>
      <c r="D86" s="176" t="s">
        <v>161</v>
      </c>
      <c r="E86" s="176"/>
      <c r="F86" s="58" t="s">
        <v>22</v>
      </c>
      <c r="G86" s="15">
        <f>IF(AND(F86="YA"),3,IF(AND(F86="TIDAK"),1,0))</f>
        <v>0</v>
      </c>
    </row>
    <row r="87" spans="1:7" ht="32" customHeight="1" x14ac:dyDescent="0.2">
      <c r="A87" s="2"/>
      <c r="B87" s="5"/>
      <c r="C87" s="4" t="s">
        <v>162</v>
      </c>
      <c r="D87" s="176" t="s">
        <v>163</v>
      </c>
      <c r="E87" s="176"/>
      <c r="F87" s="58" t="s">
        <v>8</v>
      </c>
      <c r="G87" s="15">
        <f>IF(AND(F87="YA"),5,IF(AND(F87="TIDAK"),1,0))</f>
        <v>5</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t="s">
        <v>8</v>
      </c>
      <c r="G89" s="15">
        <f>IF(AND(F89="YA"),3,IF(AND(F89="TIDAK"),1,0))</f>
        <v>3</v>
      </c>
    </row>
    <row r="90" spans="1:7" ht="32" customHeight="1" x14ac:dyDescent="0.2">
      <c r="A90" s="2"/>
      <c r="B90" s="5"/>
      <c r="C90" s="4" t="s">
        <v>168</v>
      </c>
      <c r="D90" s="176" t="s">
        <v>169</v>
      </c>
      <c r="E90" s="176"/>
      <c r="F90" s="58" t="s">
        <v>22</v>
      </c>
      <c r="G90" s="15">
        <f>IF(AND(F90="YA"),5,IF(AND(F90="TIDAK"),1,0))</f>
        <v>0</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8</v>
      </c>
      <c r="G92" s="15">
        <f>IF(AND(F92="YA"),2,IF(AND(F92="TIDAK"),1,0))</f>
        <v>2</v>
      </c>
    </row>
    <row r="93" spans="1:7" ht="32" customHeight="1" x14ac:dyDescent="0.2">
      <c r="A93" s="2"/>
      <c r="B93" s="5"/>
      <c r="C93" s="4" t="s">
        <v>174</v>
      </c>
      <c r="D93" s="176" t="s">
        <v>175</v>
      </c>
      <c r="E93" s="176"/>
      <c r="F93" s="58" t="s">
        <v>22</v>
      </c>
      <c r="G93" s="15">
        <f>IF(AND(F93="YA"),3,IF(AND(F93="TIDAK"),1,0))</f>
        <v>0</v>
      </c>
    </row>
    <row r="94" spans="1:7" ht="32" customHeight="1" x14ac:dyDescent="0.2">
      <c r="A94" s="2"/>
      <c r="B94" s="5"/>
      <c r="C94" s="4" t="s">
        <v>176</v>
      </c>
      <c r="D94" s="176" t="s">
        <v>177</v>
      </c>
      <c r="E94" s="176"/>
      <c r="F94" s="58" t="s">
        <v>22</v>
      </c>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8</v>
      </c>
      <c r="G96" s="15">
        <f t="shared" si="12"/>
        <v>5</v>
      </c>
    </row>
    <row r="97" spans="1:7" ht="32" customHeight="1" x14ac:dyDescent="0.2">
      <c r="A97" s="2">
        <v>7</v>
      </c>
      <c r="B97" s="180" t="s">
        <v>182</v>
      </c>
      <c r="C97" s="180"/>
      <c r="D97" s="180"/>
      <c r="E97" s="180"/>
      <c r="F97" s="58"/>
      <c r="G97" s="50">
        <f>SUM(G98:G121)</f>
        <v>76</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55</v>
      </c>
      <c r="G106" s="15">
        <f t="shared" si="14"/>
        <v>1</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t="s">
        <v>22</v>
      </c>
      <c r="G112" s="15">
        <f>IF(AND(F112="YA"),3,IF(AND(F112="TIDAK"),1,0))</f>
        <v>0</v>
      </c>
    </row>
    <row r="113" spans="1:7" ht="32" customHeight="1" x14ac:dyDescent="0.2">
      <c r="A113" s="8"/>
      <c r="B113" s="5"/>
      <c r="C113" s="5" t="s">
        <v>213</v>
      </c>
      <c r="D113" s="176" t="s">
        <v>214</v>
      </c>
      <c r="E113" s="176"/>
      <c r="F113" s="58" t="s">
        <v>8</v>
      </c>
      <c r="G113" s="15">
        <f>IF(AND(F113="YA"),5,IF(AND(F113="TIDAK"),1,0))</f>
        <v>5</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22</v>
      </c>
      <c r="G115" s="15">
        <f>IF(AND(F115="YA"),3,IF(AND(F115="TIDAK"),1,0))</f>
        <v>0</v>
      </c>
    </row>
    <row r="116" spans="1:7" ht="32" customHeight="1" x14ac:dyDescent="0.2">
      <c r="A116" s="8"/>
      <c r="B116" s="5"/>
      <c r="C116" s="5" t="s">
        <v>219</v>
      </c>
      <c r="D116" s="176" t="s">
        <v>220</v>
      </c>
      <c r="E116" s="176"/>
      <c r="F116" s="58" t="s">
        <v>8</v>
      </c>
      <c r="G116" s="15">
        <f>IF(AND(F116="YA"),5,IF(AND(F116="TIDAK"),1,0))</f>
        <v>5</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t="s">
        <v>22</v>
      </c>
      <c r="G119" s="15">
        <f>IF(AND(F119="YA"),2,IF(AND(F119="TIDAK"),1,0))</f>
        <v>0</v>
      </c>
    </row>
    <row r="120" spans="1:7" ht="32" customHeight="1" x14ac:dyDescent="0.2">
      <c r="A120" s="2"/>
      <c r="B120" s="5"/>
      <c r="C120" s="5" t="s">
        <v>226</v>
      </c>
      <c r="D120" s="176" t="s">
        <v>80</v>
      </c>
      <c r="E120" s="176"/>
      <c r="F120" s="58" t="s">
        <v>22</v>
      </c>
      <c r="G120" s="15">
        <f>IF(AND(F120="YA"),3,IF(AND(F120="TIDAK"),1,0))</f>
        <v>0</v>
      </c>
    </row>
    <row r="121" spans="1:7" ht="32" customHeight="1" x14ac:dyDescent="0.2">
      <c r="A121" s="2"/>
      <c r="B121" s="5"/>
      <c r="C121" s="5" t="s">
        <v>227</v>
      </c>
      <c r="D121" s="176" t="s">
        <v>140</v>
      </c>
      <c r="E121" s="176"/>
      <c r="F121" s="58" t="s">
        <v>8</v>
      </c>
      <c r="G121" s="15">
        <f>IF(AND(F121="YA"),5,IF(AND(F121="TIDAK"),1,0))</f>
        <v>5</v>
      </c>
    </row>
    <row r="122" spans="1:7" ht="32" customHeight="1" x14ac:dyDescent="0.2">
      <c r="A122" s="2">
        <v>8</v>
      </c>
      <c r="B122" s="180" t="s">
        <v>228</v>
      </c>
      <c r="C122" s="180"/>
      <c r="D122" s="180"/>
      <c r="E122" s="180"/>
      <c r="F122" s="58"/>
      <c r="G122" s="50">
        <f>SUM(G123:G142)</f>
        <v>47</v>
      </c>
    </row>
    <row r="123" spans="1:7" ht="32" customHeight="1" x14ac:dyDescent="0.2">
      <c r="A123" s="2"/>
      <c r="B123" s="4" t="s">
        <v>229</v>
      </c>
      <c r="C123" s="176" t="s">
        <v>230</v>
      </c>
      <c r="D123" s="176"/>
      <c r="E123" s="176"/>
      <c r="F123" s="58" t="s">
        <v>8</v>
      </c>
      <c r="G123" s="15">
        <f t="shared" ref="G123" si="16">IF(AND(F123="YA"),5,IF(AND(F123="TIDAK"),1,0))</f>
        <v>5</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t="s">
        <v>22</v>
      </c>
      <c r="G125" s="15">
        <f>IF(AND(F125="YA"),2,IF(AND(F125="TIDAK"),1,0))</f>
        <v>0</v>
      </c>
    </row>
    <row r="126" spans="1:7" ht="32" customHeight="1" x14ac:dyDescent="0.2">
      <c r="A126" s="2"/>
      <c r="B126" s="5"/>
      <c r="C126" s="4" t="s">
        <v>235</v>
      </c>
      <c r="D126" s="176" t="s">
        <v>236</v>
      </c>
      <c r="E126" s="176"/>
      <c r="F126" s="58" t="s">
        <v>8</v>
      </c>
      <c r="G126" s="15">
        <f>IF(AND(F126="YA"),3,IF(AND(F126="TIDAK"),1,0))</f>
        <v>3</v>
      </c>
    </row>
    <row r="127" spans="1:7" ht="32" customHeight="1" x14ac:dyDescent="0.2">
      <c r="A127" s="2"/>
      <c r="B127" s="5"/>
      <c r="C127" s="4" t="s">
        <v>237</v>
      </c>
      <c r="D127" s="176" t="s">
        <v>238</v>
      </c>
      <c r="E127" s="176"/>
      <c r="F127" s="58" t="s">
        <v>22</v>
      </c>
      <c r="G127" s="15">
        <f>IF(AND(F127="YA"),5,IF(AND(F127="TIDAK"),1,0))</f>
        <v>0</v>
      </c>
    </row>
    <row r="128" spans="1:7" ht="32" customHeight="1" x14ac:dyDescent="0.2">
      <c r="A128" s="2"/>
      <c r="B128" s="4" t="s">
        <v>239</v>
      </c>
      <c r="C128" s="176" t="s">
        <v>240</v>
      </c>
      <c r="D128" s="176"/>
      <c r="E128" s="176"/>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8</v>
      </c>
      <c r="G130" s="15">
        <f>IF(AND(F130="YA"),3,IF(AND(F130="TIDAK"),1,0))</f>
        <v>3</v>
      </c>
    </row>
    <row r="131" spans="1:7" ht="32" customHeight="1" x14ac:dyDescent="0.2">
      <c r="A131" s="2"/>
      <c r="B131" s="5"/>
      <c r="C131" s="4" t="s">
        <v>245</v>
      </c>
      <c r="D131" s="214" t="s">
        <v>246</v>
      </c>
      <c r="E131" s="214"/>
      <c r="F131" s="58" t="s">
        <v>22</v>
      </c>
      <c r="G131" s="15">
        <f>IF(AND(F131="YA"),5,IF(AND(F131="TIDAK"),1,0))</f>
        <v>0</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22</v>
      </c>
      <c r="G133" s="15">
        <f>IF(AND(F133="YA"),3,IF(AND(F133="TIDAK"),1,0))</f>
        <v>0</v>
      </c>
    </row>
    <row r="134" spans="1:7" ht="32" customHeight="1" x14ac:dyDescent="0.2">
      <c r="A134" s="2"/>
      <c r="B134" s="5"/>
      <c r="C134" s="4" t="s">
        <v>251</v>
      </c>
      <c r="D134" s="176" t="s">
        <v>252</v>
      </c>
      <c r="E134" s="176"/>
      <c r="F134" s="58" t="s">
        <v>22</v>
      </c>
      <c r="G134" s="15">
        <f>IF(AND(F134="YA"),3,IF(AND(F134="TIDAK"),1,0))</f>
        <v>0</v>
      </c>
    </row>
    <row r="135" spans="1:7" ht="32" customHeight="1" x14ac:dyDescent="0.2">
      <c r="A135" s="2"/>
      <c r="B135" s="5"/>
      <c r="C135" s="4" t="s">
        <v>253</v>
      </c>
      <c r="D135" s="176" t="s">
        <v>254</v>
      </c>
      <c r="E135" s="176"/>
      <c r="F135" s="58" t="s">
        <v>8</v>
      </c>
      <c r="G135" s="15">
        <f>IF(AND(F135="YA"),5,IF(AND(F135="TIDAK"),1,0))</f>
        <v>5</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8</v>
      </c>
      <c r="G138" s="15">
        <f t="shared" ref="G138:G142" si="19">IF(AND(F138="YA"),5,IF(AND(F138="TIDAK"),1,0))</f>
        <v>5</v>
      </c>
    </row>
    <row r="139" spans="1:7" ht="32" customHeight="1" x14ac:dyDescent="0.2">
      <c r="A139" s="2"/>
      <c r="B139" s="5"/>
      <c r="C139" s="4" t="s">
        <v>261</v>
      </c>
      <c r="D139" s="176" t="s">
        <v>262</v>
      </c>
      <c r="E139" s="176"/>
      <c r="F139" s="58" t="s">
        <v>8</v>
      </c>
      <c r="G139" s="15">
        <f t="shared" si="19"/>
        <v>5</v>
      </c>
    </row>
    <row r="140" spans="1:7" ht="32" customHeight="1" x14ac:dyDescent="0.2">
      <c r="A140" s="2"/>
      <c r="B140" s="5"/>
      <c r="C140" s="4" t="s">
        <v>263</v>
      </c>
      <c r="D140" s="176" t="s">
        <v>264</v>
      </c>
      <c r="E140" s="176"/>
      <c r="F140" s="58" t="s">
        <v>55</v>
      </c>
      <c r="G140" s="15">
        <f t="shared" si="19"/>
        <v>1</v>
      </c>
    </row>
    <row r="141" spans="1:7" ht="32" customHeight="1" x14ac:dyDescent="0.2">
      <c r="A141" s="2"/>
      <c r="B141" s="4" t="s">
        <v>265</v>
      </c>
      <c r="C141" s="176" t="s">
        <v>266</v>
      </c>
      <c r="D141" s="176"/>
      <c r="E141" s="176"/>
      <c r="F141" s="58" t="s">
        <v>8</v>
      </c>
      <c r="G141" s="15">
        <f t="shared" si="19"/>
        <v>5</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43</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t="s">
        <v>8</v>
      </c>
      <c r="G145" s="15">
        <f t="shared" si="20"/>
        <v>5</v>
      </c>
    </row>
    <row r="146" spans="1:7" ht="32" customHeight="1" x14ac:dyDescent="0.2">
      <c r="A146" s="2"/>
      <c r="B146" s="4" t="s">
        <v>273</v>
      </c>
      <c r="C146" s="176" t="s">
        <v>274</v>
      </c>
      <c r="D146" s="176"/>
      <c r="E146" s="176"/>
      <c r="F146" s="58" t="s">
        <v>8</v>
      </c>
      <c r="G146" s="15">
        <f t="shared" si="20"/>
        <v>5</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8</v>
      </c>
      <c r="G148" s="15">
        <f>IF(AND(F148="YA"),3,IF(AND(F148="TIDAK"),1,0))</f>
        <v>3</v>
      </c>
    </row>
    <row r="149" spans="1:7" ht="32" customHeight="1" x14ac:dyDescent="0.2">
      <c r="A149" s="2"/>
      <c r="B149" s="5"/>
      <c r="C149" s="4" t="s">
        <v>278</v>
      </c>
      <c r="D149" s="176" t="s">
        <v>279</v>
      </c>
      <c r="E149" s="176"/>
      <c r="F149" s="58" t="s">
        <v>22</v>
      </c>
      <c r="G149" s="15">
        <f>IF(AND(F149="YA"),3,IF(AND(F149="TIDAK"),1,0))</f>
        <v>0</v>
      </c>
    </row>
    <row r="150" spans="1:7" ht="32" customHeight="1" x14ac:dyDescent="0.2">
      <c r="A150" s="2"/>
      <c r="B150" s="5"/>
      <c r="C150" s="4" t="s">
        <v>280</v>
      </c>
      <c r="D150" s="176" t="s">
        <v>281</v>
      </c>
      <c r="E150" s="176"/>
      <c r="F150" s="58" t="s">
        <v>22</v>
      </c>
      <c r="G150" s="15">
        <f>IF(AND(F150="YA"),4,IF(AND(F150="TIDAK"),1,0))</f>
        <v>0</v>
      </c>
    </row>
    <row r="151" spans="1:7" ht="32" customHeight="1" x14ac:dyDescent="0.2">
      <c r="A151" s="2"/>
      <c r="B151" s="5"/>
      <c r="C151" s="4" t="s">
        <v>282</v>
      </c>
      <c r="D151" s="176" t="s">
        <v>283</v>
      </c>
      <c r="E151" s="176"/>
      <c r="F151" s="58" t="s">
        <v>22</v>
      </c>
      <c r="G151" s="15">
        <f>IF(AND(F151="YA"),5,IF(AND(F151="TIDAK"),1,0))</f>
        <v>0</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22</v>
      </c>
      <c r="G154" s="15">
        <f>IF(AND(F154="YA"),2,IF(AND(F154="TIDAK"),1,0))</f>
        <v>0</v>
      </c>
    </row>
    <row r="155" spans="1:7" ht="32" customHeight="1" x14ac:dyDescent="0.2">
      <c r="A155" s="2"/>
      <c r="B155" s="5"/>
      <c r="C155" s="4" t="s">
        <v>290</v>
      </c>
      <c r="D155" s="176" t="s">
        <v>291</v>
      </c>
      <c r="E155" s="176"/>
      <c r="F155" s="58" t="s">
        <v>22</v>
      </c>
      <c r="G155" s="15">
        <f>IF(AND(F155="YA"),3,IF(AND(F155="TIDAK"),1,0))</f>
        <v>0</v>
      </c>
    </row>
    <row r="156" spans="1:7" ht="32" customHeight="1" x14ac:dyDescent="0.2">
      <c r="A156" s="2"/>
      <c r="B156" s="5"/>
      <c r="C156" s="4" t="s">
        <v>292</v>
      </c>
      <c r="D156" s="176" t="s">
        <v>293</v>
      </c>
      <c r="E156" s="176"/>
      <c r="F156" s="58" t="s">
        <v>8</v>
      </c>
      <c r="G156" s="15">
        <f>IF(AND(F156="YA"),5,IF(AND(F156="TIDAK"),1,0))</f>
        <v>5</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22</v>
      </c>
      <c r="G159" s="15">
        <f>IF(AND(F159="YA"),2,IF(AND(F159="TIDAK"),1,0))</f>
        <v>0</v>
      </c>
    </row>
    <row r="160" spans="1:7" ht="32" customHeight="1" x14ac:dyDescent="0.2">
      <c r="A160" s="2"/>
      <c r="B160" s="5"/>
      <c r="C160" s="4" t="s">
        <v>300</v>
      </c>
      <c r="D160" s="176" t="s">
        <v>301</v>
      </c>
      <c r="E160" s="176"/>
      <c r="F160" s="58" t="s">
        <v>22</v>
      </c>
      <c r="G160" s="15">
        <f>IF(AND(F160="YA"),3,IF(AND(F160="TIDAK"),1,0))</f>
        <v>0</v>
      </c>
    </row>
    <row r="161" spans="1:7" ht="32" customHeight="1" x14ac:dyDescent="0.2">
      <c r="A161" s="2"/>
      <c r="B161" s="5"/>
      <c r="C161" s="4" t="s">
        <v>302</v>
      </c>
      <c r="D161" s="176" t="s">
        <v>303</v>
      </c>
      <c r="E161" s="176"/>
      <c r="F161" s="58" t="s">
        <v>8</v>
      </c>
      <c r="G161" s="15">
        <f>IF(AND(F161="YA"),5,IF(AND(F161="TIDAK"),1,0))</f>
        <v>5</v>
      </c>
    </row>
    <row r="162" spans="1:7" ht="32" customHeight="1" x14ac:dyDescent="0.2">
      <c r="A162" s="2"/>
      <c r="B162" s="4" t="s">
        <v>304</v>
      </c>
      <c r="C162" s="176" t="s">
        <v>305</v>
      </c>
      <c r="D162" s="176"/>
      <c r="E162" s="176"/>
      <c r="F162" s="58" t="s">
        <v>8</v>
      </c>
      <c r="G162" s="15">
        <f t="shared" ref="G162" si="23">IF(AND(F162="YA"),5,IF(AND(F162="TIDAK"),1,0))</f>
        <v>5</v>
      </c>
    </row>
    <row r="163" spans="1:7" ht="32" customHeight="1" x14ac:dyDescent="0.2">
      <c r="A163" s="204" t="s">
        <v>306</v>
      </c>
      <c r="B163" s="205"/>
      <c r="C163" s="205"/>
      <c r="D163" s="205"/>
      <c r="E163" s="205"/>
      <c r="F163" s="205"/>
      <c r="G163" s="48">
        <f>G164</f>
        <v>160</v>
      </c>
    </row>
    <row r="164" spans="1:7" ht="32" customHeight="1" x14ac:dyDescent="0.2">
      <c r="A164" s="2">
        <v>10</v>
      </c>
      <c r="B164" s="180" t="s">
        <v>307</v>
      </c>
      <c r="C164" s="180"/>
      <c r="D164" s="180"/>
      <c r="E164" s="180"/>
      <c r="F164" s="58"/>
      <c r="G164" s="50">
        <f>SUM(G165:G243)</f>
        <v>160</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4" t="s">
        <v>310</v>
      </c>
      <c r="C166" s="176" t="s">
        <v>311</v>
      </c>
      <c r="D166" s="176"/>
      <c r="E166" s="176"/>
      <c r="F166" s="58"/>
      <c r="G166" s="15"/>
    </row>
    <row r="167" spans="1:7" ht="32" customHeight="1" x14ac:dyDescent="0.2">
      <c r="A167" s="2"/>
      <c r="B167" s="5"/>
      <c r="C167" s="4" t="s">
        <v>312</v>
      </c>
      <c r="D167" s="176" t="s">
        <v>313</v>
      </c>
      <c r="E167" s="176"/>
      <c r="F167" s="58" t="s">
        <v>22</v>
      </c>
      <c r="G167" s="15">
        <f>IF(AND(F167="YA"),2,IF(AND(F167="TIDAK"),1,0))</f>
        <v>0</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t="s">
        <v>22</v>
      </c>
      <c r="G169" s="15">
        <f>IF(AND(F169="YA"),3,IF(AND(F169="TIDAK"),0.01,0))</f>
        <v>0</v>
      </c>
    </row>
    <row r="170" spans="1:7" ht="32" customHeight="1" x14ac:dyDescent="0.2">
      <c r="A170" s="2"/>
      <c r="B170" s="5"/>
      <c r="C170" s="5"/>
      <c r="D170" s="4" t="s">
        <v>318</v>
      </c>
      <c r="E170" s="5" t="s">
        <v>319</v>
      </c>
      <c r="F170" s="58" t="s">
        <v>22</v>
      </c>
      <c r="G170" s="15">
        <f>IF(AND(F170="YA"),3,IF(AND(F170="TIDAK"),0.01,0))</f>
        <v>0</v>
      </c>
    </row>
    <row r="171" spans="1:7" ht="32" customHeight="1" x14ac:dyDescent="0.2">
      <c r="A171" s="2"/>
      <c r="B171" s="5"/>
      <c r="C171" s="5"/>
      <c r="D171" s="4" t="s">
        <v>320</v>
      </c>
      <c r="E171" s="5" t="s">
        <v>321</v>
      </c>
      <c r="F171" s="58" t="s">
        <v>22</v>
      </c>
      <c r="G171" s="15">
        <f>IF(AND(F171="YA"),3,IF(AND(F171="TIDAK"),0.01,0))</f>
        <v>0</v>
      </c>
    </row>
    <row r="172" spans="1:7" ht="32" customHeight="1" x14ac:dyDescent="0.2">
      <c r="A172" s="2"/>
      <c r="B172" s="5"/>
      <c r="C172" s="5"/>
      <c r="D172" s="4" t="s">
        <v>322</v>
      </c>
      <c r="E172" s="5" t="s">
        <v>323</v>
      </c>
      <c r="F172" s="58" t="s">
        <v>22</v>
      </c>
      <c r="G172" s="15">
        <f>IF(AND(F172="YA"),3,IF(AND(F172="TIDAK"),0.01,0))</f>
        <v>0</v>
      </c>
    </row>
    <row r="173" spans="1:7" ht="32" customHeight="1" x14ac:dyDescent="0.2">
      <c r="A173" s="2"/>
      <c r="B173" s="5"/>
      <c r="C173" s="5"/>
      <c r="D173" s="4" t="s">
        <v>324</v>
      </c>
      <c r="E173" s="5" t="s">
        <v>325</v>
      </c>
      <c r="F173" s="58" t="s">
        <v>22</v>
      </c>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t="s">
        <v>22</v>
      </c>
      <c r="G175" s="15">
        <f>IF(AND(F175="YA"),5,IF(AND(F175="TIDAK"),1,0))</f>
        <v>0</v>
      </c>
    </row>
    <row r="176" spans="1:7" ht="32" customHeight="1" x14ac:dyDescent="0.2">
      <c r="A176" s="2"/>
      <c r="B176" s="5"/>
      <c r="C176" s="5"/>
      <c r="D176" s="4" t="s">
        <v>330</v>
      </c>
      <c r="E176" s="5" t="s">
        <v>331</v>
      </c>
      <c r="F176" s="58" t="s">
        <v>22</v>
      </c>
      <c r="G176" s="15">
        <f t="shared" ref="G176:G182" si="25">IF(AND(F176="YA"),5,IF(AND(F176="TIDAK"),1,0))</f>
        <v>0</v>
      </c>
    </row>
    <row r="177" spans="1:7" ht="32" customHeight="1" x14ac:dyDescent="0.2">
      <c r="A177" s="2"/>
      <c r="B177" s="5"/>
      <c r="C177" s="5"/>
      <c r="D177" s="4" t="s">
        <v>332</v>
      </c>
      <c r="E177" s="5" t="s">
        <v>333</v>
      </c>
      <c r="F177" s="58" t="s">
        <v>22</v>
      </c>
      <c r="G177" s="15">
        <f t="shared" si="25"/>
        <v>0</v>
      </c>
    </row>
    <row r="178" spans="1:7" ht="32" customHeight="1" x14ac:dyDescent="0.2">
      <c r="A178" s="2"/>
      <c r="B178" s="5"/>
      <c r="C178" s="5"/>
      <c r="D178" s="4" t="s">
        <v>334</v>
      </c>
      <c r="E178" s="5" t="s">
        <v>335</v>
      </c>
      <c r="F178" s="58" t="s">
        <v>22</v>
      </c>
      <c r="G178" s="15">
        <f t="shared" si="25"/>
        <v>0</v>
      </c>
    </row>
    <row r="179" spans="1:7" ht="32" customHeight="1" x14ac:dyDescent="0.2">
      <c r="A179" s="2"/>
      <c r="B179" s="5"/>
      <c r="C179" s="5"/>
      <c r="D179" s="4" t="s">
        <v>336</v>
      </c>
      <c r="E179" s="5" t="s">
        <v>321</v>
      </c>
      <c r="F179" s="58" t="s">
        <v>8</v>
      </c>
      <c r="G179" s="15">
        <f t="shared" si="25"/>
        <v>5</v>
      </c>
    </row>
    <row r="180" spans="1:7" ht="32" customHeight="1" x14ac:dyDescent="0.2">
      <c r="A180" s="2"/>
      <c r="B180" s="5"/>
      <c r="C180" s="5"/>
      <c r="D180" s="4" t="s">
        <v>337</v>
      </c>
      <c r="E180" s="5" t="s">
        <v>323</v>
      </c>
      <c r="F180" s="58" t="s">
        <v>22</v>
      </c>
      <c r="G180" s="15">
        <f t="shared" si="25"/>
        <v>0</v>
      </c>
    </row>
    <row r="181" spans="1:7" ht="32" customHeight="1" x14ac:dyDescent="0.2">
      <c r="A181" s="2"/>
      <c r="B181" s="5"/>
      <c r="C181" s="5"/>
      <c r="D181" s="4" t="s">
        <v>338</v>
      </c>
      <c r="E181" s="5" t="s">
        <v>325</v>
      </c>
      <c r="F181" s="58" t="s">
        <v>22</v>
      </c>
      <c r="G181" s="15">
        <f t="shared" si="25"/>
        <v>0</v>
      </c>
    </row>
    <row r="182" spans="1:7" ht="32" customHeight="1" x14ac:dyDescent="0.2">
      <c r="A182" s="2"/>
      <c r="B182" s="5"/>
      <c r="C182" s="5"/>
      <c r="D182" s="4" t="s">
        <v>339</v>
      </c>
      <c r="E182" s="5" t="s">
        <v>340</v>
      </c>
      <c r="F182" s="58" t="s">
        <v>22</v>
      </c>
      <c r="G182" s="15">
        <f t="shared" si="25"/>
        <v>0</v>
      </c>
    </row>
    <row r="183" spans="1:7" ht="32" customHeight="1" x14ac:dyDescent="0.2">
      <c r="A183" s="2"/>
      <c r="B183" s="4" t="s">
        <v>341</v>
      </c>
      <c r="C183" s="176" t="s">
        <v>342</v>
      </c>
      <c r="D183" s="176"/>
      <c r="E183" s="176"/>
      <c r="F183" s="58" t="s">
        <v>8</v>
      </c>
      <c r="G183" s="15">
        <f>IF(AND(F183="YA"),5,IF(AND(F183="TIDAK"),1,0))</f>
        <v>5</v>
      </c>
    </row>
    <row r="184" spans="1:7" ht="32" customHeight="1" x14ac:dyDescent="0.2">
      <c r="A184" s="2"/>
      <c r="B184" s="4" t="s">
        <v>343</v>
      </c>
      <c r="C184" s="176" t="s">
        <v>344</v>
      </c>
      <c r="D184" s="176"/>
      <c r="E184" s="176"/>
      <c r="F184" s="58"/>
      <c r="G184" s="15"/>
    </row>
    <row r="185" spans="1:7" ht="32" customHeight="1" x14ac:dyDescent="0.2">
      <c r="A185" s="2"/>
      <c r="B185" s="5"/>
      <c r="C185" s="4" t="s">
        <v>345</v>
      </c>
      <c r="D185" s="176" t="s">
        <v>346</v>
      </c>
      <c r="E185" s="176"/>
      <c r="F185" s="58" t="s">
        <v>22</v>
      </c>
      <c r="G185" s="15">
        <f>IF(AND(F185="YA"),2,IF(AND(F185="TIDAK"),1,0))</f>
        <v>0</v>
      </c>
    </row>
    <row r="186" spans="1:7" ht="32" customHeight="1" x14ac:dyDescent="0.2">
      <c r="A186" s="2"/>
      <c r="B186" s="5"/>
      <c r="C186" s="4" t="s">
        <v>347</v>
      </c>
      <c r="D186" s="176" t="s">
        <v>348</v>
      </c>
      <c r="E186" s="176"/>
      <c r="F186" s="58" t="s">
        <v>22</v>
      </c>
      <c r="G186" s="15">
        <f>IF(AND(F186="YA"),3,IF(AND(F186="TIDAK"),1,0))</f>
        <v>0</v>
      </c>
    </row>
    <row r="187" spans="1:7" ht="32" customHeight="1" x14ac:dyDescent="0.2">
      <c r="A187" s="2"/>
      <c r="B187" s="5"/>
      <c r="C187" s="4" t="s">
        <v>349</v>
      </c>
      <c r="D187" s="176" t="s">
        <v>350</v>
      </c>
      <c r="E187" s="176"/>
      <c r="F187" s="58" t="s">
        <v>8</v>
      </c>
      <c r="G187" s="15">
        <f>IF(AND(F187="YA"),5,IF(AND(F187="TIDAK"),1,0))</f>
        <v>5</v>
      </c>
    </row>
    <row r="188" spans="1:7" ht="32" customHeight="1" x14ac:dyDescent="0.2">
      <c r="A188" s="2"/>
      <c r="B188" s="4" t="s">
        <v>351</v>
      </c>
      <c r="C188" s="176" t="s">
        <v>352</v>
      </c>
      <c r="D188" s="176"/>
      <c r="E188" s="176"/>
      <c r="F188" s="58"/>
      <c r="G188" s="15"/>
    </row>
    <row r="189" spans="1:7" ht="32" customHeight="1" x14ac:dyDescent="0.2">
      <c r="A189" s="2"/>
      <c r="B189" s="5"/>
      <c r="C189" s="4" t="s">
        <v>353</v>
      </c>
      <c r="D189" s="176" t="s">
        <v>346</v>
      </c>
      <c r="E189" s="176"/>
      <c r="F189" s="58" t="s">
        <v>22</v>
      </c>
      <c r="G189" s="15">
        <f>IF(AND(F189="YA"),2,IF(AND(F189="TIDAK"),1,0))</f>
        <v>0</v>
      </c>
    </row>
    <row r="190" spans="1:7" ht="32" customHeight="1" x14ac:dyDescent="0.2">
      <c r="A190" s="2"/>
      <c r="B190" s="5"/>
      <c r="C190" s="4" t="s">
        <v>354</v>
      </c>
      <c r="D190" s="176" t="s">
        <v>348</v>
      </c>
      <c r="E190" s="176"/>
      <c r="F190" s="58" t="s">
        <v>22</v>
      </c>
      <c r="G190" s="15">
        <f>IF(AND(F190="YA"),3,IF(AND(F190="TIDAK"),1,0))</f>
        <v>0</v>
      </c>
    </row>
    <row r="191" spans="1:7" ht="32" customHeight="1" x14ac:dyDescent="0.2">
      <c r="A191" s="2"/>
      <c r="B191" s="5"/>
      <c r="C191" s="4" t="s">
        <v>355</v>
      </c>
      <c r="D191" s="176" t="s">
        <v>350</v>
      </c>
      <c r="E191" s="176"/>
      <c r="F191" s="58" t="s">
        <v>8</v>
      </c>
      <c r="G191" s="15">
        <f>IF(AND(F191="YA"),5,IF(AND(F191="TIDAK"),1,0))</f>
        <v>5</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t="s">
        <v>22</v>
      </c>
      <c r="G194" s="15">
        <f>IF(AND(F194="YA"),2,IF(AND(F194="TIDAK"),1,0))</f>
        <v>0</v>
      </c>
    </row>
    <row r="195" spans="1:7" ht="32" customHeight="1" x14ac:dyDescent="0.2">
      <c r="A195" s="2"/>
      <c r="B195" s="5"/>
      <c r="C195" s="4" t="s">
        <v>362</v>
      </c>
      <c r="D195" s="176" t="s">
        <v>301</v>
      </c>
      <c r="E195" s="176"/>
      <c r="F195" s="58" t="s">
        <v>8</v>
      </c>
      <c r="G195" s="15">
        <f>IF(AND(F195="YA"),3,IF(AND(F195="TIDAK"),1,0))</f>
        <v>3</v>
      </c>
    </row>
    <row r="196" spans="1:7" ht="32" customHeight="1" x14ac:dyDescent="0.2">
      <c r="A196" s="2"/>
      <c r="B196" s="5"/>
      <c r="C196" s="4" t="s">
        <v>363</v>
      </c>
      <c r="D196" s="176" t="s">
        <v>303</v>
      </c>
      <c r="E196" s="176"/>
      <c r="F196" s="58" t="s">
        <v>22</v>
      </c>
      <c r="G196" s="15">
        <f>IF(AND(F196="YA"),4,IF(AND(F196="TIDAK"),1,0))</f>
        <v>0</v>
      </c>
    </row>
    <row r="197" spans="1:7" ht="32" customHeight="1" x14ac:dyDescent="0.2">
      <c r="A197" s="2"/>
      <c r="B197" s="5"/>
      <c r="C197" s="4" t="s">
        <v>364</v>
      </c>
      <c r="D197" s="176" t="s">
        <v>365</v>
      </c>
      <c r="E197" s="176"/>
      <c r="F197" s="58" t="s">
        <v>22</v>
      </c>
      <c r="G197" s="15">
        <f>IF(AND(F197="YA"),5,IF(AND(F197="TIDAK"),1,0))</f>
        <v>0</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8</v>
      </c>
      <c r="G199" s="15">
        <f>IF(AND(F199="YA"),5,IF(AND(F199="TIDAK"),1,0))</f>
        <v>5</v>
      </c>
    </row>
    <row r="200" spans="1:7" ht="32" customHeight="1" x14ac:dyDescent="0.2">
      <c r="A200" s="2"/>
      <c r="B200" s="5"/>
      <c r="C200" s="4" t="s">
        <v>370</v>
      </c>
      <c r="D200" s="176" t="s">
        <v>371</v>
      </c>
      <c r="E200" s="176"/>
      <c r="F200" s="58" t="s">
        <v>8</v>
      </c>
      <c r="G200" s="15">
        <f>IF(AND(F200="YA"),5,IF(AND(F200="TIDAK"),1,0))</f>
        <v>5</v>
      </c>
    </row>
    <row r="201" spans="1:7" ht="32" customHeight="1" x14ac:dyDescent="0.2">
      <c r="A201" s="2"/>
      <c r="B201" s="5"/>
      <c r="C201" s="4" t="s">
        <v>372</v>
      </c>
      <c r="D201" s="176" t="s">
        <v>373</v>
      </c>
      <c r="E201" s="176"/>
      <c r="F201" s="58" t="s">
        <v>8</v>
      </c>
      <c r="G201" s="15">
        <f>IF(AND(F201="YA"),5,IF(AND(F201="TIDAK"),1,0))</f>
        <v>5</v>
      </c>
    </row>
    <row r="202" spans="1:7" ht="32" customHeight="1" x14ac:dyDescent="0.2">
      <c r="A202" s="2"/>
      <c r="B202" s="5"/>
      <c r="C202" s="4" t="s">
        <v>374</v>
      </c>
      <c r="D202" s="176" t="s">
        <v>375</v>
      </c>
      <c r="E202" s="176"/>
      <c r="F202" s="58" t="s">
        <v>8</v>
      </c>
      <c r="G202" s="15">
        <f>IF(AND(F202="YA"),5,IF(AND(F202="TIDAK"),1,0))</f>
        <v>5</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22</v>
      </c>
      <c r="G204" s="15">
        <f>IF(AND(F204="YA"),2,IF(AND(F204="TIDAK"),1,0))</f>
        <v>0</v>
      </c>
    </row>
    <row r="205" spans="1:7" ht="32" customHeight="1" x14ac:dyDescent="0.2">
      <c r="A205" s="2"/>
      <c r="B205" s="5"/>
      <c r="C205" s="4" t="s">
        <v>380</v>
      </c>
      <c r="D205" s="176" t="s">
        <v>381</v>
      </c>
      <c r="E205" s="176"/>
      <c r="F205" s="58" t="s">
        <v>22</v>
      </c>
      <c r="G205" s="15">
        <f>IF(AND(F205="YA"),2,IF(AND(F205="TIDAK"),1,0))</f>
        <v>0</v>
      </c>
    </row>
    <row r="206" spans="1:7" ht="32" customHeight="1" x14ac:dyDescent="0.2">
      <c r="A206" s="2"/>
      <c r="B206" s="5"/>
      <c r="C206" s="4" t="s">
        <v>382</v>
      </c>
      <c r="D206" s="176" t="s">
        <v>383</v>
      </c>
      <c r="E206" s="176"/>
      <c r="F206" s="58" t="s">
        <v>8</v>
      </c>
      <c r="G206" s="15">
        <f>IF(AND(F206="YA"),5,IF(AND(F206="TIDAK"),1,0))</f>
        <v>5</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22</v>
      </c>
      <c r="G208" s="15">
        <f>IF(AND(F208="YA"),2,IF(AND(F208="TIDAK"),1,0))</f>
        <v>0</v>
      </c>
    </row>
    <row r="209" spans="1:7" ht="32" customHeight="1" x14ac:dyDescent="0.2">
      <c r="A209" s="2"/>
      <c r="B209" s="5"/>
      <c r="C209" s="4" t="s">
        <v>388</v>
      </c>
      <c r="D209" s="176" t="s">
        <v>389</v>
      </c>
      <c r="E209" s="176"/>
      <c r="F209" s="58" t="s">
        <v>22</v>
      </c>
      <c r="G209" s="15">
        <f>IF(AND(F209="YA"),2,IF(AND(F209="TIDAK"),1,0))</f>
        <v>0</v>
      </c>
    </row>
    <row r="210" spans="1:7" ht="32" customHeight="1" x14ac:dyDescent="0.2">
      <c r="A210" s="2"/>
      <c r="B210" s="5"/>
      <c r="C210" s="4" t="s">
        <v>390</v>
      </c>
      <c r="D210" s="176" t="s">
        <v>391</v>
      </c>
      <c r="E210" s="176"/>
      <c r="F210" s="58" t="s">
        <v>22</v>
      </c>
      <c r="G210" s="15">
        <f>IF(AND(F210="YA"),2,IF(AND(F210="TIDAK"),1,0))</f>
        <v>0</v>
      </c>
    </row>
    <row r="211" spans="1:7" ht="32" customHeight="1" x14ac:dyDescent="0.2">
      <c r="A211" s="2"/>
      <c r="B211" s="5"/>
      <c r="C211" s="4" t="s">
        <v>392</v>
      </c>
      <c r="D211" s="176" t="s">
        <v>383</v>
      </c>
      <c r="E211" s="176"/>
      <c r="F211" s="58" t="s">
        <v>8</v>
      </c>
      <c r="G211" s="15">
        <f>IF(AND(F211="YA"),5,IF(AND(F211="TIDAK"),1,0))</f>
        <v>5</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22</v>
      </c>
      <c r="G213" s="15">
        <f>IF(AND(F213="YA"),2,IF(AND(F213="TIDAK"),1,0))</f>
        <v>0</v>
      </c>
    </row>
    <row r="214" spans="1:7" ht="32" customHeight="1" x14ac:dyDescent="0.2">
      <c r="A214" s="2"/>
      <c r="B214" s="5"/>
      <c r="C214" s="4" t="s">
        <v>396</v>
      </c>
      <c r="D214" s="176" t="s">
        <v>389</v>
      </c>
      <c r="E214" s="176"/>
      <c r="F214" s="58" t="s">
        <v>22</v>
      </c>
      <c r="G214" s="15">
        <f>IF(AND(F214="YA"),2,IF(AND(F214="TIDAK"),1,0))</f>
        <v>0</v>
      </c>
    </row>
    <row r="215" spans="1:7" ht="32" customHeight="1" x14ac:dyDescent="0.2">
      <c r="A215" s="2"/>
      <c r="B215" s="5"/>
      <c r="C215" s="4" t="s">
        <v>397</v>
      </c>
      <c r="D215" s="176" t="s">
        <v>387</v>
      </c>
      <c r="E215" s="176"/>
      <c r="F215" s="58" t="s">
        <v>22</v>
      </c>
      <c r="G215" s="15">
        <f>IF(AND(F215="YA"),2,IF(AND(F215="TIDAK"),1,0))</f>
        <v>0</v>
      </c>
    </row>
    <row r="216" spans="1:7" ht="32" customHeight="1" x14ac:dyDescent="0.2">
      <c r="A216" s="2"/>
      <c r="B216" s="5"/>
      <c r="C216" s="4" t="s">
        <v>398</v>
      </c>
      <c r="D216" s="176" t="s">
        <v>399</v>
      </c>
      <c r="E216" s="176"/>
      <c r="F216" s="58" t="s">
        <v>8</v>
      </c>
      <c r="G216" s="15">
        <f>IF(AND(F216="YA"),5,IF(AND(F216="TIDAK"),1,0))</f>
        <v>5</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22</v>
      </c>
      <c r="G218" s="15">
        <f>IF(AND(F218="YA"),2,IF(AND(F218="TIDAK"),1,0))</f>
        <v>0</v>
      </c>
    </row>
    <row r="219" spans="1:7" ht="32" customHeight="1" x14ac:dyDescent="0.2">
      <c r="A219" s="2"/>
      <c r="B219" s="5"/>
      <c r="C219" s="4" t="s">
        <v>403</v>
      </c>
      <c r="D219" s="176" t="s">
        <v>381</v>
      </c>
      <c r="E219" s="176"/>
      <c r="F219" s="58" t="s">
        <v>22</v>
      </c>
      <c r="G219" s="15">
        <f>IF(AND(F219="YA"),2,IF(AND(F219="TIDAK"),1,0))</f>
        <v>0</v>
      </c>
    </row>
    <row r="220" spans="1:7" ht="32" customHeight="1" x14ac:dyDescent="0.2">
      <c r="A220" s="2"/>
      <c r="B220" s="5"/>
      <c r="C220" s="4" t="s">
        <v>404</v>
      </c>
      <c r="D220" s="176" t="s">
        <v>383</v>
      </c>
      <c r="E220" s="176"/>
      <c r="F220" s="58" t="s">
        <v>8</v>
      </c>
      <c r="G220" s="15">
        <f>IF(AND(F220="YA"),5,IF(AND(F220="TIDAK"),1,0))</f>
        <v>5</v>
      </c>
    </row>
    <row r="221" spans="1:7" ht="32" customHeight="1" x14ac:dyDescent="0.2">
      <c r="A221" s="2"/>
      <c r="B221" s="12" t="s">
        <v>405</v>
      </c>
      <c r="C221" s="176" t="s">
        <v>406</v>
      </c>
      <c r="D221" s="176"/>
      <c r="E221" s="176"/>
      <c r="F221" s="58" t="s">
        <v>8</v>
      </c>
      <c r="G221" s="15">
        <f>IF(AND(F221="YA"),5,IF(AND(F221="TIDAK"),1,0))</f>
        <v>5</v>
      </c>
    </row>
    <row r="222" spans="1:7" ht="32" customHeight="1" x14ac:dyDescent="0.2">
      <c r="A222" s="2"/>
      <c r="B222" s="4" t="s">
        <v>407</v>
      </c>
      <c r="C222" s="176" t="s">
        <v>408</v>
      </c>
      <c r="D222" s="176"/>
      <c r="E222" s="176"/>
      <c r="F222" s="58" t="s">
        <v>8</v>
      </c>
      <c r="G222" s="15">
        <f>IF(AND(F222="YA"),5,IF(AND(F222="TIDAK"),1,0))</f>
        <v>5</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8</v>
      </c>
      <c r="G225" s="15">
        <f t="shared" si="26"/>
        <v>5</v>
      </c>
    </row>
    <row r="226" spans="1:7" ht="32" customHeight="1" x14ac:dyDescent="0.2">
      <c r="A226" s="2"/>
      <c r="B226" s="5"/>
      <c r="C226" s="4" t="s">
        <v>415</v>
      </c>
      <c r="D226" s="176" t="s">
        <v>416</v>
      </c>
      <c r="E226" s="176"/>
      <c r="F226" s="58" t="s">
        <v>8</v>
      </c>
      <c r="G226" s="15">
        <f t="shared" si="26"/>
        <v>5</v>
      </c>
    </row>
    <row r="227" spans="1:7" ht="32" customHeight="1" x14ac:dyDescent="0.2">
      <c r="A227" s="2"/>
      <c r="B227" s="5"/>
      <c r="C227" s="4" t="s">
        <v>417</v>
      </c>
      <c r="D227" s="176" t="s">
        <v>418</v>
      </c>
      <c r="E227" s="176"/>
      <c r="F227" s="58" t="s">
        <v>55</v>
      </c>
      <c r="G227" s="15">
        <f t="shared" si="26"/>
        <v>1</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8</v>
      </c>
      <c r="G229" s="15">
        <f t="shared" si="26"/>
        <v>5</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8</v>
      </c>
      <c r="G231" s="15">
        <f t="shared" si="26"/>
        <v>5</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8</v>
      </c>
      <c r="G233" s="15">
        <f>IF(AND(F233="YA"),5,IF(AND(F233="TIDAK"),1,0))</f>
        <v>5</v>
      </c>
    </row>
    <row r="234" spans="1:7" ht="32" customHeight="1" x14ac:dyDescent="0.2">
      <c r="A234" s="2"/>
      <c r="B234" s="5"/>
      <c r="C234" s="4" t="s">
        <v>431</v>
      </c>
      <c r="D234" s="176" t="s">
        <v>432</v>
      </c>
      <c r="E234" s="176"/>
      <c r="F234" s="58" t="s">
        <v>8</v>
      </c>
      <c r="G234" s="15">
        <f>IF(AND(F234="YA"),5,IF(AND(F234="TIDAK"),1,0))</f>
        <v>5</v>
      </c>
    </row>
    <row r="235" spans="1:7" ht="32" customHeight="1" x14ac:dyDescent="0.2">
      <c r="A235" s="2"/>
      <c r="B235" s="4" t="s">
        <v>433</v>
      </c>
      <c r="C235" s="176" t="s">
        <v>434</v>
      </c>
      <c r="D235" s="176"/>
      <c r="E235" s="176"/>
      <c r="F235" s="58" t="s">
        <v>8</v>
      </c>
      <c r="G235" s="15">
        <f>IF(AND(F235="YA"),5,IF(AND(F235="TIDAK"),1,0))</f>
        <v>5</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8</v>
      </c>
      <c r="G237" s="15">
        <f>IF(AND(F237="YA"),5,IF(AND(F237="TIDAK"),1,0))</f>
        <v>5</v>
      </c>
    </row>
    <row r="238" spans="1:7" ht="32" customHeight="1" x14ac:dyDescent="0.2">
      <c r="A238" s="2"/>
      <c r="B238" s="5"/>
      <c r="C238" s="4" t="s">
        <v>439</v>
      </c>
      <c r="D238" s="176" t="s">
        <v>440</v>
      </c>
      <c r="E238" s="176"/>
      <c r="F238" s="58" t="s">
        <v>8</v>
      </c>
      <c r="G238" s="15">
        <f t="shared" ref="G238:G240" si="27">IF(AND(F238="YA"),5,IF(AND(F238="TIDAK"),1,0))</f>
        <v>5</v>
      </c>
    </row>
    <row r="239" spans="1:7" ht="32" customHeight="1" x14ac:dyDescent="0.2">
      <c r="A239" s="2"/>
      <c r="B239" s="5"/>
      <c r="C239" s="4" t="s">
        <v>441</v>
      </c>
      <c r="D239" s="176" t="s">
        <v>442</v>
      </c>
      <c r="E239" s="176"/>
      <c r="F239" s="58" t="s">
        <v>8</v>
      </c>
      <c r="G239" s="15">
        <f t="shared" si="27"/>
        <v>5</v>
      </c>
    </row>
    <row r="240" spans="1:7" ht="32" customHeight="1" x14ac:dyDescent="0.2">
      <c r="A240" s="2"/>
      <c r="B240" s="5"/>
      <c r="C240" s="4" t="s">
        <v>443</v>
      </c>
      <c r="D240" s="176" t="s">
        <v>444</v>
      </c>
      <c r="E240" s="176"/>
      <c r="F240" s="58" t="s">
        <v>55</v>
      </c>
      <c r="G240" s="15">
        <f t="shared" si="27"/>
        <v>1</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c r="G242" s="15">
        <f>IF(AND(F242="YA"),5,IF(AND(F242="TIDAK"),1,0))</f>
        <v>0</v>
      </c>
    </row>
    <row r="243" spans="1:7" ht="32" customHeight="1" x14ac:dyDescent="0.2">
      <c r="A243" s="2"/>
      <c r="B243" s="5"/>
      <c r="C243" s="4" t="s">
        <v>448</v>
      </c>
      <c r="D243" s="181" t="s">
        <v>449</v>
      </c>
      <c r="E243" s="182"/>
      <c r="F243" s="58"/>
      <c r="G243" s="15">
        <f>IF(AND(F243="YA"),5,IF(AND(F243="TIDAK"),1,0))</f>
        <v>0</v>
      </c>
    </row>
    <row r="244" spans="1:7" ht="32" customHeight="1" x14ac:dyDescent="0.2">
      <c r="A244" s="204" t="s">
        <v>450</v>
      </c>
      <c r="B244" s="205"/>
      <c r="C244" s="205"/>
      <c r="D244" s="205"/>
      <c r="E244" s="205"/>
      <c r="F244" s="205"/>
      <c r="G244" s="48">
        <f>G245</f>
        <v>125</v>
      </c>
    </row>
    <row r="245" spans="1:7" ht="32" customHeight="1" x14ac:dyDescent="0.2">
      <c r="A245" s="2">
        <v>11</v>
      </c>
      <c r="B245" s="180" t="s">
        <v>451</v>
      </c>
      <c r="C245" s="180"/>
      <c r="D245" s="180"/>
      <c r="E245" s="180"/>
      <c r="F245" s="58"/>
      <c r="G245" s="50">
        <f>SUM(G246:G280)</f>
        <v>125</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8</v>
      </c>
      <c r="G256" s="15">
        <f>IF(AND(F256="YA"),0,IF(AND(F256="TIDAK"),0,0))</f>
        <v>0</v>
      </c>
    </row>
    <row r="257" spans="1:7" ht="32" customHeight="1" x14ac:dyDescent="0.2">
      <c r="A257" s="2"/>
      <c r="B257" s="5"/>
      <c r="C257" s="4" t="s">
        <v>474</v>
      </c>
      <c r="D257" s="181" t="s">
        <v>475</v>
      </c>
      <c r="E257" s="182"/>
      <c r="F257" s="58" t="s">
        <v>55</v>
      </c>
      <c r="G257" s="15">
        <f t="shared" ref="G257:G258" si="29">IF(AND(F257="YA"),0,IF(AND(F257="TIDAK"),0,0))</f>
        <v>0</v>
      </c>
    </row>
    <row r="258" spans="1:7" ht="32" customHeight="1" x14ac:dyDescent="0.2">
      <c r="A258" s="2"/>
      <c r="B258" s="5"/>
      <c r="C258" s="4" t="s">
        <v>476</v>
      </c>
      <c r="D258" s="181" t="s">
        <v>477</v>
      </c>
      <c r="E258" s="182"/>
      <c r="F258" s="58" t="s">
        <v>8</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8</v>
      </c>
      <c r="G263" s="15">
        <f>IF(AND(F263="YA"),2,IF(AND(F263="TIDAK"),1,0))</f>
        <v>2</v>
      </c>
    </row>
    <row r="264" spans="1:7" ht="32" customHeight="1" x14ac:dyDescent="0.2">
      <c r="A264" s="2"/>
      <c r="B264" s="5"/>
      <c r="C264" s="4" t="s">
        <v>488</v>
      </c>
      <c r="D264" s="176" t="s">
        <v>489</v>
      </c>
      <c r="E264" s="176"/>
      <c r="F264" s="58" t="s">
        <v>8</v>
      </c>
      <c r="G264" s="15">
        <f>IF(AND(F264="YA"),2,IF(AND(F264="TIDAK"),1,0))</f>
        <v>2</v>
      </c>
    </row>
    <row r="265" spans="1:7" ht="32" customHeight="1" x14ac:dyDescent="0.2">
      <c r="A265" s="2"/>
      <c r="B265" s="5"/>
      <c r="C265" s="4" t="s">
        <v>490</v>
      </c>
      <c r="D265" s="176" t="s">
        <v>491</v>
      </c>
      <c r="E265" s="176"/>
      <c r="F265" s="58" t="s">
        <v>8</v>
      </c>
      <c r="G265" s="15">
        <f t="shared" ref="G265:G270" si="30">IF(AND(F265="YA"),5,IF(AND(F265="TIDAK"),1,0))</f>
        <v>5</v>
      </c>
    </row>
    <row r="266" spans="1:7" ht="32"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8</v>
      </c>
      <c r="G268" s="15">
        <f t="shared" si="30"/>
        <v>5</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8</v>
      </c>
      <c r="G270" s="15">
        <f t="shared" si="30"/>
        <v>5</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8</v>
      </c>
      <c r="G272" s="15">
        <f>IF(AND(F272="YA"),5,IF(AND(F272="TIDAK"),1,0))</f>
        <v>5</v>
      </c>
    </row>
    <row r="273" spans="1:7" ht="32" customHeight="1" x14ac:dyDescent="0.2">
      <c r="A273" s="2"/>
      <c r="B273" s="5"/>
      <c r="C273" s="4" t="s">
        <v>506</v>
      </c>
      <c r="D273" s="176" t="s">
        <v>507</v>
      </c>
      <c r="E273" s="176"/>
      <c r="F273" s="58" t="s">
        <v>8</v>
      </c>
      <c r="G273" s="15">
        <f>IF(AND(F273="YA"),5,IF(AND(F273="TIDAK"),1,0))</f>
        <v>5</v>
      </c>
    </row>
    <row r="274" spans="1:7" ht="32" customHeight="1" x14ac:dyDescent="0.2">
      <c r="A274" s="2"/>
      <c r="B274" s="5"/>
      <c r="C274" s="4" t="s">
        <v>508</v>
      </c>
      <c r="D274" s="176" t="s">
        <v>509</v>
      </c>
      <c r="E274" s="176"/>
      <c r="F274" s="58" t="s">
        <v>55</v>
      </c>
      <c r="G274" s="15">
        <f>IF(AND(F274="YA"),5,IF(AND(F274="TIDAK"),1,0))</f>
        <v>1</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8</v>
      </c>
      <c r="G279" s="15">
        <f>IF(AND(F279="YA"),5,IF(AND(F279="TIDAK"),1,0))</f>
        <v>5</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140</v>
      </c>
    </row>
    <row r="282" spans="1:7" ht="32" customHeight="1" x14ac:dyDescent="0.2">
      <c r="A282" s="2">
        <v>12</v>
      </c>
      <c r="B282" s="180" t="s">
        <v>522</v>
      </c>
      <c r="C282" s="180"/>
      <c r="D282" s="180"/>
      <c r="E282" s="180"/>
      <c r="F282" s="58"/>
      <c r="G282" s="50">
        <f>SUM(G283:G325)</f>
        <v>140</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t="s">
        <v>22</v>
      </c>
      <c r="G285" s="15">
        <f>IF(AND(F285="YA"),2,IF(AND(F285="TIDAK"),1,0))</f>
        <v>0</v>
      </c>
    </row>
    <row r="286" spans="1:7" ht="32" customHeight="1" x14ac:dyDescent="0.2">
      <c r="A286" s="2"/>
      <c r="B286" s="5"/>
      <c r="C286" s="4" t="s">
        <v>527</v>
      </c>
      <c r="D286" s="176" t="s">
        <v>489</v>
      </c>
      <c r="E286" s="176"/>
      <c r="F286" s="58" t="s">
        <v>22</v>
      </c>
      <c r="G286" s="15">
        <f>IF(AND(F286="YA"),2,IF(AND(F286="TIDAK"),1,0))</f>
        <v>0</v>
      </c>
    </row>
    <row r="287" spans="1:7" ht="32" customHeight="1" x14ac:dyDescent="0.2">
      <c r="A287" s="2"/>
      <c r="B287" s="5"/>
      <c r="C287" s="4" t="s">
        <v>528</v>
      </c>
      <c r="D287" s="176" t="s">
        <v>491</v>
      </c>
      <c r="E287" s="176"/>
      <c r="F287" s="58" t="s">
        <v>8</v>
      </c>
      <c r="G287" s="15">
        <f>IF(AND(F287="YA"),5,IF(AND(F287="TIDAK"),1,0))</f>
        <v>5</v>
      </c>
    </row>
    <row r="288" spans="1:7" ht="32" customHeight="1" x14ac:dyDescent="0.2">
      <c r="A288" s="2"/>
      <c r="B288" s="4" t="s">
        <v>529</v>
      </c>
      <c r="C288" s="176" t="s">
        <v>530</v>
      </c>
      <c r="D288" s="176"/>
      <c r="E288" s="176"/>
      <c r="F288" s="58" t="s">
        <v>8</v>
      </c>
      <c r="G288" s="15">
        <f>IF(AND(F288="YA"),5,IF(AND(F288="TIDAK"),1,0))</f>
        <v>5</v>
      </c>
    </row>
    <row r="289" spans="1:7" ht="32" customHeight="1" x14ac:dyDescent="0.2">
      <c r="A289" s="2"/>
      <c r="B289" s="4" t="s">
        <v>531</v>
      </c>
      <c r="C289" s="176" t="s">
        <v>497</v>
      </c>
      <c r="D289" s="176"/>
      <c r="E289" s="176"/>
      <c r="F289" s="58" t="s">
        <v>8</v>
      </c>
      <c r="G289" s="15">
        <f>IF(AND(F289="YA"),5,IF(AND(F289="TIDAK"),1,0))</f>
        <v>5</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t="s">
        <v>8</v>
      </c>
      <c r="G291" s="15">
        <f>IF(AND(F291="YA"),3,IF(AND(F291="TIDAK"),1,0))</f>
        <v>3</v>
      </c>
    </row>
    <row r="292" spans="1:7" ht="32" customHeight="1" x14ac:dyDescent="0.2">
      <c r="A292" s="2"/>
      <c r="B292" s="5"/>
      <c r="C292" s="4" t="s">
        <v>536</v>
      </c>
      <c r="D292" s="176" t="s">
        <v>537</v>
      </c>
      <c r="E292" s="176"/>
      <c r="F292" s="58" t="s">
        <v>22</v>
      </c>
      <c r="G292" s="15">
        <f>IF(AND(F292="YA"),5,IF(AND(F292="TIDAK"),1,0))</f>
        <v>0</v>
      </c>
    </row>
    <row r="293" spans="1:7" ht="32" customHeight="1" x14ac:dyDescent="0.2">
      <c r="A293" s="2"/>
      <c r="B293" s="4" t="s">
        <v>538</v>
      </c>
      <c r="C293" s="176" t="s">
        <v>501</v>
      </c>
      <c r="D293" s="176"/>
      <c r="E293" s="176"/>
      <c r="F293" s="58" t="s">
        <v>8</v>
      </c>
      <c r="G293" s="15">
        <f>IF(AND(F293="YA"),5,IF(AND(F293="TIDAK"),1,0))</f>
        <v>5</v>
      </c>
    </row>
    <row r="294" spans="1:7" ht="32" customHeight="1" x14ac:dyDescent="0.2">
      <c r="A294" s="2"/>
      <c r="B294" s="4" t="s">
        <v>539</v>
      </c>
      <c r="C294" s="176" t="s">
        <v>540</v>
      </c>
      <c r="D294" s="176"/>
      <c r="E294" s="176"/>
      <c r="F294" s="58" t="s">
        <v>8</v>
      </c>
      <c r="G294" s="15">
        <f>IF(AND(F294="YA"),5,IF(AND(F294="TIDAK"),1,0))</f>
        <v>5</v>
      </c>
    </row>
    <row r="295" spans="1:7" ht="32" customHeight="1" x14ac:dyDescent="0.2">
      <c r="A295" s="2"/>
      <c r="B295" s="4" t="s">
        <v>541</v>
      </c>
      <c r="C295" s="176" t="s">
        <v>542</v>
      </c>
      <c r="D295" s="176"/>
      <c r="E295" s="176"/>
      <c r="F295" s="58" t="s">
        <v>8</v>
      </c>
      <c r="G295" s="15">
        <f>IF(AND(F295="YA"),5,IF(AND(F295="TIDAK"),1,0))</f>
        <v>5</v>
      </c>
    </row>
    <row r="296" spans="1:7" ht="32" customHeight="1" x14ac:dyDescent="0.2">
      <c r="A296" s="2"/>
      <c r="B296" s="4" t="s">
        <v>543</v>
      </c>
      <c r="C296" s="214" t="s">
        <v>544</v>
      </c>
      <c r="D296" s="214"/>
      <c r="E296" s="214"/>
      <c r="F296" s="58"/>
      <c r="G296" s="15"/>
    </row>
    <row r="297" spans="1:7" ht="32" customHeight="1" x14ac:dyDescent="0.2">
      <c r="A297" s="2"/>
      <c r="B297" s="5"/>
      <c r="C297" s="4" t="s">
        <v>545</v>
      </c>
      <c r="D297" s="176" t="s">
        <v>546</v>
      </c>
      <c r="E297" s="176"/>
      <c r="F297" s="58" t="s">
        <v>8</v>
      </c>
      <c r="G297" s="15">
        <f>IF(AND(F297="YA"),5,IF(AND(F297="TIDAK"),1,0))</f>
        <v>5</v>
      </c>
    </row>
    <row r="298" spans="1:7" ht="32" customHeight="1" x14ac:dyDescent="0.2">
      <c r="A298" s="2"/>
      <c r="B298" s="5"/>
      <c r="C298" s="4" t="s">
        <v>547</v>
      </c>
      <c r="D298" s="176" t="s">
        <v>548</v>
      </c>
      <c r="E298" s="176"/>
      <c r="F298" s="58" t="s">
        <v>8</v>
      </c>
      <c r="G298" s="15">
        <f>IF(AND(F298="YA"),5,IF(AND(F298="TIDAK"),1,0))</f>
        <v>5</v>
      </c>
    </row>
    <row r="299" spans="1:7" ht="32" customHeight="1" x14ac:dyDescent="0.2">
      <c r="A299" s="2"/>
      <c r="B299" s="5"/>
      <c r="C299" s="4" t="s">
        <v>549</v>
      </c>
      <c r="D299" s="176" t="s">
        <v>550</v>
      </c>
      <c r="E299" s="176"/>
      <c r="F299" s="58" t="s">
        <v>8</v>
      </c>
      <c r="G299" s="15">
        <f>IF(AND(F299="YA"),5,IF(AND(F299="TIDAK"),1,0))</f>
        <v>5</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4" t="s">
        <v>563</v>
      </c>
      <c r="E306" s="5" t="s">
        <v>564</v>
      </c>
      <c r="F306" s="58" t="s">
        <v>8</v>
      </c>
      <c r="G306" s="15">
        <f t="shared" si="31"/>
        <v>5</v>
      </c>
    </row>
    <row r="307" spans="1:7" ht="32" customHeight="1" x14ac:dyDescent="0.2">
      <c r="A307" s="2"/>
      <c r="B307" s="5"/>
      <c r="C307" s="5"/>
      <c r="D307" s="4" t="s">
        <v>565</v>
      </c>
      <c r="E307" s="5" t="s">
        <v>566</v>
      </c>
      <c r="F307" s="58" t="s">
        <v>55</v>
      </c>
      <c r="G307" s="15">
        <f t="shared" si="31"/>
        <v>1</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8</v>
      </c>
      <c r="G310" s="15">
        <f t="shared" si="31"/>
        <v>5</v>
      </c>
    </row>
    <row r="311" spans="1:7" ht="32"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8</v>
      </c>
      <c r="G312" s="15">
        <f t="shared" si="31"/>
        <v>5</v>
      </c>
    </row>
    <row r="313" spans="1:7" ht="32" customHeight="1" x14ac:dyDescent="0.2">
      <c r="A313" s="2"/>
      <c r="B313" s="4" t="s">
        <v>577</v>
      </c>
      <c r="C313" s="181" t="s">
        <v>578</v>
      </c>
      <c r="D313" s="183"/>
      <c r="E313" s="182"/>
      <c r="F313" s="58"/>
      <c r="G313" s="15"/>
    </row>
    <row r="314" spans="1:7" ht="32" customHeight="1" x14ac:dyDescent="0.2">
      <c r="A314" s="2"/>
      <c r="B314" s="5"/>
      <c r="C314" s="4" t="s">
        <v>579</v>
      </c>
      <c r="D314" s="181" t="s">
        <v>580</v>
      </c>
      <c r="E314" s="182"/>
      <c r="F314" s="58" t="s">
        <v>8</v>
      </c>
      <c r="G314" s="15">
        <f>IF(AND(F314="YA"),5,IF(AND(F314="TIDAK"),1,0))</f>
        <v>5</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22</v>
      </c>
      <c r="G316" s="15">
        <f>IF(AND(F316="YA"),1,IF(AND(F316="TIDAK"),0,0))</f>
        <v>0</v>
      </c>
    </row>
    <row r="317" spans="1:7" ht="32" customHeight="1" x14ac:dyDescent="0.2">
      <c r="A317" s="2"/>
      <c r="B317" s="5"/>
      <c r="C317" s="5"/>
      <c r="D317" s="4" t="s">
        <v>585</v>
      </c>
      <c r="E317" s="5" t="s">
        <v>586</v>
      </c>
      <c r="F317" s="58" t="s">
        <v>22</v>
      </c>
      <c r="G317" s="15">
        <f>IF(AND(F317="YA"),3,IF(AND(F317="TIDAK"),0,0))</f>
        <v>0</v>
      </c>
    </row>
    <row r="318" spans="1:7" ht="32" customHeight="1" x14ac:dyDescent="0.2">
      <c r="A318" s="2"/>
      <c r="B318" s="5"/>
      <c r="C318" s="5"/>
      <c r="D318" s="4" t="s">
        <v>587</v>
      </c>
      <c r="E318" s="5" t="s">
        <v>588</v>
      </c>
      <c r="F318" s="58" t="s">
        <v>8</v>
      </c>
      <c r="G318" s="15">
        <f>IF(AND(F318="YA"),5,IF(AND(F318="TIDAK"),1,0))</f>
        <v>5</v>
      </c>
    </row>
    <row r="319" spans="1:7" ht="32" customHeight="1" x14ac:dyDescent="0.2">
      <c r="A319" s="2"/>
      <c r="B319" s="5"/>
      <c r="C319" s="4" t="s">
        <v>589</v>
      </c>
      <c r="D319" s="181" t="s">
        <v>590</v>
      </c>
      <c r="E319" s="182"/>
      <c r="F319" s="58" t="s">
        <v>8</v>
      </c>
      <c r="G319" s="15">
        <f>IF(AND(F319="YA"),5,IF(AND(F319="TIDAK"),1,0))</f>
        <v>5</v>
      </c>
    </row>
    <row r="320" spans="1:7" ht="60" customHeight="1" x14ac:dyDescent="0.2">
      <c r="A320" s="2"/>
      <c r="B320" s="5"/>
      <c r="C320" s="4" t="s">
        <v>591</v>
      </c>
      <c r="D320" s="181" t="s">
        <v>592</v>
      </c>
      <c r="E320" s="182"/>
      <c r="F320" s="58" t="s">
        <v>8</v>
      </c>
      <c r="G320" s="15">
        <f>IF(AND(F320="YA"),5,IF(AND(F320="TIDAK"),1,0))</f>
        <v>5</v>
      </c>
    </row>
    <row r="321" spans="1:7" ht="32" customHeight="1" x14ac:dyDescent="0.2">
      <c r="A321" s="2"/>
      <c r="B321" s="5"/>
      <c r="C321" s="4" t="s">
        <v>593</v>
      </c>
      <c r="D321" s="181" t="s">
        <v>594</v>
      </c>
      <c r="E321" s="182"/>
      <c r="F321" s="58" t="s">
        <v>8</v>
      </c>
      <c r="G321" s="15">
        <f>IF(AND(F321="YA"),5,IF(AND(F321="TIDAK"),1,0))</f>
        <v>5</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8</v>
      </c>
      <c r="G323" s="15">
        <f>IF(AND(F323="YA"),5,IF(AND(F323="TIDAK"),1,0))</f>
        <v>5</v>
      </c>
    </row>
    <row r="324" spans="1:7" ht="32" customHeight="1" x14ac:dyDescent="0.2">
      <c r="A324" s="2"/>
      <c r="B324" s="5"/>
      <c r="C324" s="4" t="s">
        <v>597</v>
      </c>
      <c r="D324" s="176" t="s">
        <v>507</v>
      </c>
      <c r="E324" s="176"/>
      <c r="F324" s="58" t="s">
        <v>8</v>
      </c>
      <c r="G324" s="15">
        <f>IF(AND(F324="YA"),5,IF(AND(F324="TIDAK"),1,0))</f>
        <v>5</v>
      </c>
    </row>
    <row r="325" spans="1:7" ht="32" customHeight="1" x14ac:dyDescent="0.2">
      <c r="A325" s="2"/>
      <c r="B325" s="5"/>
      <c r="C325" s="4" t="s">
        <v>598</v>
      </c>
      <c r="D325" s="176" t="s">
        <v>509</v>
      </c>
      <c r="E325" s="176"/>
      <c r="F325" s="58" t="s">
        <v>55</v>
      </c>
      <c r="G325" s="15">
        <f>IF(AND(F325="YA"),5,IF(AND(F325="TIDAK"),1,0))</f>
        <v>1</v>
      </c>
    </row>
    <row r="326" spans="1:7" ht="32" customHeight="1" x14ac:dyDescent="0.2">
      <c r="A326" s="204" t="s">
        <v>599</v>
      </c>
      <c r="B326" s="205"/>
      <c r="C326" s="205"/>
      <c r="D326" s="205"/>
      <c r="E326" s="205"/>
      <c r="F326" s="205"/>
      <c r="G326" s="48">
        <f>G327</f>
        <v>56</v>
      </c>
    </row>
    <row r="327" spans="1:7" ht="32" customHeight="1" x14ac:dyDescent="0.2">
      <c r="A327" s="2">
        <v>13</v>
      </c>
      <c r="B327" s="180" t="s">
        <v>600</v>
      </c>
      <c r="C327" s="180"/>
      <c r="D327" s="180"/>
      <c r="E327" s="180"/>
      <c r="F327" s="58"/>
      <c r="G327" s="50">
        <f>SUM(G328:G364)</f>
        <v>56</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55</v>
      </c>
      <c r="G332" s="15">
        <f>IF(AND(F332="YA"),5,IF(AND(F332="TIDAK"),1,0))</f>
        <v>1</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22</v>
      </c>
      <c r="G338" s="15">
        <f>IF(AND(F338="YA"),2,IF(AND(F338="TIDAK"),1,0))</f>
        <v>0</v>
      </c>
    </row>
    <row r="339" spans="1:7" ht="32" customHeight="1" x14ac:dyDescent="0.2">
      <c r="A339" s="2"/>
      <c r="B339" s="5"/>
      <c r="C339" s="5"/>
      <c r="D339" s="4" t="s">
        <v>623</v>
      </c>
      <c r="E339" s="5" t="s">
        <v>624</v>
      </c>
      <c r="F339" s="58" t="s">
        <v>22</v>
      </c>
      <c r="G339" s="15">
        <f>IF(AND(F339="YA"),3,IF(AND(F339="TIDAK"),1,0))</f>
        <v>0</v>
      </c>
    </row>
    <row r="340" spans="1:7" ht="32" customHeight="1" x14ac:dyDescent="0.2">
      <c r="A340" s="2"/>
      <c r="B340" s="5"/>
      <c r="C340" s="5"/>
      <c r="D340" s="4" t="s">
        <v>625</v>
      </c>
      <c r="E340" s="5" t="s">
        <v>626</v>
      </c>
      <c r="F340" s="58" t="s">
        <v>8</v>
      </c>
      <c r="G340" s="15">
        <f>IF(AND(F340="YA"),5,IF(AND(F340="TIDAK"),1,0))</f>
        <v>5</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t="s">
        <v>8</v>
      </c>
      <c r="G343" s="15">
        <f>IF(AND(F343="YA"),2,IF(AND(F343="TIDAK"),1,0))</f>
        <v>2</v>
      </c>
    </row>
    <row r="344" spans="1:7" ht="32" customHeight="1" x14ac:dyDescent="0.2">
      <c r="A344" s="2"/>
      <c r="B344" s="5"/>
      <c r="C344" s="5"/>
      <c r="D344" s="4" t="s">
        <v>631</v>
      </c>
      <c r="E344" s="5" t="s">
        <v>632</v>
      </c>
      <c r="F344" s="58" t="s">
        <v>22</v>
      </c>
      <c r="G344" s="15">
        <f>IF(AND(F344="YA"),3,IF(AND(F344="TIDAK"),1,0))</f>
        <v>0</v>
      </c>
    </row>
    <row r="345" spans="1:7" ht="32" customHeight="1" x14ac:dyDescent="0.2">
      <c r="A345" s="2"/>
      <c r="B345" s="5"/>
      <c r="C345" s="5"/>
      <c r="D345" s="4" t="s">
        <v>633</v>
      </c>
      <c r="E345" s="5" t="s">
        <v>634</v>
      </c>
      <c r="F345" s="58" t="s">
        <v>22</v>
      </c>
      <c r="G345" s="15">
        <f>IF(AND(F345="YA"),5,IF(AND(F345="TIDAK"),1,0))</f>
        <v>0</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t="s">
        <v>55</v>
      </c>
      <c r="G348" s="15">
        <f>IF(AND(F348="YA"),5,IF(AND(F348="TIDAK"),1,0))</f>
        <v>1</v>
      </c>
    </row>
    <row r="349" spans="1:7" ht="32" customHeight="1" x14ac:dyDescent="0.2">
      <c r="A349" s="2"/>
      <c r="B349" s="5"/>
      <c r="C349" s="5"/>
      <c r="D349" s="5" t="s">
        <v>641</v>
      </c>
      <c r="E349" s="5" t="s">
        <v>642</v>
      </c>
      <c r="F349" s="58" t="s">
        <v>8</v>
      </c>
      <c r="G349" s="15">
        <f>IF(AND(F349="YA"),3,IF(AND(F349="TIDAK"),1,0))</f>
        <v>3</v>
      </c>
    </row>
    <row r="350" spans="1:7" ht="32" customHeight="1" x14ac:dyDescent="0.2">
      <c r="A350" s="2"/>
      <c r="B350" s="5"/>
      <c r="C350" s="5"/>
      <c r="D350" s="5" t="s">
        <v>643</v>
      </c>
      <c r="E350" s="5" t="s">
        <v>644</v>
      </c>
      <c r="F350" s="58" t="s">
        <v>55</v>
      </c>
      <c r="G350" s="15">
        <f>IF(AND(F350="YA"),2,IF(AND(F350="TIDAK"),1,0))</f>
        <v>1</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t="s">
        <v>22</v>
      </c>
      <c r="G352" s="15">
        <f>IF(AND(F352="YA"),2,IF(AND(F352="TIDAK"),1,0))</f>
        <v>0</v>
      </c>
    </row>
    <row r="353" spans="1:7" ht="32" customHeight="1" x14ac:dyDescent="0.2">
      <c r="A353" s="2"/>
      <c r="B353" s="5"/>
      <c r="C353" s="5"/>
      <c r="D353" s="4" t="s">
        <v>649</v>
      </c>
      <c r="E353" s="5" t="s">
        <v>650</v>
      </c>
      <c r="F353" s="58" t="s">
        <v>8</v>
      </c>
      <c r="G353" s="15">
        <f>IF(AND(F353="YA"),3,IF(AND(F353="TIDAK"),1,0))</f>
        <v>3</v>
      </c>
    </row>
    <row r="354" spans="1:7" ht="32" customHeight="1" x14ac:dyDescent="0.2">
      <c r="A354" s="2"/>
      <c r="B354" s="5"/>
      <c r="C354" s="5"/>
      <c r="D354" s="4" t="s">
        <v>651</v>
      </c>
      <c r="E354" s="5" t="s">
        <v>652</v>
      </c>
      <c r="F354" s="58" t="s">
        <v>22</v>
      </c>
      <c r="G354" s="15">
        <f>IF(AND(F354="YA"),5,IF(AND(F354="TIDAK"),1,0))</f>
        <v>0</v>
      </c>
    </row>
    <row r="355" spans="1:7" ht="32" customHeight="1" x14ac:dyDescent="0.2">
      <c r="A355" s="2"/>
      <c r="B355" s="5"/>
      <c r="C355" s="4" t="s">
        <v>653</v>
      </c>
      <c r="D355" s="176" t="s">
        <v>654</v>
      </c>
      <c r="E355" s="176"/>
      <c r="F355" s="58" t="s">
        <v>55</v>
      </c>
      <c r="G355" s="15">
        <f>IF(AND(F355="YA"),5,IF(AND(F355="TIDAK"),1,0))</f>
        <v>1</v>
      </c>
    </row>
    <row r="356" spans="1:7" ht="32" customHeight="1" x14ac:dyDescent="0.2">
      <c r="A356" s="2"/>
      <c r="B356" s="5"/>
      <c r="C356" s="4" t="s">
        <v>655</v>
      </c>
      <c r="D356" s="176" t="s">
        <v>656</v>
      </c>
      <c r="E356" s="176"/>
      <c r="F356" s="58"/>
      <c r="G356" s="15"/>
    </row>
    <row r="357" spans="1:7" ht="32" customHeight="1" x14ac:dyDescent="0.2">
      <c r="A357" s="2"/>
      <c r="B357" s="5"/>
      <c r="C357" s="5"/>
      <c r="D357" s="4" t="s">
        <v>657</v>
      </c>
      <c r="E357" s="5" t="s">
        <v>658</v>
      </c>
      <c r="F357" s="58" t="s">
        <v>22</v>
      </c>
      <c r="G357" s="15">
        <f>IF(AND(F357="YA"),3,IF(AND(F357="TIDAK"),1,0))</f>
        <v>0</v>
      </c>
    </row>
    <row r="358" spans="1:7" ht="32" customHeight="1" x14ac:dyDescent="0.2">
      <c r="A358" s="2"/>
      <c r="B358" s="5"/>
      <c r="C358" s="5"/>
      <c r="D358" s="4" t="s">
        <v>659</v>
      </c>
      <c r="E358" s="5" t="s">
        <v>660</v>
      </c>
      <c r="F358" s="58" t="s">
        <v>22</v>
      </c>
      <c r="G358" s="15">
        <f>IF(AND(F358="YA"),5,IF(AND(F358="TIDAK"),1,0))</f>
        <v>0</v>
      </c>
    </row>
    <row r="359" spans="1:7" ht="32" customHeight="1" x14ac:dyDescent="0.2">
      <c r="A359" s="2"/>
      <c r="B359" s="5"/>
      <c r="C359" s="4" t="s">
        <v>661</v>
      </c>
      <c r="D359" s="176" t="s">
        <v>662</v>
      </c>
      <c r="E359" s="176"/>
      <c r="F359" s="58" t="s">
        <v>8</v>
      </c>
      <c r="G359" s="15">
        <f>IF(AND(F359="YA"),5,IF(AND(F359="TIDAK"),1,0))</f>
        <v>5</v>
      </c>
    </row>
    <row r="360" spans="1:7" ht="32" customHeight="1" x14ac:dyDescent="0.2">
      <c r="A360" s="2"/>
      <c r="B360" s="5"/>
      <c r="C360" s="4" t="s">
        <v>663</v>
      </c>
      <c r="D360" s="176" t="s">
        <v>664</v>
      </c>
      <c r="E360" s="176"/>
      <c r="F360" s="58" t="s">
        <v>55</v>
      </c>
      <c r="G360" s="15">
        <f>IF(AND(F360="YA"),5,IF(AND(F360="TIDAK"),1,0))</f>
        <v>1</v>
      </c>
    </row>
    <row r="361" spans="1:7" ht="32" customHeight="1" x14ac:dyDescent="0.2">
      <c r="A361" s="2"/>
      <c r="B361" s="5"/>
      <c r="C361" s="4" t="s">
        <v>665</v>
      </c>
      <c r="D361" s="176" t="s">
        <v>666</v>
      </c>
      <c r="E361" s="176"/>
      <c r="F361" s="58"/>
      <c r="G361" s="15"/>
    </row>
    <row r="362" spans="1:7" ht="32" customHeight="1" x14ac:dyDescent="0.2">
      <c r="A362" s="2"/>
      <c r="B362" s="5"/>
      <c r="C362" s="5"/>
      <c r="D362" s="4" t="s">
        <v>667</v>
      </c>
      <c r="E362" s="5" t="s">
        <v>668</v>
      </c>
      <c r="F362" s="58" t="s">
        <v>22</v>
      </c>
      <c r="G362" s="15">
        <f>IF(AND(F362="YA"),2,IF(AND(F362="TIDAK"),1,0))</f>
        <v>0</v>
      </c>
    </row>
    <row r="363" spans="1:7" ht="32" customHeight="1" x14ac:dyDescent="0.2">
      <c r="A363" s="2"/>
      <c r="B363" s="5"/>
      <c r="C363" s="5"/>
      <c r="D363" s="4" t="s">
        <v>669</v>
      </c>
      <c r="E363" s="5" t="s">
        <v>670</v>
      </c>
      <c r="F363" s="58" t="s">
        <v>8</v>
      </c>
      <c r="G363" s="15">
        <f>IF(AND(F363="YA"),3,IF(AND(F363="TIDAK"),1,0))</f>
        <v>3</v>
      </c>
    </row>
    <row r="364" spans="1:7" ht="32" customHeight="1" x14ac:dyDescent="0.2">
      <c r="A364" s="2"/>
      <c r="B364" s="5"/>
      <c r="C364" s="5"/>
      <c r="D364" s="4" t="s">
        <v>671</v>
      </c>
      <c r="E364" s="5" t="s">
        <v>672</v>
      </c>
      <c r="F364" s="58" t="s">
        <v>22</v>
      </c>
      <c r="G364" s="15">
        <f>IF(AND(F364="YA"),5,IF(AND(F364="TIDAK"),1,0))</f>
        <v>0</v>
      </c>
    </row>
    <row r="365" spans="1:7" ht="32" customHeight="1" x14ac:dyDescent="0.2">
      <c r="A365" s="204" t="s">
        <v>673</v>
      </c>
      <c r="B365" s="205"/>
      <c r="C365" s="205"/>
      <c r="D365" s="205"/>
      <c r="E365" s="205"/>
      <c r="F365" s="205"/>
      <c r="G365" s="48">
        <f>G366</f>
        <v>113</v>
      </c>
    </row>
    <row r="366" spans="1:7" ht="32" customHeight="1" x14ac:dyDescent="0.2">
      <c r="A366" s="15">
        <v>14</v>
      </c>
      <c r="B366" s="207" t="s">
        <v>674</v>
      </c>
      <c r="C366" s="208"/>
      <c r="D366" s="208"/>
      <c r="E366" s="209"/>
      <c r="F366" s="58"/>
      <c r="G366" s="50">
        <f>SUM(G367:G399)</f>
        <v>113</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55</v>
      </c>
      <c r="G371" s="15">
        <f>IF(AND(F371="YA"),5,IF(AND(F371="TIDAK"),1,0))</f>
        <v>1</v>
      </c>
    </row>
    <row r="372" spans="1:7" ht="44" customHeight="1" x14ac:dyDescent="0.2">
      <c r="A372" s="15"/>
      <c r="B372" s="16" t="s">
        <v>685</v>
      </c>
      <c r="C372" s="176" t="s">
        <v>686</v>
      </c>
      <c r="D372" s="176"/>
      <c r="E372" s="176"/>
      <c r="F372" s="58"/>
      <c r="G372" s="15"/>
    </row>
    <row r="373" spans="1:7" ht="35" customHeight="1" x14ac:dyDescent="0.2">
      <c r="A373" s="15"/>
      <c r="B373" s="5"/>
      <c r="C373" s="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55</v>
      </c>
      <c r="G375" s="15">
        <f>IF(AND(F375="YA"),5,IF(AND(F375="TIDAK"),1,0))</f>
        <v>1</v>
      </c>
    </row>
    <row r="376" spans="1:7" ht="37" customHeight="1" x14ac:dyDescent="0.2">
      <c r="A376" s="15"/>
      <c r="B376" s="5"/>
      <c r="C376" s="4" t="s">
        <v>693</v>
      </c>
      <c r="D376" s="176" t="s">
        <v>694</v>
      </c>
      <c r="E376" s="176"/>
      <c r="F376" s="58"/>
      <c r="G376" s="15"/>
    </row>
    <row r="377" spans="1:7" ht="37" customHeight="1" x14ac:dyDescent="0.2">
      <c r="A377" s="15"/>
      <c r="B377" s="5"/>
      <c r="C377" s="4"/>
      <c r="D377" s="4" t="s">
        <v>689</v>
      </c>
      <c r="E377" s="5" t="s">
        <v>695</v>
      </c>
      <c r="F377" s="58" t="s">
        <v>8</v>
      </c>
      <c r="G377" s="15">
        <f>IF(AND(F377="YA"),5,IF(AND(F377="TIDAK"),1,0))</f>
        <v>5</v>
      </c>
    </row>
    <row r="378" spans="1:7" ht="37" customHeight="1" x14ac:dyDescent="0.2">
      <c r="A378" s="15"/>
      <c r="B378" s="5"/>
      <c r="C378" s="4"/>
      <c r="D378" s="4" t="s">
        <v>691</v>
      </c>
      <c r="E378" s="5" t="s">
        <v>696</v>
      </c>
      <c r="F378" s="58" t="s">
        <v>8</v>
      </c>
      <c r="G378" s="15">
        <f>IF(AND(F378="YA"),5,IF(AND(F378="TIDAK"),1,0))</f>
        <v>5</v>
      </c>
    </row>
    <row r="379" spans="1:7" ht="37" customHeight="1" x14ac:dyDescent="0.2">
      <c r="A379" s="15"/>
      <c r="B379" s="5"/>
      <c r="C379" s="4"/>
      <c r="D379" s="4" t="s">
        <v>697</v>
      </c>
      <c r="E379" s="5" t="s">
        <v>698</v>
      </c>
      <c r="F379" s="58" t="s">
        <v>8</v>
      </c>
      <c r="G379" s="15">
        <f>IF(AND(F379="YA"),5,IF(AND(F379="TIDAK"),1,0))</f>
        <v>5</v>
      </c>
    </row>
    <row r="380" spans="1:7" ht="37" customHeight="1" x14ac:dyDescent="0.2">
      <c r="A380" s="15"/>
      <c r="B380" s="5"/>
      <c r="C380" s="4"/>
      <c r="D380" s="4" t="s">
        <v>699</v>
      </c>
      <c r="E380" s="5" t="s">
        <v>700</v>
      </c>
      <c r="F380" s="58" t="s">
        <v>8</v>
      </c>
      <c r="G380" s="15">
        <f>IF(AND(F380="YA"),5,IF(AND(F380="TIDAK"),1,0))</f>
        <v>5</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4" t="s">
        <v>705</v>
      </c>
      <c r="D383" s="176" t="s">
        <v>706</v>
      </c>
      <c r="E383" s="176"/>
      <c r="F383" s="58" t="s">
        <v>8</v>
      </c>
      <c r="G383" s="15">
        <f>IF(AND(F383="YA"),5,IF(AND(F383="TIDAK"),1,0))</f>
        <v>5</v>
      </c>
    </row>
    <row r="384" spans="1:7" ht="44" customHeight="1" x14ac:dyDescent="0.2">
      <c r="A384" s="15"/>
      <c r="B384" s="5"/>
      <c r="C384" s="4" t="s">
        <v>707</v>
      </c>
      <c r="D384" s="203" t="s">
        <v>708</v>
      </c>
      <c r="E384" s="203"/>
      <c r="F384" s="58" t="s">
        <v>8</v>
      </c>
      <c r="G384" s="15">
        <f>IF(AND(F384="YA"),5,IF(AND(F384="TIDAK"),1,0))</f>
        <v>5</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8</v>
      </c>
      <c r="G386" s="15">
        <f>IF(AND(F386="YA"),5,IF(AND(F386="TIDAK"),1,0))</f>
        <v>5</v>
      </c>
    </row>
    <row r="387" spans="1:7" ht="39" customHeight="1" x14ac:dyDescent="0.2">
      <c r="A387" s="15"/>
      <c r="B387" s="5"/>
      <c r="C387" s="5"/>
      <c r="D387" s="4" t="s">
        <v>713</v>
      </c>
      <c r="E387" s="5" t="s">
        <v>714</v>
      </c>
      <c r="F387" s="58" t="s">
        <v>8</v>
      </c>
      <c r="G387" s="15">
        <f>IF(AND(F387="YA"),5,IF(AND(F387="TIDAK"),1,0))</f>
        <v>5</v>
      </c>
    </row>
    <row r="388" spans="1:7" ht="39" customHeight="1" x14ac:dyDescent="0.2">
      <c r="A388" s="15"/>
      <c r="B388" s="5"/>
      <c r="C388" s="4" t="s">
        <v>715</v>
      </c>
      <c r="D388" s="176" t="s">
        <v>716</v>
      </c>
      <c r="E388" s="176"/>
      <c r="F388" s="58" t="s">
        <v>8</v>
      </c>
      <c r="G388" s="15">
        <f>IF(AND(F388="YA"),5,IF(AND(F388="TIDAK"),1,0))</f>
        <v>5</v>
      </c>
    </row>
    <row r="389" spans="1:7" ht="39" customHeight="1" x14ac:dyDescent="0.2">
      <c r="A389" s="15"/>
      <c r="B389" s="5"/>
      <c r="C389" s="4" t="s">
        <v>717</v>
      </c>
      <c r="D389" s="176" t="s">
        <v>718</v>
      </c>
      <c r="E389" s="176"/>
      <c r="F389" s="58" t="s">
        <v>8</v>
      </c>
      <c r="G389" s="15">
        <f>IF(AND(F389="YA"),5,IF(AND(F389="TIDAK"),1,0))</f>
        <v>5</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c r="G391" s="15"/>
    </row>
    <row r="392" spans="1:7" ht="39" customHeight="1" x14ac:dyDescent="0.2">
      <c r="A392" s="15"/>
      <c r="B392" s="5"/>
      <c r="C392" s="5"/>
      <c r="D392" s="4" t="s">
        <v>723</v>
      </c>
      <c r="E392" s="5" t="s">
        <v>724</v>
      </c>
      <c r="F392" s="58" t="s">
        <v>8</v>
      </c>
      <c r="G392" s="15">
        <f>IF(AND(F392="YA"),5,IF(AND(F392="TIDAK"),1,0))</f>
        <v>5</v>
      </c>
    </row>
    <row r="393" spans="1:7" ht="39" customHeight="1" x14ac:dyDescent="0.2">
      <c r="A393" s="15"/>
      <c r="B393" s="5"/>
      <c r="C393" s="5"/>
      <c r="D393" s="4" t="s">
        <v>725</v>
      </c>
      <c r="E393" s="5" t="s">
        <v>722</v>
      </c>
      <c r="F393" s="58" t="s">
        <v>8</v>
      </c>
      <c r="G393" s="15">
        <f>IF(AND(F393="YA"),5,IF(AND(F393="TIDAK"),1,0))</f>
        <v>5</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8</v>
      </c>
      <c r="G397" s="15">
        <f>IF(AND(F397="YA"),5,IF(AND(F397="TIDAK"),1,0))</f>
        <v>5</v>
      </c>
    </row>
    <row r="398" spans="1:7" ht="39" customHeight="1" x14ac:dyDescent="0.2">
      <c r="A398" s="15"/>
      <c r="B398" s="5"/>
      <c r="C398" s="16" t="s">
        <v>734</v>
      </c>
      <c r="D398" s="176" t="s">
        <v>735</v>
      </c>
      <c r="E398" s="176"/>
      <c r="F398" s="58" t="s">
        <v>8</v>
      </c>
      <c r="G398" s="15">
        <f>IF(AND(F398="YA"),5,IF(AND(F398="TIDAK"),1,0))</f>
        <v>5</v>
      </c>
    </row>
    <row r="399" spans="1:7" ht="39" customHeight="1" x14ac:dyDescent="0.2">
      <c r="A399" s="15"/>
      <c r="B399" s="5"/>
      <c r="C399" s="16" t="s">
        <v>736</v>
      </c>
      <c r="D399" s="176" t="s">
        <v>737</v>
      </c>
      <c r="E399" s="176"/>
      <c r="F399" s="58" t="s">
        <v>55</v>
      </c>
      <c r="G399" s="15">
        <f>IF(AND(F399="YA"),5,IF(AND(F399="TIDAK"),1,0))</f>
        <v>1</v>
      </c>
    </row>
    <row r="400" spans="1:7" ht="32" customHeight="1" x14ac:dyDescent="0.2">
      <c r="A400" s="204" t="s">
        <v>738</v>
      </c>
      <c r="B400" s="205"/>
      <c r="C400" s="205"/>
      <c r="D400" s="205"/>
      <c r="E400" s="205"/>
      <c r="F400" s="205"/>
      <c r="G400" s="48">
        <f>G401</f>
        <v>103</v>
      </c>
    </row>
    <row r="401" spans="1:7" ht="32" customHeight="1" x14ac:dyDescent="0.2">
      <c r="A401" s="2">
        <v>15</v>
      </c>
      <c r="B401" s="180" t="s">
        <v>438</v>
      </c>
      <c r="C401" s="180"/>
      <c r="D401" s="180"/>
      <c r="E401" s="180"/>
      <c r="F401" s="58"/>
      <c r="G401" s="50">
        <f>SUM(G402:G429)</f>
        <v>103</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t="s">
        <v>8</v>
      </c>
      <c r="G406" s="15">
        <f t="shared" ref="G406:G421" si="32">IF(AND(F406="YA"),5,IF(AND(F406="TIDAK"),1,0))</f>
        <v>5</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8</v>
      </c>
      <c r="G408" s="15">
        <f t="shared" si="32"/>
        <v>5</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8</v>
      </c>
      <c r="G411" s="15">
        <f t="shared" ref="G411" si="33">IF(AND(F411="YA"),0,IF(AND(F411="TIDAK"),0,0))</f>
        <v>0</v>
      </c>
    </row>
    <row r="412" spans="1:7" ht="32" customHeight="1" x14ac:dyDescent="0.2">
      <c r="A412" s="2"/>
      <c r="B412" s="5"/>
      <c r="C412" s="4" t="s">
        <v>758</v>
      </c>
      <c r="D412" s="176" t="s">
        <v>759</v>
      </c>
      <c r="E412" s="176"/>
      <c r="F412" s="58" t="s">
        <v>8</v>
      </c>
      <c r="G412" s="15">
        <f t="shared" si="32"/>
        <v>5</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55</v>
      </c>
      <c r="G417" s="15">
        <f t="shared" si="32"/>
        <v>1</v>
      </c>
    </row>
    <row r="418" spans="1:7" ht="32" customHeight="1" x14ac:dyDescent="0.2">
      <c r="A418" s="2"/>
      <c r="B418" s="4" t="s">
        <v>770</v>
      </c>
      <c r="C418" s="176" t="s">
        <v>771</v>
      </c>
      <c r="D418" s="176"/>
      <c r="E418" s="176"/>
      <c r="F418" s="58" t="s">
        <v>8</v>
      </c>
      <c r="G418" s="15">
        <f t="shared" si="32"/>
        <v>5</v>
      </c>
    </row>
    <row r="419" spans="1:7" ht="32" customHeight="1" x14ac:dyDescent="0.2">
      <c r="A419" s="2"/>
      <c r="B419" s="5"/>
      <c r="C419" s="4" t="s">
        <v>772</v>
      </c>
      <c r="D419" s="176" t="s">
        <v>773</v>
      </c>
      <c r="E419" s="176"/>
      <c r="F419" s="58" t="s">
        <v>8</v>
      </c>
      <c r="G419" s="15">
        <f t="shared" si="32"/>
        <v>5</v>
      </c>
    </row>
    <row r="420" spans="1:7" ht="32" customHeight="1" x14ac:dyDescent="0.2">
      <c r="A420" s="2"/>
      <c r="B420" s="5"/>
      <c r="C420" s="4" t="s">
        <v>774</v>
      </c>
      <c r="D420" s="176" t="s">
        <v>775</v>
      </c>
      <c r="E420" s="176"/>
      <c r="F420" s="58" t="s">
        <v>8</v>
      </c>
      <c r="G420" s="15">
        <f t="shared" si="32"/>
        <v>5</v>
      </c>
    </row>
    <row r="421" spans="1:7" ht="32" customHeight="1" x14ac:dyDescent="0.2">
      <c r="A421" s="2"/>
      <c r="B421" s="5"/>
      <c r="C421" s="4" t="s">
        <v>776</v>
      </c>
      <c r="D421" s="176" t="s">
        <v>777</v>
      </c>
      <c r="E421" s="176"/>
      <c r="F421" s="58" t="s">
        <v>8</v>
      </c>
      <c r="G421" s="15">
        <f t="shared" si="32"/>
        <v>5</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55</v>
      </c>
      <c r="G423" s="15">
        <f>IF(AND(F423="YA"),5,IF(AND(F423="TIDAK"),1,0))</f>
        <v>1</v>
      </c>
    </row>
    <row r="424" spans="1:7" ht="32" customHeight="1" x14ac:dyDescent="0.2">
      <c r="A424" s="2"/>
      <c r="B424" s="5"/>
      <c r="C424" s="5"/>
      <c r="D424" s="5" t="s">
        <v>781</v>
      </c>
      <c r="E424" s="5" t="s">
        <v>782</v>
      </c>
      <c r="F424" s="58" t="s">
        <v>55</v>
      </c>
      <c r="G424" s="15">
        <f>IF(AND(F424="YA"),5,IF(AND(F424="TIDAK"),1,0))</f>
        <v>1</v>
      </c>
    </row>
    <row r="425" spans="1:7" ht="32" customHeight="1" x14ac:dyDescent="0.2">
      <c r="A425" s="2"/>
      <c r="B425" s="5"/>
      <c r="C425" s="5"/>
      <c r="D425" s="5" t="s">
        <v>783</v>
      </c>
      <c r="E425" s="5" t="s">
        <v>784</v>
      </c>
      <c r="F425" s="58" t="s">
        <v>8</v>
      </c>
      <c r="G425" s="15">
        <f>IF(AND(F425="YA"),5,IF(AND(F425="TIDAK"),1,0))</f>
        <v>5</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t="s">
        <v>22</v>
      </c>
      <c r="G427" s="15">
        <f>IF(AND(F427="YA"),3,IF(AND(F427="TIDAK"),1,0))</f>
        <v>0</v>
      </c>
    </row>
    <row r="428" spans="1:7" ht="32" customHeight="1" x14ac:dyDescent="0.2">
      <c r="A428" s="2"/>
      <c r="B428" s="5"/>
      <c r="C428" s="5"/>
      <c r="D428" s="4" t="s">
        <v>789</v>
      </c>
      <c r="E428" s="5" t="s">
        <v>381</v>
      </c>
      <c r="F428" s="58" t="s">
        <v>8</v>
      </c>
      <c r="G428" s="15">
        <f>IF(AND(F428="YA"),5,IF(AND(F428="TIDAK"),1,0))</f>
        <v>5</v>
      </c>
    </row>
    <row r="429" spans="1:7" ht="32" customHeight="1" x14ac:dyDescent="0.2">
      <c r="A429" s="2"/>
      <c r="B429" s="5"/>
      <c r="C429" s="4" t="s">
        <v>790</v>
      </c>
      <c r="D429" s="176" t="s">
        <v>791</v>
      </c>
      <c r="E429" s="176"/>
      <c r="F429" s="58" t="s">
        <v>8</v>
      </c>
      <c r="G429" s="15">
        <f>IF(AND(F429="YA"),5,IF(AND(F429="TIDAK"),1,0))</f>
        <v>5</v>
      </c>
    </row>
    <row r="430" spans="1:7" ht="32" customHeight="1" x14ac:dyDescent="0.2">
      <c r="A430" s="204" t="s">
        <v>792</v>
      </c>
      <c r="B430" s="205"/>
      <c r="C430" s="205"/>
      <c r="D430" s="205"/>
      <c r="E430" s="205"/>
      <c r="F430" s="205"/>
      <c r="G430" s="48">
        <f>G431</f>
        <v>37</v>
      </c>
    </row>
    <row r="431" spans="1:7" ht="32" customHeight="1" x14ac:dyDescent="0.2">
      <c r="A431" s="15">
        <v>16</v>
      </c>
      <c r="B431" s="207" t="s">
        <v>793</v>
      </c>
      <c r="C431" s="208"/>
      <c r="D431" s="208"/>
      <c r="E431" s="209"/>
      <c r="F431" s="58"/>
      <c r="G431" s="50">
        <f>SUM(G432:G442)</f>
        <v>37</v>
      </c>
    </row>
    <row r="432" spans="1:7" ht="49" customHeight="1" x14ac:dyDescent="0.2">
      <c r="A432" s="15"/>
      <c r="B432" s="18" t="s">
        <v>794</v>
      </c>
      <c r="C432" s="200" t="s">
        <v>795</v>
      </c>
      <c r="D432" s="210"/>
      <c r="E432" s="201"/>
      <c r="F432" s="58" t="s">
        <v>8</v>
      </c>
      <c r="G432" s="15">
        <f>IF(AND(F432="YA"),5,IF(AND(F432="TIDAK"),1,0))</f>
        <v>5</v>
      </c>
    </row>
    <row r="433" spans="1:7" ht="32" customHeight="1" x14ac:dyDescent="0.2">
      <c r="A433" s="15"/>
      <c r="B433" s="18" t="s">
        <v>796</v>
      </c>
      <c r="C433" s="200" t="s">
        <v>797</v>
      </c>
      <c r="D433" s="210"/>
      <c r="E433" s="201"/>
      <c r="F433" s="58" t="s">
        <v>8</v>
      </c>
      <c r="G433" s="15">
        <f>IF(AND(F433="YA"),5,IF(AND(F433="TIDAK"),1,0))</f>
        <v>5</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8</v>
      </c>
      <c r="G435" s="15">
        <f>IF(AND(F435="YA"),5,IF(AND(F435="TIDAK"),1,0))</f>
        <v>5</v>
      </c>
    </row>
    <row r="436" spans="1:7" ht="58" customHeight="1" x14ac:dyDescent="0.2">
      <c r="A436" s="15"/>
      <c r="B436" s="19"/>
      <c r="C436" s="18" t="s">
        <v>802</v>
      </c>
      <c r="D436" s="200" t="s">
        <v>803</v>
      </c>
      <c r="E436" s="201"/>
      <c r="F436" s="58" t="s">
        <v>55</v>
      </c>
      <c r="G436" s="15">
        <f>IF(AND(F436="YA"),5,IF(AND(F436="TIDAK"),1,0))</f>
        <v>1</v>
      </c>
    </row>
    <row r="437" spans="1:7" ht="32" customHeight="1" x14ac:dyDescent="0.2">
      <c r="A437" s="15"/>
      <c r="B437" s="19"/>
      <c r="C437" s="18" t="s">
        <v>804</v>
      </c>
      <c r="D437" s="200" t="s">
        <v>805</v>
      </c>
      <c r="E437" s="201"/>
      <c r="F437" s="58" t="s">
        <v>55</v>
      </c>
      <c r="G437" s="15">
        <f>IF(AND(F437="YA"),5,IF(AND(F437="TIDAK"),1,0))</f>
        <v>1</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8</v>
      </c>
      <c r="G441" s="15">
        <f>IF(AND(F441="YA"),5,IF(AND(F441="TIDAK"),1,0))</f>
        <v>5</v>
      </c>
    </row>
    <row r="442" spans="1:7" ht="56" customHeight="1" x14ac:dyDescent="0.2">
      <c r="A442" s="15"/>
      <c r="B442" s="15"/>
      <c r="C442" s="18" t="s">
        <v>814</v>
      </c>
      <c r="D442" s="200" t="s">
        <v>815</v>
      </c>
      <c r="E442" s="201"/>
      <c r="F442" s="58" t="s">
        <v>8</v>
      </c>
      <c r="G442" s="15">
        <f>IF(AND(F442="YA"),5,IF(AND(F442="TIDAK"),1,0))</f>
        <v>5</v>
      </c>
    </row>
    <row r="443" spans="1:7" ht="32" customHeight="1" x14ac:dyDescent="0.2">
      <c r="A443" s="204" t="s">
        <v>816</v>
      </c>
      <c r="B443" s="205"/>
      <c r="C443" s="205"/>
      <c r="D443" s="205"/>
      <c r="E443" s="205"/>
      <c r="F443" s="205"/>
      <c r="G443" s="48">
        <f>G444</f>
        <v>118</v>
      </c>
    </row>
    <row r="444" spans="1:7" ht="32" customHeight="1" x14ac:dyDescent="0.2">
      <c r="A444" s="15">
        <v>17</v>
      </c>
      <c r="B444" s="207" t="s">
        <v>817</v>
      </c>
      <c r="C444" s="208"/>
      <c r="D444" s="208"/>
      <c r="E444" s="209"/>
      <c r="F444" s="58"/>
      <c r="G444" s="50">
        <f>SUM(G445:G476)</f>
        <v>118</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22"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8</v>
      </c>
      <c r="G455" s="15">
        <f>IF(AND(F455="YA"),5,IF(AND(F455="TIDAK"),1,0))</f>
        <v>5</v>
      </c>
    </row>
    <row r="456" spans="1:7" ht="32" customHeight="1" x14ac:dyDescent="0.2">
      <c r="A456" s="15"/>
      <c r="B456" s="22" t="s">
        <v>838</v>
      </c>
      <c r="C456" s="176" t="s">
        <v>839</v>
      </c>
      <c r="D456" s="176"/>
      <c r="E456" s="176"/>
      <c r="F456" s="58" t="s">
        <v>8</v>
      </c>
      <c r="G456" s="15">
        <f>IF(AND(F456="YA"),5,IF(AND(F456="TIDAK"),1,0))</f>
        <v>5</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55</v>
      </c>
      <c r="G458" s="15">
        <f>IF(AND(F458="YA"),5,IF(AND(F458="TIDAK"),1,0))</f>
        <v>1</v>
      </c>
    </row>
    <row r="459" spans="1:7" ht="32" customHeight="1" x14ac:dyDescent="0.2">
      <c r="A459" s="15"/>
      <c r="B459" s="5"/>
      <c r="C459" s="22" t="s">
        <v>844</v>
      </c>
      <c r="D459" s="176" t="s">
        <v>845</v>
      </c>
      <c r="E459" s="176"/>
      <c r="F459" s="58" t="s">
        <v>55</v>
      </c>
      <c r="G459" s="15">
        <f>IF(AND(F459="YA"),5,IF(AND(F459="TIDAK"),1,0))</f>
        <v>1</v>
      </c>
    </row>
    <row r="460" spans="1:7" ht="32" customHeight="1" x14ac:dyDescent="0.2">
      <c r="A460" s="15"/>
      <c r="B460" s="5"/>
      <c r="C460" s="22" t="s">
        <v>846</v>
      </c>
      <c r="D460" s="176" t="s">
        <v>847</v>
      </c>
      <c r="E460" s="176"/>
      <c r="F460" s="58" t="s">
        <v>55</v>
      </c>
      <c r="G460" s="15">
        <f>IF(AND(F460="YA"),5,IF(AND(F460="TIDAK"),1,0))</f>
        <v>1</v>
      </c>
    </row>
    <row r="461" spans="1:7" ht="32" customHeight="1" x14ac:dyDescent="0.2">
      <c r="A461" s="15"/>
      <c r="B461" s="22" t="s">
        <v>848</v>
      </c>
      <c r="C461" s="176" t="s">
        <v>849</v>
      </c>
      <c r="D461" s="176"/>
      <c r="E461" s="176"/>
      <c r="F461" s="58"/>
      <c r="G461" s="15"/>
    </row>
    <row r="462" spans="1:7" ht="32" customHeight="1" x14ac:dyDescent="0.2">
      <c r="A462" s="15"/>
      <c r="B462" s="5"/>
      <c r="C462" s="22" t="s">
        <v>850</v>
      </c>
      <c r="D462" s="176" t="s">
        <v>835</v>
      </c>
      <c r="E462" s="176"/>
      <c r="F462" s="58" t="s">
        <v>8</v>
      </c>
      <c r="G462" s="15">
        <f>IF(AND(F462="YA"),5,IF(AND(F462="TIDAK"),1,0))</f>
        <v>5</v>
      </c>
    </row>
    <row r="463" spans="1:7" ht="32" customHeight="1" x14ac:dyDescent="0.2">
      <c r="A463" s="15"/>
      <c r="B463" s="5"/>
      <c r="C463" s="22" t="s">
        <v>851</v>
      </c>
      <c r="D463" s="176" t="s">
        <v>716</v>
      </c>
      <c r="E463" s="176"/>
      <c r="F463" s="58" t="s">
        <v>8</v>
      </c>
      <c r="G463" s="15">
        <f>IF(AND(F463="YA"),5,IF(AND(F463="TIDAK"),1,0))</f>
        <v>5</v>
      </c>
    </row>
    <row r="464" spans="1:7" ht="32" customHeight="1" x14ac:dyDescent="0.2">
      <c r="A464" s="15"/>
      <c r="B464" s="5"/>
      <c r="C464" s="22" t="s">
        <v>852</v>
      </c>
      <c r="D464" s="176" t="s">
        <v>853</v>
      </c>
      <c r="E464" s="176"/>
      <c r="F464" s="58" t="s">
        <v>8</v>
      </c>
      <c r="G464" s="15">
        <f>IF(AND(F464="YA"),5,IF(AND(F464="TIDAK"),1,0))</f>
        <v>5</v>
      </c>
    </row>
    <row r="465" spans="1:7" ht="32" customHeight="1" x14ac:dyDescent="0.2">
      <c r="A465" s="15"/>
      <c r="B465" s="5"/>
      <c r="C465" s="22" t="s">
        <v>854</v>
      </c>
      <c r="D465" s="176" t="s">
        <v>855</v>
      </c>
      <c r="E465" s="176"/>
      <c r="F465" s="58" t="s">
        <v>8</v>
      </c>
      <c r="G465" s="15">
        <f>IF(AND(F465="YA"),5,IF(AND(F465="TIDAK"),1,0))</f>
        <v>5</v>
      </c>
    </row>
    <row r="466" spans="1:7" ht="32" customHeight="1" x14ac:dyDescent="0.2">
      <c r="A466" s="15"/>
      <c r="B466" s="22" t="s">
        <v>856</v>
      </c>
      <c r="C466" s="176" t="s">
        <v>857</v>
      </c>
      <c r="D466" s="176"/>
      <c r="E466" s="176"/>
      <c r="F466" s="58" t="s">
        <v>8</v>
      </c>
      <c r="G466" s="15">
        <f>IF(AND(F466="YA"),5,IF(AND(F466="TIDAK"),1,0))</f>
        <v>5</v>
      </c>
    </row>
    <row r="467" spans="1:7" ht="32" customHeight="1" x14ac:dyDescent="0.2">
      <c r="A467" s="15"/>
      <c r="B467" s="22" t="s">
        <v>858</v>
      </c>
      <c r="C467" s="176" t="s">
        <v>859</v>
      </c>
      <c r="D467" s="176"/>
      <c r="E467" s="176"/>
      <c r="F467" s="58"/>
      <c r="G467" s="15"/>
    </row>
    <row r="468" spans="1:7" ht="32" customHeight="1" x14ac:dyDescent="0.2">
      <c r="A468" s="15"/>
      <c r="B468" s="5"/>
      <c r="C468" s="22" t="s">
        <v>860</v>
      </c>
      <c r="D468" s="176" t="s">
        <v>861</v>
      </c>
      <c r="E468" s="176"/>
      <c r="F468" s="58" t="s">
        <v>8</v>
      </c>
      <c r="G468" s="15">
        <f>IF(AND(F468="YA"),5,IF(AND(F468="TIDAK"),1,0))</f>
        <v>5</v>
      </c>
    </row>
    <row r="469" spans="1:7" ht="32" customHeight="1" x14ac:dyDescent="0.2">
      <c r="A469" s="15"/>
      <c r="B469" s="5"/>
      <c r="C469" s="22" t="s">
        <v>862</v>
      </c>
      <c r="D469" s="176" t="s">
        <v>863</v>
      </c>
      <c r="E469" s="176"/>
      <c r="F469" s="58" t="s">
        <v>8</v>
      </c>
      <c r="G469" s="15">
        <f>IF(AND(F469="YA"),5,IF(AND(F469="TIDAK"),1,0))</f>
        <v>5</v>
      </c>
    </row>
    <row r="470" spans="1:7" ht="32" customHeight="1" x14ac:dyDescent="0.2">
      <c r="A470" s="15"/>
      <c r="B470" s="5"/>
      <c r="C470" s="22" t="s">
        <v>864</v>
      </c>
      <c r="D470" s="176" t="s">
        <v>865</v>
      </c>
      <c r="E470" s="176"/>
      <c r="F470" s="58" t="s">
        <v>8</v>
      </c>
      <c r="G470" s="15">
        <f>IF(AND(F470="YA"),5,IF(AND(F470="TIDAK"),1,0))</f>
        <v>5</v>
      </c>
    </row>
    <row r="471" spans="1:7" ht="32" customHeight="1" x14ac:dyDescent="0.2">
      <c r="A471" s="15"/>
      <c r="B471" s="23" t="s">
        <v>866</v>
      </c>
      <c r="C471" s="176" t="s">
        <v>867</v>
      </c>
      <c r="D471" s="176"/>
      <c r="E471" s="176"/>
      <c r="F471" s="58" t="s">
        <v>8</v>
      </c>
      <c r="G471" s="15">
        <f>IF(AND(F471="YA"),5,IF(AND(F471="TIDAK"),1,0))</f>
        <v>5</v>
      </c>
    </row>
    <row r="472" spans="1:7" ht="32" customHeight="1" x14ac:dyDescent="0.2">
      <c r="A472" s="15"/>
      <c r="B472" s="23" t="s">
        <v>868</v>
      </c>
      <c r="C472" s="176" t="s">
        <v>841</v>
      </c>
      <c r="D472" s="176"/>
      <c r="E472" s="176"/>
      <c r="F472" s="58"/>
      <c r="G472" s="15"/>
    </row>
    <row r="473" spans="1:7" ht="32" customHeight="1" x14ac:dyDescent="0.2">
      <c r="A473" s="15"/>
      <c r="B473" s="5"/>
      <c r="C473" s="23" t="s">
        <v>869</v>
      </c>
      <c r="D473" s="176" t="s">
        <v>870</v>
      </c>
      <c r="E473" s="176"/>
      <c r="F473" s="58" t="s">
        <v>8</v>
      </c>
      <c r="G473" s="15">
        <f>IF(AND(F473="YA"),5,IF(AND(F473="TIDAK"),1,0))</f>
        <v>5</v>
      </c>
    </row>
    <row r="474" spans="1:7" ht="32" customHeight="1" x14ac:dyDescent="0.2">
      <c r="A474" s="15"/>
      <c r="B474" s="5"/>
      <c r="C474" s="23" t="s">
        <v>871</v>
      </c>
      <c r="D474" s="176" t="s">
        <v>872</v>
      </c>
      <c r="E474" s="176"/>
      <c r="F474" s="58" t="s">
        <v>8</v>
      </c>
      <c r="G474" s="15">
        <f>IF(AND(F474="YA"),5,IF(AND(F474="TIDAK"),1,0))</f>
        <v>5</v>
      </c>
    </row>
    <row r="475" spans="1:7" ht="32" customHeight="1" x14ac:dyDescent="0.2">
      <c r="A475" s="15"/>
      <c r="B475" s="5"/>
      <c r="C475" s="23" t="s">
        <v>873</v>
      </c>
      <c r="D475" s="176" t="s">
        <v>874</v>
      </c>
      <c r="E475" s="176"/>
      <c r="F475" s="58" t="s">
        <v>8</v>
      </c>
      <c r="G475" s="15">
        <f>IF(AND(F475="YA"),5,IF(AND(F475="TIDAK"),1,0))</f>
        <v>5</v>
      </c>
    </row>
    <row r="476" spans="1:7" ht="32" customHeight="1" x14ac:dyDescent="0.2">
      <c r="A476" s="15"/>
      <c r="B476" s="5"/>
      <c r="C476" s="23" t="s">
        <v>875</v>
      </c>
      <c r="D476" s="176" t="s">
        <v>876</v>
      </c>
      <c r="E476" s="176"/>
      <c r="F476" s="58" t="s">
        <v>8</v>
      </c>
      <c r="G476" s="15">
        <f>IF(AND(F476="YA"),5,IF(AND(F476="TIDAK"),1,0))</f>
        <v>5</v>
      </c>
    </row>
    <row r="477" spans="1:7" ht="32" customHeight="1" x14ac:dyDescent="0.2">
      <c r="A477" s="204" t="s">
        <v>877</v>
      </c>
      <c r="B477" s="205"/>
      <c r="C477" s="205"/>
      <c r="D477" s="205"/>
      <c r="E477" s="205"/>
      <c r="F477" s="205"/>
      <c r="G477" s="48">
        <f>G478+G537+G567+G574+G591</f>
        <v>426</v>
      </c>
    </row>
    <row r="478" spans="1:7" ht="32" customHeight="1" x14ac:dyDescent="0.2">
      <c r="A478" s="2">
        <v>18</v>
      </c>
      <c r="B478" s="180" t="s">
        <v>878</v>
      </c>
      <c r="C478" s="180"/>
      <c r="D478" s="180"/>
      <c r="E478" s="180"/>
      <c r="F478" s="58"/>
      <c r="G478" s="50">
        <f>SUM(G479:G536)</f>
        <v>169</v>
      </c>
    </row>
    <row r="479" spans="1:7" ht="32" customHeight="1" x14ac:dyDescent="0.2">
      <c r="A479" s="2"/>
      <c r="B479" s="7" t="s">
        <v>879</v>
      </c>
      <c r="C479" s="203" t="s">
        <v>880</v>
      </c>
      <c r="D479" s="203"/>
      <c r="E479" s="203"/>
      <c r="F479" s="58"/>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8</v>
      </c>
      <c r="G481" s="15">
        <f>IF(AND(F481="YA"),5,IF(AND(F481="TIDAK"),1,0))</f>
        <v>5</v>
      </c>
    </row>
    <row r="482" spans="1:7" ht="32" customHeight="1" x14ac:dyDescent="0.2">
      <c r="A482" s="2"/>
      <c r="B482" s="5"/>
      <c r="C482" s="17"/>
      <c r="D482" s="24" t="s">
        <v>885</v>
      </c>
      <c r="E482" s="25" t="s">
        <v>886</v>
      </c>
      <c r="F482" s="58" t="s">
        <v>8</v>
      </c>
      <c r="G482" s="15">
        <f>IF(AND(F482="YA"),3,IF(AND(F482="TIDAK"),1,0))</f>
        <v>3</v>
      </c>
    </row>
    <row r="483" spans="1:7" ht="32" customHeight="1" x14ac:dyDescent="0.2">
      <c r="A483" s="2"/>
      <c r="B483" s="5"/>
      <c r="C483" s="17"/>
      <c r="D483" s="24" t="s">
        <v>887</v>
      </c>
      <c r="E483" s="17" t="s">
        <v>888</v>
      </c>
      <c r="F483" s="58" t="s">
        <v>8</v>
      </c>
      <c r="G483" s="15">
        <f>IF(AND(F483="YA"),2,IF(AND(F483="TIDAK"),1,0))</f>
        <v>2</v>
      </c>
    </row>
    <row r="484" spans="1:7" ht="32" customHeight="1" x14ac:dyDescent="0.2">
      <c r="A484" s="2"/>
      <c r="B484" s="5"/>
      <c r="C484" s="24" t="s">
        <v>889</v>
      </c>
      <c r="D484" s="203" t="s">
        <v>890</v>
      </c>
      <c r="E484" s="203"/>
      <c r="F484" s="58"/>
      <c r="G484" s="15"/>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8</v>
      </c>
      <c r="G486" s="15">
        <f>IF(AND(F486="YA"),5,IF(AND(F486="TIDAK"),1,0))</f>
        <v>5</v>
      </c>
    </row>
    <row r="487" spans="1:7" ht="32" customHeight="1" x14ac:dyDescent="0.2">
      <c r="A487" s="2"/>
      <c r="B487" s="5"/>
      <c r="C487" s="17"/>
      <c r="D487" s="24" t="s">
        <v>894</v>
      </c>
      <c r="E487" s="25" t="s">
        <v>895</v>
      </c>
      <c r="F487" s="58" t="s">
        <v>8</v>
      </c>
      <c r="G487" s="15">
        <f>IF(AND(F487="YA"),5,IF(AND(F487="TIDAK"),1,0))</f>
        <v>5</v>
      </c>
    </row>
    <row r="488" spans="1:7" ht="32" customHeight="1" x14ac:dyDescent="0.2">
      <c r="A488" s="2"/>
      <c r="B488" s="5"/>
      <c r="C488" s="17"/>
      <c r="D488" s="24" t="s">
        <v>896</v>
      </c>
      <c r="E488" s="17" t="s">
        <v>897</v>
      </c>
      <c r="F488" s="58" t="s">
        <v>8</v>
      </c>
      <c r="G488" s="15">
        <f>IF(AND(F488="YA"),5,IF(AND(F488="TIDAK"),1,0))</f>
        <v>5</v>
      </c>
    </row>
    <row r="489" spans="1:7" ht="32" customHeight="1" x14ac:dyDescent="0.2">
      <c r="A489" s="2"/>
      <c r="B489" s="5"/>
      <c r="C489" s="17"/>
      <c r="D489" s="24" t="s">
        <v>898</v>
      </c>
      <c r="E489" s="17" t="s">
        <v>899</v>
      </c>
      <c r="F489" s="58" t="s">
        <v>8</v>
      </c>
      <c r="G489" s="15">
        <f>IF(AND(F489="YA"),5,IF(AND(F489="TIDAK"),1,0))</f>
        <v>5</v>
      </c>
    </row>
    <row r="490" spans="1:7" ht="32" customHeight="1" x14ac:dyDescent="0.2">
      <c r="A490" s="2"/>
      <c r="B490" s="5"/>
      <c r="C490" s="24" t="s">
        <v>900</v>
      </c>
      <c r="D490" s="203" t="s">
        <v>901</v>
      </c>
      <c r="E490" s="203"/>
      <c r="F490" s="58"/>
      <c r="G490" s="15">
        <f>IF(AND(F490="YA"),5,IF(AND(F490="TIDAK"),1,0))</f>
        <v>0</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8</v>
      </c>
      <c r="G492" s="15">
        <f t="shared" ref="G492:G498" si="34">IF(AND(F492="YA"),5,IF(AND(F492="TIDAK"),1,0))</f>
        <v>5</v>
      </c>
    </row>
    <row r="493" spans="1:7" ht="32" customHeight="1" x14ac:dyDescent="0.2">
      <c r="A493" s="2"/>
      <c r="B493" s="5"/>
      <c r="C493" s="17"/>
      <c r="D493" s="24" t="s">
        <v>904</v>
      </c>
      <c r="E493" s="25" t="s">
        <v>905</v>
      </c>
      <c r="F493" s="58" t="s">
        <v>8</v>
      </c>
      <c r="G493" s="15">
        <f t="shared" si="34"/>
        <v>5</v>
      </c>
    </row>
    <row r="494" spans="1:7" ht="32" customHeight="1" x14ac:dyDescent="0.2">
      <c r="A494" s="2"/>
      <c r="B494" s="5"/>
      <c r="C494" s="17"/>
      <c r="D494" s="24" t="s">
        <v>906</v>
      </c>
      <c r="E494" s="17" t="s">
        <v>907</v>
      </c>
      <c r="F494" s="58" t="s">
        <v>8</v>
      </c>
      <c r="G494" s="15">
        <f t="shared" si="34"/>
        <v>5</v>
      </c>
    </row>
    <row r="495" spans="1:7" ht="32" customHeight="1" x14ac:dyDescent="0.2">
      <c r="A495" s="2"/>
      <c r="B495" s="5"/>
      <c r="C495" s="17"/>
      <c r="D495" s="24" t="s">
        <v>908</v>
      </c>
      <c r="E495" s="17" t="s">
        <v>909</v>
      </c>
      <c r="F495" s="58" t="s">
        <v>8</v>
      </c>
      <c r="G495" s="15">
        <f t="shared" si="34"/>
        <v>5</v>
      </c>
    </row>
    <row r="496" spans="1:7" ht="32" customHeight="1" x14ac:dyDescent="0.2">
      <c r="A496" s="2"/>
      <c r="B496" s="5"/>
      <c r="C496" s="17"/>
      <c r="D496" s="24" t="s">
        <v>910</v>
      </c>
      <c r="E496" s="25" t="s">
        <v>897</v>
      </c>
      <c r="F496" s="58" t="s">
        <v>8</v>
      </c>
      <c r="G496" s="15">
        <f t="shared" si="34"/>
        <v>5</v>
      </c>
    </row>
    <row r="497" spans="1:7" ht="32" customHeight="1" x14ac:dyDescent="0.2">
      <c r="A497" s="2"/>
      <c r="B497" s="5"/>
      <c r="C497" s="17"/>
      <c r="D497" s="24" t="s">
        <v>911</v>
      </c>
      <c r="E497" s="17" t="s">
        <v>899</v>
      </c>
      <c r="F497" s="58" t="s">
        <v>8</v>
      </c>
      <c r="G497" s="15">
        <f t="shared" si="34"/>
        <v>5</v>
      </c>
    </row>
    <row r="498" spans="1:7" ht="32" customHeight="1" x14ac:dyDescent="0.2">
      <c r="A498" s="2"/>
      <c r="B498" s="5"/>
      <c r="C498" s="17"/>
      <c r="D498" s="24" t="s">
        <v>912</v>
      </c>
      <c r="E498" s="17" t="s">
        <v>895</v>
      </c>
      <c r="F498" s="58" t="s">
        <v>8</v>
      </c>
      <c r="G498" s="15">
        <f t="shared" si="34"/>
        <v>5</v>
      </c>
    </row>
    <row r="499" spans="1:7" ht="32" customHeight="1" x14ac:dyDescent="0.2">
      <c r="A499" s="2"/>
      <c r="B499" s="4" t="s">
        <v>913</v>
      </c>
      <c r="C499" s="176" t="s">
        <v>914</v>
      </c>
      <c r="D499" s="176"/>
      <c r="E499" s="176"/>
      <c r="F499" s="58"/>
      <c r="G499" s="15"/>
    </row>
    <row r="500" spans="1:7" ht="32" customHeight="1" x14ac:dyDescent="0.2">
      <c r="A500" s="2"/>
      <c r="B500" s="5"/>
      <c r="C500" s="4" t="s">
        <v>915</v>
      </c>
      <c r="D500" s="176" t="s">
        <v>916</v>
      </c>
      <c r="E500" s="176"/>
      <c r="F500" s="58" t="s">
        <v>8</v>
      </c>
      <c r="G500" s="15">
        <f>IF(AND(F500="YA"),5,IF(AND(F500="TIDAK"),1,0))</f>
        <v>5</v>
      </c>
    </row>
    <row r="501" spans="1:7" ht="32" customHeight="1" x14ac:dyDescent="0.2">
      <c r="A501" s="2"/>
      <c r="B501" s="5"/>
      <c r="C501" s="4" t="s">
        <v>917</v>
      </c>
      <c r="D501" s="176" t="s">
        <v>918</v>
      </c>
      <c r="E501" s="176"/>
      <c r="F501" s="58" t="s">
        <v>8</v>
      </c>
      <c r="G501" s="15"/>
    </row>
    <row r="502" spans="1:7" ht="32" customHeight="1" x14ac:dyDescent="0.2">
      <c r="A502" s="2"/>
      <c r="B502" s="5"/>
      <c r="C502" s="5"/>
      <c r="D502" s="4" t="s">
        <v>919</v>
      </c>
      <c r="E502" s="5" t="s">
        <v>920</v>
      </c>
      <c r="F502" s="58" t="s">
        <v>8</v>
      </c>
      <c r="G502" s="15">
        <f>IF(AND(F502="YA"),5,IF(AND(F502="TIDAK"),1,0))</f>
        <v>5</v>
      </c>
    </row>
    <row r="503" spans="1:7" ht="32" customHeight="1" x14ac:dyDescent="0.2">
      <c r="A503" s="2"/>
      <c r="B503" s="5"/>
      <c r="C503" s="5"/>
      <c r="D503" s="4" t="s">
        <v>921</v>
      </c>
      <c r="E503" s="26" t="s">
        <v>922</v>
      </c>
      <c r="F503" s="58" t="s">
        <v>22</v>
      </c>
      <c r="G503" s="15">
        <f>IF(AND(F503="YA"),3,IF(AND(F503="TIDAK"),1,0))</f>
        <v>0</v>
      </c>
    </row>
    <row r="504" spans="1:7" ht="32" customHeight="1" x14ac:dyDescent="0.2">
      <c r="A504" s="2"/>
      <c r="B504" s="5"/>
      <c r="C504" s="5"/>
      <c r="D504" s="4" t="s">
        <v>923</v>
      </c>
      <c r="E504" s="5" t="s">
        <v>924</v>
      </c>
      <c r="F504" s="58" t="s">
        <v>22</v>
      </c>
      <c r="G504" s="15">
        <f>IF(AND(F504="YA"),2,IF(AND(F504="TIDAK"),1,0))</f>
        <v>0</v>
      </c>
    </row>
    <row r="505" spans="1:7" ht="32" customHeight="1" x14ac:dyDescent="0.2">
      <c r="A505" s="2"/>
      <c r="B505" s="4" t="s">
        <v>925</v>
      </c>
      <c r="C505" s="176" t="s">
        <v>926</v>
      </c>
      <c r="D505" s="176"/>
      <c r="E505" s="176"/>
      <c r="F505" s="58"/>
      <c r="G505" s="15"/>
    </row>
    <row r="506" spans="1:7" ht="32" customHeight="1" x14ac:dyDescent="0.2">
      <c r="A506" s="2"/>
      <c r="B506" s="5"/>
      <c r="C506" s="4" t="s">
        <v>927</v>
      </c>
      <c r="D506" s="176" t="s">
        <v>928</v>
      </c>
      <c r="E506" s="176"/>
      <c r="F506" s="58"/>
      <c r="G506" s="15"/>
    </row>
    <row r="507" spans="1:7" ht="32" customHeight="1" x14ac:dyDescent="0.2">
      <c r="A507" s="2"/>
      <c r="B507" s="5"/>
      <c r="C507" s="5"/>
      <c r="D507" s="4" t="s">
        <v>929</v>
      </c>
      <c r="E507" s="5" t="s">
        <v>930</v>
      </c>
      <c r="F507" s="58" t="s">
        <v>55</v>
      </c>
      <c r="G507" s="15">
        <f>IF(AND(F507="YA"),5,IF(AND(F507="TIDAK"),1,0))</f>
        <v>1</v>
      </c>
    </row>
    <row r="508" spans="1:7" ht="32" customHeight="1" x14ac:dyDescent="0.2">
      <c r="A508" s="2"/>
      <c r="B508" s="5"/>
      <c r="C508" s="5"/>
      <c r="D508" s="4" t="s">
        <v>931</v>
      </c>
      <c r="E508" s="10" t="s">
        <v>932</v>
      </c>
      <c r="F508" s="58" t="s">
        <v>55</v>
      </c>
      <c r="G508" s="15">
        <f>IF(AND(F508="YA"),5,IF(AND(F508="TIDAK"),1,0))</f>
        <v>1</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55</v>
      </c>
      <c r="G511" s="15">
        <f>IF(AND(F511="YA"),5,IF(AND(F511="TIDAK"),1,0))</f>
        <v>1</v>
      </c>
    </row>
    <row r="512" spans="1:7" ht="32" customHeight="1" x14ac:dyDescent="0.2">
      <c r="A512" s="2"/>
      <c r="B512" s="5"/>
      <c r="C512" s="4"/>
      <c r="D512" s="4" t="s">
        <v>938</v>
      </c>
      <c r="E512" s="10" t="s">
        <v>932</v>
      </c>
      <c r="F512" s="58" t="s">
        <v>55</v>
      </c>
      <c r="G512" s="15">
        <f>IF(AND(F512="YA"),5,IF(AND(F512="TIDAK"),1,0))</f>
        <v>1</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t="s">
        <v>8</v>
      </c>
      <c r="G517" s="15"/>
    </row>
    <row r="518" spans="1:7" ht="32" customHeight="1" x14ac:dyDescent="0.2">
      <c r="A518" s="2"/>
      <c r="B518" s="5"/>
      <c r="C518" s="5"/>
      <c r="D518" s="4" t="s">
        <v>948</v>
      </c>
      <c r="E518" s="5" t="s">
        <v>949</v>
      </c>
      <c r="F518" s="58" t="s">
        <v>8</v>
      </c>
      <c r="G518" s="15">
        <f t="shared" ref="G518:G527" si="35">IF(AND(F518="YA"),5,IF(AND(F518="TIDAK"),1,0))</f>
        <v>5</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t="s">
        <v>8</v>
      </c>
      <c r="G522" s="15">
        <f t="shared" si="35"/>
        <v>5</v>
      </c>
    </row>
    <row r="523" spans="1:7" ht="32" customHeight="1" x14ac:dyDescent="0.2">
      <c r="A523" s="2"/>
      <c r="B523" s="5"/>
      <c r="C523" s="4" t="s">
        <v>956</v>
      </c>
      <c r="D523" s="176" t="s">
        <v>957</v>
      </c>
      <c r="E523" s="176"/>
      <c r="F523" s="58" t="s">
        <v>8</v>
      </c>
      <c r="G523" s="15">
        <f t="shared" si="35"/>
        <v>5</v>
      </c>
    </row>
    <row r="524" spans="1:7" ht="32" customHeight="1" x14ac:dyDescent="0.2">
      <c r="A524" s="2"/>
      <c r="B524" s="5"/>
      <c r="C524" s="4" t="s">
        <v>958</v>
      </c>
      <c r="D524" s="176" t="s">
        <v>959</v>
      </c>
      <c r="E524" s="176"/>
      <c r="F524" s="58" t="s">
        <v>8</v>
      </c>
      <c r="G524" s="15">
        <f t="shared" si="35"/>
        <v>5</v>
      </c>
    </row>
    <row r="525" spans="1:7" ht="32" customHeight="1" x14ac:dyDescent="0.2">
      <c r="A525" s="2"/>
      <c r="B525" s="4" t="s">
        <v>960</v>
      </c>
      <c r="C525" s="176" t="s">
        <v>961</v>
      </c>
      <c r="D525" s="176"/>
      <c r="E525" s="176"/>
      <c r="F525" s="58"/>
      <c r="G525" s="15">
        <f t="shared" si="35"/>
        <v>0</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4" t="s">
        <v>966</v>
      </c>
      <c r="D528" s="181" t="s">
        <v>967</v>
      </c>
      <c r="E528" s="182"/>
      <c r="F528" s="58" t="s">
        <v>55</v>
      </c>
      <c r="G528" s="15">
        <f>IF(AND(F528="YA"),5,IF(AND(F528="TIDAK"),20,0))</f>
        <v>20</v>
      </c>
    </row>
    <row r="529" spans="1:7" ht="32" customHeight="1" x14ac:dyDescent="0.2">
      <c r="A529" s="2"/>
      <c r="B529" s="5"/>
      <c r="C529" s="5"/>
      <c r="D529" s="4" t="s">
        <v>968</v>
      </c>
      <c r="E529" s="5" t="s">
        <v>969</v>
      </c>
      <c r="F529" s="58" t="s">
        <v>22</v>
      </c>
      <c r="G529" s="15">
        <f>IF(AND(F529="YA"),5,IF(AND(F529="TIDAK"),1,0))</f>
        <v>0</v>
      </c>
    </row>
    <row r="530" spans="1:7" ht="32" customHeight="1" x14ac:dyDescent="0.2">
      <c r="A530" s="2"/>
      <c r="B530" s="5"/>
      <c r="C530" s="5"/>
      <c r="D530" s="4" t="s">
        <v>970</v>
      </c>
      <c r="E530" s="5" t="s">
        <v>971</v>
      </c>
      <c r="F530" s="58" t="s">
        <v>22</v>
      </c>
      <c r="G530" s="15">
        <f t="shared" ref="G530:G531" si="36">IF(AND(F530="YA"),5,IF(AND(F530="TIDAK"),1,0))</f>
        <v>0</v>
      </c>
    </row>
    <row r="531" spans="1:7" ht="32" customHeight="1" x14ac:dyDescent="0.2">
      <c r="A531" s="2"/>
      <c r="B531" s="5"/>
      <c r="C531" s="5"/>
      <c r="D531" s="4" t="s">
        <v>972</v>
      </c>
      <c r="E531" s="5" t="s">
        <v>973</v>
      </c>
      <c r="F531" s="58" t="s">
        <v>22</v>
      </c>
      <c r="G531" s="15">
        <f t="shared" si="36"/>
        <v>0</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22</v>
      </c>
      <c r="G533" s="15">
        <f>IF(AND(F533="YA"),0,IF(AND(F533="TIDAK"),0,0))</f>
        <v>0</v>
      </c>
    </row>
    <row r="534" spans="1:7" ht="32" customHeight="1" x14ac:dyDescent="0.2">
      <c r="A534" s="2"/>
      <c r="B534" s="5"/>
      <c r="C534" s="5"/>
      <c r="D534" s="4" t="s">
        <v>978</v>
      </c>
      <c r="E534" s="5" t="s">
        <v>979</v>
      </c>
      <c r="F534" s="58" t="s">
        <v>22</v>
      </c>
      <c r="G534" s="15">
        <f t="shared" ref="G534:G535" si="37">IF(AND(F534="YA"),0,IF(AND(F534="TIDAK"),0,0))</f>
        <v>0</v>
      </c>
    </row>
    <row r="535" spans="1:7" ht="32" customHeight="1" x14ac:dyDescent="0.2">
      <c r="A535" s="2"/>
      <c r="B535" s="5"/>
      <c r="C535" s="5"/>
      <c r="D535" s="4" t="s">
        <v>980</v>
      </c>
      <c r="E535" s="5" t="s">
        <v>981</v>
      </c>
      <c r="F535" s="58" t="s">
        <v>22</v>
      </c>
      <c r="G535" s="15">
        <f t="shared" si="37"/>
        <v>0</v>
      </c>
    </row>
    <row r="536" spans="1:7" ht="32" customHeight="1" x14ac:dyDescent="0.2">
      <c r="A536" s="2"/>
      <c r="B536" s="4" t="s">
        <v>982</v>
      </c>
      <c r="C536" s="4" t="s">
        <v>983</v>
      </c>
      <c r="D536" s="181" t="s">
        <v>984</v>
      </c>
      <c r="E536" s="182"/>
      <c r="F536" s="58" t="s">
        <v>8</v>
      </c>
      <c r="G536" s="15">
        <f>IF(AND(F536="YA"),5,IF(AND(F536="TIDAK"),1,0))</f>
        <v>5</v>
      </c>
    </row>
    <row r="537" spans="1:7" ht="32" customHeight="1" x14ac:dyDescent="0.2">
      <c r="A537" s="2">
        <v>19</v>
      </c>
      <c r="B537" s="180" t="s">
        <v>985</v>
      </c>
      <c r="C537" s="180"/>
      <c r="D537" s="180"/>
      <c r="E537" s="180"/>
      <c r="F537" s="58"/>
      <c r="G537" s="50">
        <f>SUM(G538:G566)</f>
        <v>95</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8</v>
      </c>
      <c r="G539" s="15">
        <f>IF(AND(F539="YA"),5,IF(AND(F539="TIDAK"),1,0))</f>
        <v>5</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t="s">
        <v>22</v>
      </c>
      <c r="G541" s="15">
        <f>IF(AND(F541="YA"),3,IF(AND(F541="TIDAK"),1,0))</f>
        <v>0</v>
      </c>
    </row>
    <row r="542" spans="1:7" ht="32" customHeight="1" x14ac:dyDescent="0.2">
      <c r="A542" s="2"/>
      <c r="B542" s="5"/>
      <c r="C542" s="5"/>
      <c r="D542" s="4" t="s">
        <v>994</v>
      </c>
      <c r="E542" s="5" t="s">
        <v>995</v>
      </c>
      <c r="F542" s="58" t="s">
        <v>8</v>
      </c>
      <c r="G542" s="15">
        <f>IF(AND(F542="YA"),5,IF(AND(F542="TIDAK"),1,0))</f>
        <v>5</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8</v>
      </c>
      <c r="G544" s="15">
        <f>IF(AND(F544="YA"),5,IF(AND(F544="TIDAK"),1,0))</f>
        <v>5</v>
      </c>
    </row>
    <row r="545" spans="1:7" ht="32" customHeight="1" x14ac:dyDescent="0.2">
      <c r="A545" s="2"/>
      <c r="B545" s="5"/>
      <c r="C545" s="5"/>
      <c r="D545" s="4" t="s">
        <v>1000</v>
      </c>
      <c r="E545" s="5" t="s">
        <v>1001</v>
      </c>
      <c r="F545" s="58" t="s">
        <v>8</v>
      </c>
      <c r="G545" s="15">
        <f>IF(AND(F545="YA"),5,IF(AND(F545="TIDAK"),1,0))</f>
        <v>5</v>
      </c>
    </row>
    <row r="546" spans="1:7" ht="32" customHeight="1" x14ac:dyDescent="0.2">
      <c r="A546" s="2"/>
      <c r="B546" s="5"/>
      <c r="C546" s="4" t="s">
        <v>1002</v>
      </c>
      <c r="D546" s="176" t="s">
        <v>1003</v>
      </c>
      <c r="E546" s="176"/>
      <c r="F546" s="58" t="s">
        <v>8</v>
      </c>
      <c r="G546" s="15">
        <f>IF(AND(F546="YA"),5,IF(AND(F546="TIDAK"),1,0))</f>
        <v>5</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8</v>
      </c>
      <c r="G550" s="15">
        <f>IF(AND(F550="YA"),5,IF(AND(F550="TIDAK"),1,0))</f>
        <v>5</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55</v>
      </c>
      <c r="G552" s="15">
        <f>IF(AND(F552="YA"),5,IF(AND(F552="TIDAK"),1,0))</f>
        <v>1</v>
      </c>
    </row>
    <row r="553" spans="1:7" ht="32" customHeight="1" x14ac:dyDescent="0.2">
      <c r="A553" s="2"/>
      <c r="B553" s="5"/>
      <c r="C553" s="5"/>
      <c r="D553" s="4" t="s">
        <v>1016</v>
      </c>
      <c r="E553" s="5" t="s">
        <v>1017</v>
      </c>
      <c r="F553" s="58" t="s">
        <v>8</v>
      </c>
      <c r="G553" s="15">
        <f>IF(AND(F553="YA"),5,IF(AND(F553="TIDAK"),1,0))</f>
        <v>5</v>
      </c>
    </row>
    <row r="554" spans="1:7" ht="32" customHeight="1" x14ac:dyDescent="0.2">
      <c r="A554" s="2"/>
      <c r="B554" s="5"/>
      <c r="C554" s="4" t="s">
        <v>1018</v>
      </c>
      <c r="D554" s="176" t="s">
        <v>1019</v>
      </c>
      <c r="E554" s="176"/>
      <c r="F554" s="58" t="s">
        <v>8</v>
      </c>
      <c r="G554" s="15">
        <f>IF(AND(F554="YA"),5,IF(AND(F554="TIDAK"),1,0))</f>
        <v>5</v>
      </c>
    </row>
    <row r="555" spans="1:7" ht="32" customHeight="1" x14ac:dyDescent="0.2">
      <c r="A555" s="2"/>
      <c r="B555" s="5"/>
      <c r="C555" s="4" t="s">
        <v>1020</v>
      </c>
      <c r="D555" s="176" t="s">
        <v>1021</v>
      </c>
      <c r="E555" s="176"/>
      <c r="F555" s="58" t="s">
        <v>55</v>
      </c>
      <c r="G555" s="15">
        <f>IF(AND(F555="YA"),5,IF(AND(F555="TIDAK"),1,0))</f>
        <v>1</v>
      </c>
    </row>
    <row r="556" spans="1:7" ht="32" customHeight="1" x14ac:dyDescent="0.2">
      <c r="A556" s="2"/>
      <c r="B556" s="5"/>
      <c r="C556" s="4" t="s">
        <v>1022</v>
      </c>
      <c r="D556" s="176" t="s">
        <v>1023</v>
      </c>
      <c r="E556" s="176"/>
      <c r="F556" s="58" t="s">
        <v>8</v>
      </c>
      <c r="G556" s="15">
        <f>IF(AND(F556="YA"),5,IF(AND(F556="TIDAK"),1,0))</f>
        <v>5</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t="s">
        <v>8</v>
      </c>
      <c r="G558" s="15">
        <f>IF(AND(F558="YA"),3,IF(AND(F558="TIDAK"),1,0))</f>
        <v>3</v>
      </c>
    </row>
    <row r="559" spans="1:7" ht="32" customHeight="1" x14ac:dyDescent="0.2">
      <c r="A559" s="2"/>
      <c r="B559" s="5"/>
      <c r="C559" s="5"/>
      <c r="D559" s="4" t="s">
        <v>1028</v>
      </c>
      <c r="E559" s="5" t="s">
        <v>1029</v>
      </c>
      <c r="F559" s="58" t="s">
        <v>8</v>
      </c>
      <c r="G559" s="15">
        <f>IF(AND(F559="YA"),5,IF(AND(F559="TIDAK"),1,0))</f>
        <v>5</v>
      </c>
    </row>
    <row r="560" spans="1:7" ht="32" customHeight="1" x14ac:dyDescent="0.2">
      <c r="A560" s="2"/>
      <c r="B560" s="5"/>
      <c r="C560" s="4" t="s">
        <v>1030</v>
      </c>
      <c r="D560" s="176" t="s">
        <v>1031</v>
      </c>
      <c r="E560" s="176"/>
      <c r="F560" s="58" t="s">
        <v>8</v>
      </c>
      <c r="G560" s="15">
        <f>IF(AND(F560="YA"),5,IF(AND(F560="TIDAK"),1,0))</f>
        <v>5</v>
      </c>
    </row>
    <row r="561" spans="1:7" ht="32" customHeight="1" x14ac:dyDescent="0.2">
      <c r="A561" s="2"/>
      <c r="B561" s="5"/>
      <c r="C561" s="4" t="s">
        <v>1032</v>
      </c>
      <c r="D561" s="176" t="s">
        <v>1033</v>
      </c>
      <c r="E561" s="176"/>
      <c r="F561" s="58" t="s">
        <v>8</v>
      </c>
      <c r="G561" s="15">
        <f>IF(AND(F561="YA"),5,IF(AND(F561="TIDAK"),1,0))</f>
        <v>5</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8</v>
      </c>
      <c r="G563" s="15">
        <f>IF(AND(F563="YA"),5,IF(AND(F563="TIDAK"),1,0))</f>
        <v>5</v>
      </c>
    </row>
    <row r="564" spans="1:7" ht="32" customHeight="1" x14ac:dyDescent="0.2">
      <c r="A564" s="2"/>
      <c r="B564" s="5"/>
      <c r="C564" s="5"/>
      <c r="D564" s="5" t="s">
        <v>1037</v>
      </c>
      <c r="E564" s="5" t="s">
        <v>1038</v>
      </c>
      <c r="F564" s="58" t="s">
        <v>8</v>
      </c>
      <c r="G564" s="15">
        <f>IF(AND(F564="YA"),5,IF(AND(F564="TIDAK"),1,0))</f>
        <v>5</v>
      </c>
    </row>
    <row r="565" spans="1:7" ht="32" customHeight="1" x14ac:dyDescent="0.2">
      <c r="A565" s="2"/>
      <c r="B565" s="5"/>
      <c r="C565" s="4" t="s">
        <v>1039</v>
      </c>
      <c r="D565" s="181" t="s">
        <v>1040</v>
      </c>
      <c r="E565" s="182"/>
      <c r="F565" s="58" t="s">
        <v>8</v>
      </c>
      <c r="G565" s="15">
        <f>IF(AND(F565="YA"),5,IF(AND(F565="TIDAK"),1,0))</f>
        <v>5</v>
      </c>
    </row>
    <row r="566" spans="1:7" ht="32" customHeight="1" x14ac:dyDescent="0.2">
      <c r="A566" s="2"/>
      <c r="B566" s="5"/>
      <c r="C566" s="4" t="s">
        <v>1041</v>
      </c>
      <c r="D566" s="176" t="s">
        <v>1042</v>
      </c>
      <c r="E566" s="176"/>
      <c r="F566" s="58" t="s">
        <v>8</v>
      </c>
      <c r="G566" s="15">
        <f>IF(AND(F566="YA"),5,IF(AND(F566="TIDAK"),1,0))</f>
        <v>5</v>
      </c>
    </row>
    <row r="567" spans="1:7" ht="32" customHeight="1" x14ac:dyDescent="0.2">
      <c r="A567" s="2">
        <v>20</v>
      </c>
      <c r="B567" s="197" t="s">
        <v>1043</v>
      </c>
      <c r="C567" s="197"/>
      <c r="D567" s="197"/>
      <c r="E567" s="197"/>
      <c r="F567" s="58"/>
      <c r="G567" s="50">
        <f>SUM(G568:G573)</f>
        <v>21</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t="s">
        <v>8</v>
      </c>
      <c r="G569" s="15">
        <f>IF(AND(F569="YA"),5,IF(AND(F569="TIDAK"),1,0))</f>
        <v>5</v>
      </c>
    </row>
    <row r="570" spans="1:7" ht="32" customHeight="1" x14ac:dyDescent="0.2">
      <c r="A570" s="2"/>
      <c r="B570" s="24"/>
      <c r="C570" s="29" t="s">
        <v>1048</v>
      </c>
      <c r="D570" s="198" t="s">
        <v>1049</v>
      </c>
      <c r="E570" s="199"/>
      <c r="F570" s="58" t="s">
        <v>8</v>
      </c>
      <c r="G570" s="15"/>
    </row>
    <row r="571" spans="1:7" ht="32" customHeight="1" x14ac:dyDescent="0.2">
      <c r="A571" s="2"/>
      <c r="B571" s="27"/>
      <c r="C571" s="27"/>
      <c r="D571" s="30" t="s">
        <v>1050</v>
      </c>
      <c r="E571" s="17" t="s">
        <v>1051</v>
      </c>
      <c r="F571" s="58" t="s">
        <v>55</v>
      </c>
      <c r="G571" s="15">
        <f>IF(AND(F571="YA"),5,IF(AND(F571="TIDAK"),1,0))</f>
        <v>1</v>
      </c>
    </row>
    <row r="572" spans="1:7" ht="32" customHeight="1" x14ac:dyDescent="0.2">
      <c r="A572" s="2"/>
      <c r="B572" s="27"/>
      <c r="C572" s="27"/>
      <c r="D572" s="30" t="s">
        <v>1050</v>
      </c>
      <c r="E572" s="17" t="s">
        <v>1052</v>
      </c>
      <c r="F572" s="58" t="s">
        <v>8</v>
      </c>
      <c r="G572" s="15">
        <f>IF(AND(F572="YA"),5,IF(AND(F572="TIDAK"),1,0))</f>
        <v>5</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58</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8</v>
      </c>
      <c r="G578" s="15">
        <f>IF(AND(F578="YA"),3,IF(AND(F578="TIDAK"),1,0))</f>
        <v>3</v>
      </c>
    </row>
    <row r="579" spans="1:7" ht="32" customHeight="1" x14ac:dyDescent="0.2">
      <c r="A579" s="2"/>
      <c r="B579" s="5"/>
      <c r="C579" s="5" t="s">
        <v>1063</v>
      </c>
      <c r="D579" s="176" t="s">
        <v>1064</v>
      </c>
      <c r="E579" s="176"/>
      <c r="F579" s="58" t="s">
        <v>8</v>
      </c>
      <c r="G579" s="15">
        <f>IF(AND(F579="YA"),5,IF(AND(F579="TIDAK"),1,0))</f>
        <v>5</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t="s">
        <v>22</v>
      </c>
      <c r="G581" s="15">
        <f>IF(AND(F581="YA"),2,IF(AND(F581="TIDAK"),1,0))</f>
        <v>0</v>
      </c>
    </row>
    <row r="582" spans="1:7" ht="32" customHeight="1" x14ac:dyDescent="0.2">
      <c r="A582" s="2"/>
      <c r="B582" s="5"/>
      <c r="C582" s="5" t="s">
        <v>1068</v>
      </c>
      <c r="D582" s="176" t="s">
        <v>1069</v>
      </c>
      <c r="E582" s="176"/>
      <c r="F582" s="58" t="s">
        <v>22</v>
      </c>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83</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8</v>
      </c>
      <c r="G594" s="15">
        <f t="shared" si="39"/>
        <v>5</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8</v>
      </c>
      <c r="G596" s="15">
        <f t="shared" si="39"/>
        <v>5</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8</v>
      </c>
      <c r="G598" s="15">
        <f t="shared" si="39"/>
        <v>5</v>
      </c>
    </row>
    <row r="599" spans="1:7" ht="32" customHeight="1" x14ac:dyDescent="0.2">
      <c r="A599" s="2"/>
      <c r="B599" s="5" t="s">
        <v>1100</v>
      </c>
      <c r="C599" s="176" t="s">
        <v>1101</v>
      </c>
      <c r="D599" s="176"/>
      <c r="E599" s="176"/>
      <c r="F599" s="58" t="s">
        <v>8</v>
      </c>
      <c r="G599" s="15">
        <f t="shared" si="39"/>
        <v>5</v>
      </c>
    </row>
    <row r="600" spans="1:7" ht="32" customHeight="1" x14ac:dyDescent="0.2">
      <c r="A600" s="2"/>
      <c r="B600" s="5" t="s">
        <v>1102</v>
      </c>
      <c r="C600" s="176" t="s">
        <v>1103</v>
      </c>
      <c r="D600" s="176"/>
      <c r="E600" s="176"/>
      <c r="F600" s="58" t="s">
        <v>55</v>
      </c>
      <c r="G600" s="15">
        <f t="shared" si="39"/>
        <v>1</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22</v>
      </c>
      <c r="G602" s="15">
        <f>IF(AND(F602="YA"),3,IF(AND(F602="TIDAK"),1,0))</f>
        <v>0</v>
      </c>
    </row>
    <row r="603" spans="1:7" ht="32" customHeight="1" x14ac:dyDescent="0.2">
      <c r="A603" s="2"/>
      <c r="B603" s="5"/>
      <c r="C603" s="5" t="s">
        <v>1108</v>
      </c>
      <c r="D603" s="176" t="s">
        <v>1109</v>
      </c>
      <c r="E603" s="176"/>
      <c r="F603" s="58" t="s">
        <v>8</v>
      </c>
      <c r="G603" s="15">
        <f>IF(AND(F603="YA"),5,IF(AND(F603="TIDAK"),1,0))</f>
        <v>5</v>
      </c>
    </row>
    <row r="604" spans="1:7" ht="32" customHeight="1" x14ac:dyDescent="0.2">
      <c r="A604" s="2"/>
      <c r="B604" s="5"/>
      <c r="C604" s="5"/>
      <c r="D604" s="5" t="s">
        <v>1110</v>
      </c>
      <c r="E604" s="5" t="s">
        <v>1111</v>
      </c>
      <c r="F604" s="58" t="s">
        <v>8</v>
      </c>
      <c r="G604" s="15">
        <f>IF(AND(F604="YA"),5,IF(AND(F604="TIDAK"),1,0))</f>
        <v>5</v>
      </c>
    </row>
    <row r="605" spans="1:7" ht="32" customHeight="1" x14ac:dyDescent="0.2">
      <c r="A605" s="2"/>
      <c r="B605" s="5"/>
      <c r="C605" s="5"/>
      <c r="D605" s="5" t="s">
        <v>1112</v>
      </c>
      <c r="E605" s="5" t="s">
        <v>1113</v>
      </c>
      <c r="F605" s="58" t="s">
        <v>8</v>
      </c>
      <c r="G605" s="15">
        <f>IF(AND(F605="YA"),5,IF(AND(F605="TIDAK"),1,0))</f>
        <v>5</v>
      </c>
    </row>
    <row r="606" spans="1:7" ht="32" customHeight="1" x14ac:dyDescent="0.2">
      <c r="A606" s="2"/>
      <c r="B606" s="5" t="s">
        <v>1114</v>
      </c>
      <c r="C606" s="5"/>
      <c r="D606" s="5" t="s">
        <v>1115</v>
      </c>
      <c r="E606" s="5" t="s">
        <v>1116</v>
      </c>
      <c r="F606" s="58" t="s">
        <v>8</v>
      </c>
      <c r="G606" s="15">
        <f>IF(AND(F606="YA"),5,IF(AND(F606="TIDAK"),1,0))</f>
        <v>5</v>
      </c>
    </row>
    <row r="607" spans="1:7" ht="32" customHeight="1" x14ac:dyDescent="0.2">
      <c r="A607" s="2"/>
      <c r="B607" s="5" t="s">
        <v>1117</v>
      </c>
      <c r="C607" s="176" t="s">
        <v>1118</v>
      </c>
      <c r="D607" s="176"/>
      <c r="E607" s="176"/>
      <c r="F607" s="58" t="s">
        <v>55</v>
      </c>
      <c r="G607" s="15">
        <f>IF(AND(F607="YA"),2,IF(AND(F607="TIDAK"),5,0))</f>
        <v>5</v>
      </c>
    </row>
    <row r="608" spans="1:7" ht="32" customHeight="1" x14ac:dyDescent="0.2">
      <c r="A608" s="2"/>
      <c r="B608" s="5" t="s">
        <v>1119</v>
      </c>
      <c r="C608" s="176" t="s">
        <v>1120</v>
      </c>
      <c r="D608" s="176"/>
      <c r="E608" s="176"/>
      <c r="F608" s="58" t="s">
        <v>55</v>
      </c>
      <c r="G608" s="15">
        <f>IF(AND(F608="YA"),2,IF(AND(F608="TIDAK"),1,0))</f>
        <v>1</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22</v>
      </c>
      <c r="G610" s="15">
        <f>IF(AND(F610="YA"),3,IF(AND(F610="TIDAK"),1,0))</f>
        <v>0</v>
      </c>
    </row>
    <row r="611" spans="1:7" ht="32" customHeight="1" x14ac:dyDescent="0.2">
      <c r="A611" s="2"/>
      <c r="B611" s="5"/>
      <c r="C611" s="5" t="s">
        <v>1125</v>
      </c>
      <c r="D611" s="176" t="s">
        <v>1126</v>
      </c>
      <c r="E611" s="176"/>
      <c r="F611" s="58" t="s">
        <v>8</v>
      </c>
      <c r="G611" s="15">
        <f>IF(AND(F611="YA"),5,IF(AND(F611="TIDAK"),1,0))</f>
        <v>5</v>
      </c>
    </row>
    <row r="612" spans="1:7" ht="32" customHeight="1" x14ac:dyDescent="0.2">
      <c r="A612" s="2"/>
      <c r="B612" s="5" t="s">
        <v>1127</v>
      </c>
      <c r="C612" s="176" t="s">
        <v>1128</v>
      </c>
      <c r="D612" s="176"/>
      <c r="E612" s="176"/>
      <c r="F612" s="58" t="s">
        <v>8</v>
      </c>
      <c r="G612" s="15">
        <f>IF(AND(F612="YA"),5,IF(AND(F612="TIDAK"),1,0))</f>
        <v>5</v>
      </c>
    </row>
    <row r="613" spans="1:7" ht="32" customHeight="1" x14ac:dyDescent="0.2">
      <c r="A613" s="2"/>
      <c r="B613" s="5" t="s">
        <v>1129</v>
      </c>
      <c r="C613" s="176" t="s">
        <v>1130</v>
      </c>
      <c r="D613" s="176"/>
      <c r="E613" s="176"/>
      <c r="F613" s="58" t="s">
        <v>55</v>
      </c>
      <c r="G613" s="15">
        <f>IF(AND(F613="YA"),5,IF(AND(F613="TIDAK"),1,0))</f>
        <v>1</v>
      </c>
    </row>
    <row r="614" spans="1:7" ht="32" customHeight="1" x14ac:dyDescent="0.2">
      <c r="A614" s="2"/>
      <c r="B614" s="5" t="s">
        <v>1131</v>
      </c>
      <c r="C614" s="176" t="s">
        <v>1132</v>
      </c>
      <c r="D614" s="176"/>
      <c r="E614" s="176"/>
      <c r="F614" s="58"/>
      <c r="G614" s="15"/>
    </row>
    <row r="615" spans="1:7" ht="32" customHeight="1" x14ac:dyDescent="0.2">
      <c r="A615" s="2"/>
      <c r="B615" s="5"/>
      <c r="C615" s="5" t="s">
        <v>1133</v>
      </c>
      <c r="D615" s="176" t="s">
        <v>1134</v>
      </c>
      <c r="E615" s="176"/>
      <c r="F615" s="58" t="s">
        <v>8</v>
      </c>
      <c r="G615" s="15">
        <f>IF(AND(F615="YA"),5,IF(AND(F615="TIDAK"),1,0))</f>
        <v>5</v>
      </c>
    </row>
    <row r="616" spans="1:7" ht="32" customHeight="1" x14ac:dyDescent="0.2">
      <c r="A616" s="2"/>
      <c r="B616" s="5"/>
      <c r="C616" s="5" t="s">
        <v>1135</v>
      </c>
      <c r="D616" s="176" t="s">
        <v>1136</v>
      </c>
      <c r="E616" s="176"/>
      <c r="F616" s="58" t="s">
        <v>22</v>
      </c>
      <c r="G616" s="15">
        <f>IF(AND(F616="YA"),3,IF(AND(F616="TIDAK"),1,0))</f>
        <v>0</v>
      </c>
    </row>
    <row r="617" spans="1:7" ht="32" customHeight="1" x14ac:dyDescent="0.2">
      <c r="A617" s="186" t="s">
        <v>1137</v>
      </c>
      <c r="B617" s="187"/>
      <c r="C617" s="187"/>
      <c r="D617" s="187"/>
      <c r="E617" s="187"/>
      <c r="F617" s="187"/>
      <c r="G617" s="48">
        <f>G618</f>
        <v>186</v>
      </c>
    </row>
    <row r="618" spans="1:7" ht="32" customHeight="1" x14ac:dyDescent="0.2">
      <c r="A618" s="31">
        <v>23</v>
      </c>
      <c r="B618" s="197" t="s">
        <v>1138</v>
      </c>
      <c r="C618" s="197"/>
      <c r="D618" s="197"/>
      <c r="E618" s="197"/>
      <c r="F618" s="58"/>
      <c r="G618" s="50">
        <f>SUM(G619:G677)</f>
        <v>186</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4" t="s">
        <v>1169</v>
      </c>
      <c r="C634" s="176" t="s">
        <v>1170</v>
      </c>
      <c r="D634" s="176"/>
      <c r="E634" s="176"/>
      <c r="F634" s="58"/>
      <c r="G634" s="15"/>
    </row>
    <row r="635" spans="1:7" ht="32" customHeight="1" x14ac:dyDescent="0.2">
      <c r="A635" s="2"/>
      <c r="B635" s="5"/>
      <c r="C635" s="4" t="s">
        <v>1171</v>
      </c>
      <c r="D635" s="176" t="s">
        <v>1172</v>
      </c>
      <c r="E635" s="176"/>
      <c r="F635" s="58" t="s">
        <v>8</v>
      </c>
      <c r="G635" s="15">
        <f t="shared" ref="G635:G642" si="41">IF(AND(F635="YA"),5,IF(AND(F635="TIDAK"),1,0))</f>
        <v>5</v>
      </c>
    </row>
    <row r="636" spans="1:7" ht="32" customHeight="1" x14ac:dyDescent="0.2">
      <c r="A636" s="2"/>
      <c r="B636" s="5"/>
      <c r="C636" s="4" t="s">
        <v>1173</v>
      </c>
      <c r="D636" s="176" t="s">
        <v>1174</v>
      </c>
      <c r="E636" s="176"/>
      <c r="F636" s="58" t="s">
        <v>8</v>
      </c>
      <c r="G636" s="15">
        <f t="shared" si="41"/>
        <v>5</v>
      </c>
    </row>
    <row r="637" spans="1:7" ht="32" customHeight="1" x14ac:dyDescent="0.2">
      <c r="A637" s="2"/>
      <c r="B637" s="5"/>
      <c r="C637" s="4" t="s">
        <v>1175</v>
      </c>
      <c r="D637" s="176" t="s">
        <v>1176</v>
      </c>
      <c r="E637" s="176"/>
      <c r="F637" s="58" t="s">
        <v>8</v>
      </c>
      <c r="G637" s="15">
        <f t="shared" si="41"/>
        <v>5</v>
      </c>
    </row>
    <row r="638" spans="1:7" ht="32" customHeight="1" x14ac:dyDescent="0.2">
      <c r="A638" s="2"/>
      <c r="B638" s="5"/>
      <c r="C638" s="4" t="s">
        <v>1177</v>
      </c>
      <c r="D638" s="176" t="s">
        <v>1178</v>
      </c>
      <c r="E638" s="176"/>
      <c r="F638" s="58" t="s">
        <v>8</v>
      </c>
      <c r="G638" s="15">
        <f t="shared" si="41"/>
        <v>5</v>
      </c>
    </row>
    <row r="639" spans="1:7" ht="32" customHeight="1" x14ac:dyDescent="0.2">
      <c r="A639" s="2"/>
      <c r="B639" s="5"/>
      <c r="C639" s="4" t="s">
        <v>1179</v>
      </c>
      <c r="D639" s="176" t="s">
        <v>1180</v>
      </c>
      <c r="E639" s="176"/>
      <c r="F639" s="58" t="s">
        <v>8</v>
      </c>
      <c r="G639" s="15">
        <f t="shared" si="41"/>
        <v>5</v>
      </c>
    </row>
    <row r="640" spans="1:7" ht="32" customHeight="1" x14ac:dyDescent="0.2">
      <c r="A640" s="2"/>
      <c r="B640" s="5"/>
      <c r="C640" s="4" t="s">
        <v>1181</v>
      </c>
      <c r="D640" s="176" t="s">
        <v>1182</v>
      </c>
      <c r="E640" s="176"/>
      <c r="F640" s="58" t="s">
        <v>8</v>
      </c>
      <c r="G640" s="15">
        <f t="shared" si="41"/>
        <v>5</v>
      </c>
    </row>
    <row r="641" spans="1:7" ht="32" customHeight="1" x14ac:dyDescent="0.2">
      <c r="A641" s="2"/>
      <c r="B641" s="5"/>
      <c r="C641" s="4" t="s">
        <v>1183</v>
      </c>
      <c r="D641" s="176" t="s">
        <v>1184</v>
      </c>
      <c r="E641" s="176"/>
      <c r="F641" s="58" t="s">
        <v>8</v>
      </c>
      <c r="G641" s="15">
        <f t="shared" si="41"/>
        <v>5</v>
      </c>
    </row>
    <row r="642" spans="1:7" ht="32" customHeight="1" x14ac:dyDescent="0.2">
      <c r="A642" s="2"/>
      <c r="B642" s="4" t="s">
        <v>1185</v>
      </c>
      <c r="C642" s="176" t="s">
        <v>1186</v>
      </c>
      <c r="D642" s="176"/>
      <c r="E642" s="176"/>
      <c r="F642" s="58" t="s">
        <v>8</v>
      </c>
      <c r="G642" s="15">
        <f t="shared" si="41"/>
        <v>5</v>
      </c>
    </row>
    <row r="643" spans="1:7" ht="32" customHeight="1" x14ac:dyDescent="0.2">
      <c r="A643" s="2"/>
      <c r="B643" s="4" t="s">
        <v>1187</v>
      </c>
      <c r="C643" s="176" t="s">
        <v>1188</v>
      </c>
      <c r="D643" s="176"/>
      <c r="E643" s="176"/>
      <c r="F643" s="58" t="s">
        <v>8</v>
      </c>
      <c r="G643" s="15"/>
    </row>
    <row r="644" spans="1:7" ht="32" customHeight="1" x14ac:dyDescent="0.2">
      <c r="A644" s="2"/>
      <c r="B644" s="5"/>
      <c r="C644" s="4" t="s">
        <v>1189</v>
      </c>
      <c r="D644" s="176" t="s">
        <v>1190</v>
      </c>
      <c r="E644" s="176"/>
      <c r="F644" s="58" t="s">
        <v>8</v>
      </c>
      <c r="G644" s="15">
        <f>IF(AND(F644="YA"),5,IF(AND(F644="TIDAK"),1,0))</f>
        <v>5</v>
      </c>
    </row>
    <row r="645" spans="1:7" ht="32" customHeight="1" x14ac:dyDescent="0.2">
      <c r="A645" s="2"/>
      <c r="B645" s="5"/>
      <c r="C645" s="4" t="s">
        <v>1191</v>
      </c>
      <c r="D645" s="176" t="s">
        <v>1192</v>
      </c>
      <c r="E645" s="176"/>
      <c r="F645" s="58" t="s">
        <v>55</v>
      </c>
      <c r="G645" s="15">
        <f>IF(AND(F645="YA"),5,IF(AND(F645="TIDAK"),1,0))</f>
        <v>1</v>
      </c>
    </row>
    <row r="646" spans="1:7" ht="32" customHeight="1" x14ac:dyDescent="0.2">
      <c r="A646" s="2"/>
      <c r="B646" s="5"/>
      <c r="C646" s="4" t="s">
        <v>1193</v>
      </c>
      <c r="D646" s="176" t="s">
        <v>1194</v>
      </c>
      <c r="E646" s="176"/>
      <c r="F646" s="58" t="s">
        <v>8</v>
      </c>
      <c r="G646" s="15">
        <f>IF(AND(F646="YA"),5,IF(AND(F646="TIDAK"),1,0))</f>
        <v>5</v>
      </c>
    </row>
    <row r="647" spans="1:7" ht="32" customHeight="1" x14ac:dyDescent="0.2">
      <c r="A647" s="2"/>
      <c r="B647" s="4" t="s">
        <v>1195</v>
      </c>
      <c r="C647" s="181" t="s">
        <v>1196</v>
      </c>
      <c r="D647" s="183"/>
      <c r="E647" s="182"/>
      <c r="F647" s="58"/>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8</v>
      </c>
      <c r="G649" s="15">
        <f>IF(AND(F649="YA"),5,IF(AND(F649="TIDAK"),1,0))</f>
        <v>5</v>
      </c>
    </row>
    <row r="650" spans="1:7" ht="32" customHeight="1" x14ac:dyDescent="0.2">
      <c r="A650" s="2"/>
      <c r="B650" s="4"/>
      <c r="C650" s="5"/>
      <c r="D650" s="4" t="s">
        <v>1201</v>
      </c>
      <c r="E650" s="13" t="s">
        <v>1202</v>
      </c>
      <c r="F650" s="58" t="s">
        <v>22</v>
      </c>
      <c r="G650" s="15">
        <f>IF(AND(F650="YA"),3,IF(AND(F650="TIDAK"),1,0))</f>
        <v>0</v>
      </c>
    </row>
    <row r="651" spans="1:7" ht="32" customHeight="1" x14ac:dyDescent="0.2">
      <c r="A651" s="2"/>
      <c r="B651" s="4"/>
      <c r="C651" s="5"/>
      <c r="D651" s="4" t="s">
        <v>1203</v>
      </c>
      <c r="E651" s="13" t="s">
        <v>1204</v>
      </c>
      <c r="F651" s="58" t="s">
        <v>22</v>
      </c>
      <c r="G651" s="15">
        <f>IF(AND(F651="YA"),1,IF(AND(F651="TIDAK"),1,0))</f>
        <v>0</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55</v>
      </c>
      <c r="G653" s="15">
        <f>IF(AND(F653="YA"),5,IF(AND(F653="TIDAK"),0,0))</f>
        <v>0</v>
      </c>
    </row>
    <row r="654" spans="1:7" ht="32" customHeight="1" x14ac:dyDescent="0.2">
      <c r="A654" s="2"/>
      <c r="B654" s="5"/>
      <c r="C654" s="5"/>
      <c r="D654" s="4" t="s">
        <v>1208</v>
      </c>
      <c r="E654" s="5" t="s">
        <v>1209</v>
      </c>
      <c r="F654" s="58" t="s">
        <v>8</v>
      </c>
      <c r="G654" s="15">
        <f>IF(AND(F654="YA"),5,IF(AND(F654="TIDAK"),0,0))</f>
        <v>5</v>
      </c>
    </row>
    <row r="655" spans="1:7" ht="44" customHeight="1" x14ac:dyDescent="0.2">
      <c r="A655" s="2"/>
      <c r="B655" s="5"/>
      <c r="C655" s="5"/>
      <c r="D655" s="4" t="s">
        <v>1210</v>
      </c>
      <c r="E655" s="5" t="s">
        <v>1211</v>
      </c>
      <c r="F655" s="58" t="s">
        <v>55</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t="s">
        <v>22</v>
      </c>
      <c r="G661" s="15">
        <f t="shared" si="42"/>
        <v>0</v>
      </c>
    </row>
    <row r="662" spans="1:7" ht="48" customHeight="1" x14ac:dyDescent="0.2">
      <c r="A662" s="2"/>
      <c r="B662" s="5"/>
      <c r="C662" s="4" t="s">
        <v>1203</v>
      </c>
      <c r="D662" s="194" t="s">
        <v>1223</v>
      </c>
      <c r="E662" s="196"/>
      <c r="F662" s="58" t="s">
        <v>8</v>
      </c>
      <c r="G662" s="15">
        <f t="shared" ref="G662:G671" si="43">IF(AND(F662="YA"),5,IF(AND(F662="TIDAK"),1,0))</f>
        <v>5</v>
      </c>
    </row>
    <row r="663" spans="1:7" ht="32" customHeight="1" x14ac:dyDescent="0.2">
      <c r="A663" s="2"/>
      <c r="B663" s="5"/>
      <c r="C663" s="5"/>
      <c r="D663" s="4" t="s">
        <v>1224</v>
      </c>
      <c r="E663" s="5" t="s">
        <v>1225</v>
      </c>
      <c r="F663" s="58" t="s">
        <v>8</v>
      </c>
      <c r="G663" s="15">
        <f t="shared" si="43"/>
        <v>5</v>
      </c>
    </row>
    <row r="664" spans="1:7" ht="69" customHeight="1" x14ac:dyDescent="0.2">
      <c r="A664" s="2"/>
      <c r="B664" s="5"/>
      <c r="C664" s="5"/>
      <c r="D664" s="4" t="s">
        <v>1226</v>
      </c>
      <c r="E664" s="5" t="s">
        <v>1227</v>
      </c>
      <c r="F664" s="58" t="s">
        <v>8</v>
      </c>
      <c r="G664" s="15">
        <f>IF(AND(F664="YA"),5,IF(AND(F664="TIDAK"),0,0))</f>
        <v>5</v>
      </c>
    </row>
    <row r="665" spans="1:7" ht="49" customHeight="1" x14ac:dyDescent="0.2">
      <c r="A665" s="2"/>
      <c r="B665" s="5"/>
      <c r="C665" s="5"/>
      <c r="D665" s="4" t="s">
        <v>1228</v>
      </c>
      <c r="E665" s="5" t="s">
        <v>1229</v>
      </c>
      <c r="F665" s="58" t="s">
        <v>8</v>
      </c>
      <c r="G665" s="15">
        <f>IF(AND(F665="YA"),3,IF(AND(F665="TIDAK"),1,0))</f>
        <v>3</v>
      </c>
    </row>
    <row r="666" spans="1:7" ht="47" customHeight="1" x14ac:dyDescent="0.2">
      <c r="A666" s="2"/>
      <c r="B666" s="5"/>
      <c r="C666" s="5"/>
      <c r="D666" s="4" t="s">
        <v>1230</v>
      </c>
      <c r="E666" s="5" t="s">
        <v>1231</v>
      </c>
      <c r="F666" s="58" t="s">
        <v>8</v>
      </c>
      <c r="G666" s="15">
        <f t="shared" si="43"/>
        <v>5</v>
      </c>
    </row>
    <row r="667" spans="1:7" ht="47" customHeight="1" x14ac:dyDescent="0.2">
      <c r="A667" s="2"/>
      <c r="B667" s="5"/>
      <c r="C667" s="5"/>
      <c r="D667" s="4" t="s">
        <v>1232</v>
      </c>
      <c r="E667" s="5" t="s">
        <v>1233</v>
      </c>
      <c r="F667" s="58" t="s">
        <v>8</v>
      </c>
      <c r="G667" s="15">
        <f t="shared" si="43"/>
        <v>5</v>
      </c>
    </row>
    <row r="668" spans="1:7" ht="47" customHeight="1" x14ac:dyDescent="0.2">
      <c r="A668" s="2"/>
      <c r="B668" s="5"/>
      <c r="C668" s="5"/>
      <c r="D668" s="4" t="s">
        <v>1234</v>
      </c>
      <c r="E668" s="5" t="s">
        <v>1235</v>
      </c>
      <c r="F668" s="58" t="s">
        <v>55</v>
      </c>
      <c r="G668" s="15">
        <f t="shared" si="43"/>
        <v>1</v>
      </c>
    </row>
    <row r="669" spans="1:7" ht="46" customHeight="1" x14ac:dyDescent="0.2">
      <c r="A669" s="2"/>
      <c r="B669" s="5"/>
      <c r="C669" s="5"/>
      <c r="D669" s="4" t="s">
        <v>1236</v>
      </c>
      <c r="E669" s="5" t="s">
        <v>1237</v>
      </c>
      <c r="F669" s="58" t="s">
        <v>55</v>
      </c>
      <c r="G669" s="15">
        <f t="shared" si="43"/>
        <v>1</v>
      </c>
    </row>
    <row r="670" spans="1:7" ht="44" customHeight="1" x14ac:dyDescent="0.2">
      <c r="A670" s="2"/>
      <c r="B670" s="5"/>
      <c r="C670" s="4" t="s">
        <v>1238</v>
      </c>
      <c r="D670" s="181" t="s">
        <v>1239</v>
      </c>
      <c r="E670" s="182"/>
      <c r="F670" s="58" t="s">
        <v>8</v>
      </c>
      <c r="G670" s="15">
        <f t="shared" si="43"/>
        <v>5</v>
      </c>
    </row>
    <row r="671" spans="1:7" ht="32" customHeight="1" x14ac:dyDescent="0.2">
      <c r="A671" s="2"/>
      <c r="B671" s="5"/>
      <c r="C671" s="4"/>
      <c r="D671" s="4" t="s">
        <v>1240</v>
      </c>
      <c r="E671" s="13" t="s">
        <v>1241</v>
      </c>
      <c r="F671" s="58" t="s">
        <v>8</v>
      </c>
      <c r="G671" s="15">
        <f t="shared" si="43"/>
        <v>5</v>
      </c>
    </row>
    <row r="672" spans="1:7" ht="32" customHeight="1" x14ac:dyDescent="0.2">
      <c r="A672" s="2"/>
      <c r="B672" s="5"/>
      <c r="C672" s="5"/>
      <c r="D672" s="4" t="s">
        <v>1242</v>
      </c>
      <c r="E672" s="13" t="s">
        <v>1243</v>
      </c>
      <c r="F672" s="58" t="s">
        <v>22</v>
      </c>
      <c r="G672" s="15">
        <f>IF(AND(F672="YA"),3,IF(AND(F672="TIDAK"),1,0))</f>
        <v>0</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8</v>
      </c>
      <c r="G674" s="15">
        <f>IF(AND(F674="YA"),5,IF(AND(F674="TIDAK"),1,0))</f>
        <v>5</v>
      </c>
    </row>
    <row r="675" spans="1:7" ht="32" customHeight="1" x14ac:dyDescent="0.2">
      <c r="A675" s="2"/>
      <c r="B675" s="5"/>
      <c r="C675" s="4" t="s">
        <v>1248</v>
      </c>
      <c r="D675" s="176" t="s">
        <v>1249</v>
      </c>
      <c r="E675" s="176"/>
      <c r="F675" s="58" t="s">
        <v>8</v>
      </c>
      <c r="G675" s="15">
        <f>IF(AND(F675="YA"),5,IF(AND(F675="TIDAK"),1,0))</f>
        <v>5</v>
      </c>
    </row>
    <row r="676" spans="1:7" ht="32" customHeight="1" x14ac:dyDescent="0.2">
      <c r="A676" s="2"/>
      <c r="B676" s="5"/>
      <c r="C676" s="4" t="s">
        <v>1250</v>
      </c>
      <c r="D676" s="176" t="s">
        <v>1251</v>
      </c>
      <c r="E676" s="176"/>
      <c r="F676" s="58" t="s">
        <v>8</v>
      </c>
      <c r="G676" s="15">
        <f>IF(AND(F676="YA"),5,IF(AND(F676="TIDAK"),1,0))</f>
        <v>5</v>
      </c>
    </row>
    <row r="677" spans="1:7" ht="32" customHeight="1" x14ac:dyDescent="0.2">
      <c r="A677" s="2"/>
      <c r="B677" s="5"/>
      <c r="C677" s="4" t="s">
        <v>1252</v>
      </c>
      <c r="D677" s="176" t="s">
        <v>1253</v>
      </c>
      <c r="E677" s="176"/>
      <c r="F677" s="58" t="s">
        <v>8</v>
      </c>
      <c r="G677" s="15">
        <f>IF(AND(F677="YA"),5,IF(AND(F677="TIDAK"),1,0))</f>
        <v>5</v>
      </c>
    </row>
    <row r="678" spans="1:7" ht="32" customHeight="1" x14ac:dyDescent="0.2">
      <c r="A678" s="186" t="s">
        <v>1254</v>
      </c>
      <c r="B678" s="187"/>
      <c r="C678" s="187"/>
      <c r="D678" s="187"/>
      <c r="E678" s="187"/>
      <c r="F678" s="187"/>
      <c r="G678" s="48">
        <f>G679</f>
        <v>95</v>
      </c>
    </row>
    <row r="679" spans="1:7" ht="32" customHeight="1" x14ac:dyDescent="0.2">
      <c r="A679" s="2">
        <v>24</v>
      </c>
      <c r="B679" s="189" t="s">
        <v>1154</v>
      </c>
      <c r="C679" s="190"/>
      <c r="D679" s="190"/>
      <c r="E679" s="191"/>
      <c r="F679" s="58"/>
      <c r="G679" s="50">
        <f>SUM(G680:G704)</f>
        <v>95</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8</v>
      </c>
      <c r="G682" s="15">
        <f>IF(AND(F682="YA"),5,IF(AND(F682="TIDAK"),1,0))</f>
        <v>5</v>
      </c>
    </row>
    <row r="683" spans="1:7" ht="32" customHeight="1" x14ac:dyDescent="0.2">
      <c r="A683" s="2"/>
      <c r="B683" s="5"/>
      <c r="C683" s="4" t="s">
        <v>1261</v>
      </c>
      <c r="D683" s="181" t="s">
        <v>1262</v>
      </c>
      <c r="E683" s="182"/>
      <c r="F683" s="58" t="s">
        <v>8</v>
      </c>
      <c r="G683" s="15">
        <f>IF(AND(F683="YA"),5,IF(AND(F683="TIDAK"),1,0))</f>
        <v>5</v>
      </c>
    </row>
    <row r="684" spans="1:7" ht="32" customHeight="1" x14ac:dyDescent="0.2">
      <c r="A684" s="2"/>
      <c r="B684" s="5"/>
      <c r="C684" s="4" t="s">
        <v>1263</v>
      </c>
      <c r="D684" s="181" t="s">
        <v>1264</v>
      </c>
      <c r="E684" s="182"/>
      <c r="F684" s="58" t="s">
        <v>8</v>
      </c>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8</v>
      </c>
      <c r="G692" s="15">
        <f t="shared" si="44"/>
        <v>5</v>
      </c>
    </row>
    <row r="693" spans="1:7" ht="32" customHeight="1" x14ac:dyDescent="0.2">
      <c r="A693" s="2"/>
      <c r="B693" s="5"/>
      <c r="C693" s="4" t="s">
        <v>1281</v>
      </c>
      <c r="D693" s="181" t="s">
        <v>1282</v>
      </c>
      <c r="E693" s="182"/>
      <c r="F693" s="58" t="s">
        <v>8</v>
      </c>
      <c r="G693" s="15">
        <f t="shared" si="44"/>
        <v>5</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t="s">
        <v>22</v>
      </c>
      <c r="G700" s="15">
        <f>IF(AND(F700="YA"),3,IF(AND(F700="TIDAK"),1,0))</f>
        <v>0</v>
      </c>
    </row>
    <row r="701" spans="1:7" ht="32" customHeight="1" x14ac:dyDescent="0.2">
      <c r="A701" s="2"/>
      <c r="B701" s="5"/>
      <c r="C701" s="4" t="s">
        <v>1295</v>
      </c>
      <c r="D701" s="181" t="s">
        <v>80</v>
      </c>
      <c r="E701" s="182"/>
      <c r="F701" s="58" t="s">
        <v>22</v>
      </c>
      <c r="G701" s="15">
        <f>IF(AND(F701="YA"),3,IF(AND(F701="TIDAK"),1,0))</f>
        <v>0</v>
      </c>
    </row>
    <row r="702" spans="1:7" ht="32" customHeight="1" x14ac:dyDescent="0.2">
      <c r="A702" s="2"/>
      <c r="B702" s="5"/>
      <c r="C702" s="4" t="s">
        <v>1296</v>
      </c>
      <c r="D702" s="181" t="s">
        <v>140</v>
      </c>
      <c r="E702" s="182"/>
      <c r="F702" s="58" t="s">
        <v>8</v>
      </c>
      <c r="G702" s="15">
        <f>IF(AND(F702="YA"),5,IF(AND(F702="TIDAK"),1,0))</f>
        <v>5</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8</v>
      </c>
      <c r="G704" s="15">
        <f>IF(AND(F704="YA"),5,IF(AND(F704="TIDAK"),1,0))</f>
        <v>5</v>
      </c>
    </row>
    <row r="705" spans="1:7" ht="32" customHeight="1" x14ac:dyDescent="0.2">
      <c r="A705" s="186" t="s">
        <v>1301</v>
      </c>
      <c r="B705" s="187"/>
      <c r="C705" s="187"/>
      <c r="D705" s="187"/>
      <c r="E705" s="187"/>
      <c r="F705" s="187"/>
      <c r="G705" s="48">
        <f>G706</f>
        <v>121</v>
      </c>
    </row>
    <row r="706" spans="1:7" ht="32" customHeight="1" x14ac:dyDescent="0.2">
      <c r="A706" s="2">
        <v>25</v>
      </c>
      <c r="B706" s="194" t="s">
        <v>1302</v>
      </c>
      <c r="C706" s="195"/>
      <c r="D706" s="195"/>
      <c r="E706" s="196"/>
      <c r="F706" s="58"/>
      <c r="G706" s="50">
        <f>SUM(G707:G750)</f>
        <v>121</v>
      </c>
    </row>
    <row r="707" spans="1:7" ht="32" customHeight="1" x14ac:dyDescent="0.2">
      <c r="A707" s="2"/>
      <c r="B707" s="4" t="s">
        <v>1303</v>
      </c>
      <c r="C707" s="176" t="s">
        <v>1304</v>
      </c>
      <c r="D707" s="176"/>
      <c r="E707" s="176"/>
      <c r="F707" s="58" t="s">
        <v>8</v>
      </c>
      <c r="G707" s="15">
        <f>IF(AND(F707="YA"),5,IF(AND(F707="TIDAK"),40,0))</f>
        <v>5</v>
      </c>
    </row>
    <row r="708" spans="1:7" ht="32" customHeight="1" x14ac:dyDescent="0.2">
      <c r="A708" s="2"/>
      <c r="B708" s="5"/>
      <c r="C708" s="176" t="s">
        <v>1305</v>
      </c>
      <c r="D708" s="176"/>
      <c r="E708" s="176"/>
      <c r="F708" s="58"/>
      <c r="G708" s="15"/>
    </row>
    <row r="709" spans="1:7" ht="32" customHeight="1" x14ac:dyDescent="0.2">
      <c r="A709" s="2"/>
      <c r="B709" s="5"/>
      <c r="C709" s="4" t="s">
        <v>1306</v>
      </c>
      <c r="D709" s="176" t="s">
        <v>1307</v>
      </c>
      <c r="E709" s="176"/>
      <c r="F709" s="58" t="s">
        <v>8</v>
      </c>
      <c r="G709" s="15">
        <f>IF(AND(F709="YA"),5,IF(AND(F709="TIDAK"),1,0))</f>
        <v>5</v>
      </c>
    </row>
    <row r="710" spans="1:7" ht="32" customHeight="1" x14ac:dyDescent="0.2">
      <c r="A710" s="2"/>
      <c r="B710" s="5"/>
      <c r="C710" s="4" t="s">
        <v>1308</v>
      </c>
      <c r="D710" s="176" t="s">
        <v>1309</v>
      </c>
      <c r="E710" s="176"/>
      <c r="F710" s="58" t="s">
        <v>8</v>
      </c>
      <c r="G710" s="15">
        <f>IF(AND(F710="YA"),5,IF(AND(F710="TIDAK"),1,0))</f>
        <v>5</v>
      </c>
    </row>
    <row r="711" spans="1:7" ht="32" customHeight="1" x14ac:dyDescent="0.2">
      <c r="A711" s="2"/>
      <c r="B711" s="5"/>
      <c r="C711" s="4" t="s">
        <v>1310</v>
      </c>
      <c r="D711" s="176" t="s">
        <v>1311</v>
      </c>
      <c r="E711" s="176"/>
      <c r="F711" s="58" t="s">
        <v>8</v>
      </c>
      <c r="G711" s="15">
        <f>IF(AND(F711="YA"),5,IF(AND(F711="TIDAK"),1,0))</f>
        <v>5</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8</v>
      </c>
      <c r="G713" s="15">
        <f>IF(AND(F713="YA"),5,IF(AND(F713="TIDAK"),1,0))</f>
        <v>5</v>
      </c>
    </row>
    <row r="714" spans="1:7" ht="32" customHeight="1" x14ac:dyDescent="0.2">
      <c r="A714" s="2"/>
      <c r="B714" s="5"/>
      <c r="C714" s="5"/>
      <c r="D714" s="4" t="s">
        <v>1316</v>
      </c>
      <c r="E714" s="5" t="s">
        <v>1317</v>
      </c>
      <c r="F714" s="58" t="s">
        <v>8</v>
      </c>
      <c r="G714" s="15">
        <f>IF(AND(F714="YA"),5,IF(AND(F714="TIDAK"),1,0))</f>
        <v>5</v>
      </c>
    </row>
    <row r="715" spans="1:7" ht="32" customHeight="1" x14ac:dyDescent="0.2">
      <c r="A715" s="2"/>
      <c r="B715" s="5"/>
      <c r="C715" s="5"/>
      <c r="D715" s="4" t="s">
        <v>1318</v>
      </c>
      <c r="E715" s="5" t="s">
        <v>1319</v>
      </c>
      <c r="F715" s="58" t="s">
        <v>8</v>
      </c>
      <c r="G715" s="15">
        <f>IF(AND(F715="YA"),5,IF(AND(F715="TIDAK"),1,0))</f>
        <v>5</v>
      </c>
    </row>
    <row r="716" spans="1:7" ht="32" customHeight="1" x14ac:dyDescent="0.2">
      <c r="A716" s="2"/>
      <c r="B716" s="5"/>
      <c r="C716" s="4" t="s">
        <v>1320</v>
      </c>
      <c r="D716" s="176" t="s">
        <v>1321</v>
      </c>
      <c r="E716" s="176"/>
      <c r="F716" s="58" t="s">
        <v>8</v>
      </c>
      <c r="G716" s="15">
        <f>IF(AND(F716="YA"),5,IF(AND(F716="TIDAK"),1,0))</f>
        <v>5</v>
      </c>
    </row>
    <row r="717" spans="1:7" ht="32" customHeight="1" x14ac:dyDescent="0.2">
      <c r="A717" s="2"/>
      <c r="B717" s="4" t="s">
        <v>1322</v>
      </c>
      <c r="C717" s="176" t="s">
        <v>1323</v>
      </c>
      <c r="D717" s="176"/>
      <c r="E717" s="176"/>
      <c r="F717" s="58"/>
      <c r="G717" s="15"/>
    </row>
    <row r="718" spans="1:7" ht="32" customHeight="1" x14ac:dyDescent="0.2">
      <c r="A718" s="2"/>
      <c r="B718" s="5"/>
      <c r="C718" s="4" t="s">
        <v>1324</v>
      </c>
      <c r="D718" s="176" t="s">
        <v>1325</v>
      </c>
      <c r="E718" s="176"/>
      <c r="F718" s="58" t="s">
        <v>55</v>
      </c>
      <c r="G718" s="15">
        <f>IF(AND(F718="YA"),5,IF(AND(F718="TIDAK"),25,0))</f>
        <v>25</v>
      </c>
    </row>
    <row r="719" spans="1:7" ht="32" customHeight="1" x14ac:dyDescent="0.2">
      <c r="A719" s="2"/>
      <c r="B719" s="5"/>
      <c r="C719" s="4" t="s">
        <v>1326</v>
      </c>
      <c r="D719" s="176" t="s">
        <v>1327</v>
      </c>
      <c r="E719" s="176"/>
      <c r="F719" s="58" t="s">
        <v>22</v>
      </c>
      <c r="G719" s="15">
        <f>IF(AND(F719="YA"),5,IF(AND(F719="TIDAK"),1,0))</f>
        <v>0</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22</v>
      </c>
      <c r="G721" s="15">
        <f>IF(AND(F721="YA"),5,IF(AND(F721="TIDAK"),1,0))</f>
        <v>0</v>
      </c>
    </row>
    <row r="722" spans="1:7" ht="42" customHeight="1" x14ac:dyDescent="0.2">
      <c r="A722" s="2"/>
      <c r="B722" s="5"/>
      <c r="C722" s="4" t="s">
        <v>1331</v>
      </c>
      <c r="D722" s="176" t="s">
        <v>1332</v>
      </c>
      <c r="E722" s="176"/>
      <c r="F722" s="58" t="s">
        <v>22</v>
      </c>
      <c r="G722" s="15">
        <f>IF(AND(F722="YA"),5,IF(AND(F722="TIDAK"),1,0))</f>
        <v>0</v>
      </c>
    </row>
    <row r="723" spans="1:7" ht="32" customHeight="1" x14ac:dyDescent="0.2">
      <c r="A723" s="2"/>
      <c r="B723" s="5"/>
      <c r="C723" s="4" t="s">
        <v>1333</v>
      </c>
      <c r="D723" s="176" t="s">
        <v>1334</v>
      </c>
      <c r="E723" s="176"/>
      <c r="F723" s="58"/>
      <c r="G723" s="15"/>
    </row>
    <row r="724" spans="1:7" ht="32" customHeight="1" x14ac:dyDescent="0.2">
      <c r="A724" s="2"/>
      <c r="B724" s="5"/>
      <c r="C724" s="5"/>
      <c r="D724" s="4" t="s">
        <v>1335</v>
      </c>
      <c r="E724" s="5" t="s">
        <v>1336</v>
      </c>
      <c r="F724" s="58" t="s">
        <v>22</v>
      </c>
      <c r="G724" s="15">
        <f>IF(AND(F724="YA"),3,IF(AND(F724="TIDAK"),1,0))</f>
        <v>0</v>
      </c>
    </row>
    <row r="725" spans="1:7" ht="32" customHeight="1" x14ac:dyDescent="0.2">
      <c r="A725" s="2"/>
      <c r="B725" s="5"/>
      <c r="C725" s="5"/>
      <c r="D725" s="4" t="s">
        <v>1337</v>
      </c>
      <c r="E725" s="5" t="s">
        <v>1338</v>
      </c>
      <c r="F725" s="58" t="s">
        <v>22</v>
      </c>
      <c r="G725" s="15">
        <f>IF(AND(F725="YA"),3,IF(AND(F725="TIDAK"),1,0))</f>
        <v>0</v>
      </c>
    </row>
    <row r="726" spans="1:7" ht="32" customHeight="1" x14ac:dyDescent="0.2">
      <c r="A726" s="2"/>
      <c r="B726" s="5"/>
      <c r="C726" s="5"/>
      <c r="D726" s="4" t="s">
        <v>1339</v>
      </c>
      <c r="E726" s="5" t="s">
        <v>1340</v>
      </c>
      <c r="F726" s="58" t="s">
        <v>22</v>
      </c>
      <c r="G726" s="15">
        <f>IF(AND(F726="YA"),5,IF(AND(F726="TIDAK"),1,0))</f>
        <v>0</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4" t="s">
        <v>1343</v>
      </c>
      <c r="C728" s="176" t="s">
        <v>1344</v>
      </c>
      <c r="D728" s="176"/>
      <c r="E728" s="176"/>
      <c r="F728" s="58" t="s">
        <v>8</v>
      </c>
      <c r="G728" s="15">
        <f>IF(AND(F728="YA"),5,IF(AND(F728="TIDAK"),1,0))</f>
        <v>5</v>
      </c>
    </row>
    <row r="729" spans="1:7" ht="32" customHeight="1" x14ac:dyDescent="0.2">
      <c r="A729" s="2"/>
      <c r="B729" s="4" t="s">
        <v>1345</v>
      </c>
      <c r="C729" s="176" t="s">
        <v>1346</v>
      </c>
      <c r="D729" s="176"/>
      <c r="E729" s="176"/>
      <c r="F729" s="58" t="s">
        <v>8</v>
      </c>
      <c r="G729" s="15">
        <f>IF(AND(F729="YA"),5,IF(AND(F729="TIDAK"),1,0))</f>
        <v>5</v>
      </c>
    </row>
    <row r="730" spans="1:7" ht="32" customHeight="1" x14ac:dyDescent="0.2">
      <c r="A730" s="2"/>
      <c r="B730" s="4" t="s">
        <v>1347</v>
      </c>
      <c r="C730" s="176" t="s">
        <v>1348</v>
      </c>
      <c r="D730" s="176"/>
      <c r="E730" s="176"/>
      <c r="F730" s="58" t="s">
        <v>8</v>
      </c>
      <c r="G730" s="15">
        <f>IF(AND(F730="YA"),0,IF(AND(F730="TIDAK"),35,0))</f>
        <v>0</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8</v>
      </c>
      <c r="G733" s="15">
        <f t="shared" ref="G733:G738" si="45">IF(AND(F733="YA"),5,IF(AND(F733="TIDAK"),1,0))</f>
        <v>5</v>
      </c>
    </row>
    <row r="734" spans="1:7" ht="32" customHeight="1" x14ac:dyDescent="0.2">
      <c r="A734" s="2"/>
      <c r="B734" s="5"/>
      <c r="C734" s="4" t="s">
        <v>1353</v>
      </c>
      <c r="D734" s="176" t="s">
        <v>1354</v>
      </c>
      <c r="E734" s="176"/>
      <c r="F734" s="58" t="s">
        <v>8</v>
      </c>
      <c r="G734" s="15">
        <f t="shared" si="45"/>
        <v>5</v>
      </c>
    </row>
    <row r="735" spans="1:7" ht="32" customHeight="1" x14ac:dyDescent="0.2">
      <c r="A735" s="2"/>
      <c r="B735" s="5"/>
      <c r="C735" s="4" t="s">
        <v>1355</v>
      </c>
      <c r="D735" s="176" t="s">
        <v>1356</v>
      </c>
      <c r="E735" s="176"/>
      <c r="F735" s="58" t="s">
        <v>55</v>
      </c>
      <c r="G735" s="15">
        <f t="shared" si="45"/>
        <v>1</v>
      </c>
    </row>
    <row r="736" spans="1:7" ht="32" customHeight="1" x14ac:dyDescent="0.2">
      <c r="A736" s="2"/>
      <c r="B736" s="5"/>
      <c r="C736" s="4" t="s">
        <v>1357</v>
      </c>
      <c r="D736" s="176" t="s">
        <v>1358</v>
      </c>
      <c r="E736" s="176"/>
      <c r="F736" s="58" t="s">
        <v>55</v>
      </c>
      <c r="G736" s="15">
        <f t="shared" si="45"/>
        <v>1</v>
      </c>
    </row>
    <row r="737" spans="1:7" ht="32" customHeight="1" x14ac:dyDescent="0.2">
      <c r="A737" s="2"/>
      <c r="B737" s="5"/>
      <c r="C737" s="4" t="s">
        <v>1359</v>
      </c>
      <c r="D737" s="176" t="s">
        <v>1360</v>
      </c>
      <c r="E737" s="176"/>
      <c r="F737" s="58" t="s">
        <v>8</v>
      </c>
      <c r="G737" s="15">
        <f t="shared" si="45"/>
        <v>5</v>
      </c>
    </row>
    <row r="738" spans="1:7" ht="32" customHeight="1" x14ac:dyDescent="0.2">
      <c r="A738" s="2"/>
      <c r="B738" s="5"/>
      <c r="C738" s="4" t="s">
        <v>1361</v>
      </c>
      <c r="D738" s="176" t="s">
        <v>1362</v>
      </c>
      <c r="E738" s="176"/>
      <c r="F738" s="58" t="s">
        <v>55</v>
      </c>
      <c r="G738" s="15">
        <f t="shared" si="45"/>
        <v>1</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t="s">
        <v>22</v>
      </c>
      <c r="G740" s="15">
        <f>IF(AND(F740="YA"),3,IF(AND(F740="TIDAK"),1,0))</f>
        <v>0</v>
      </c>
    </row>
    <row r="741" spans="1:7" ht="32" customHeight="1" x14ac:dyDescent="0.2">
      <c r="A741" s="2"/>
      <c r="B741" s="5"/>
      <c r="C741" s="4" t="s">
        <v>1367</v>
      </c>
      <c r="D741" s="176" t="s">
        <v>1368</v>
      </c>
      <c r="E741" s="176"/>
      <c r="F741" s="58" t="s">
        <v>8</v>
      </c>
      <c r="G741" s="15">
        <f>IF(AND(F741="YA"),3,IF(AND(F741="TIDAK"),1,0))</f>
        <v>3</v>
      </c>
    </row>
    <row r="742" spans="1:7" ht="32" customHeight="1" x14ac:dyDescent="0.2">
      <c r="A742" s="2"/>
      <c r="B742" s="5"/>
      <c r="C742" s="4" t="s">
        <v>1369</v>
      </c>
      <c r="D742" s="176" t="s">
        <v>1370</v>
      </c>
      <c r="E742" s="176"/>
      <c r="F742" s="58" t="s">
        <v>22</v>
      </c>
      <c r="G742" s="15">
        <f>IF(AND(F742="YA"),5,IF(AND(F742="TIDAK"),1,0))</f>
        <v>0</v>
      </c>
    </row>
    <row r="743" spans="1:7" ht="32" customHeight="1" x14ac:dyDescent="0.2">
      <c r="A743" s="2"/>
      <c r="B743" s="4" t="s">
        <v>1371</v>
      </c>
      <c r="C743" s="176" t="s">
        <v>1372</v>
      </c>
      <c r="D743" s="176"/>
      <c r="E743" s="176"/>
      <c r="F743" s="58"/>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8</v>
      </c>
      <c r="G745" s="15">
        <f>IF(AND(F745="YA"),5,IF(AND(F745="TIDAK"),1,0))</f>
        <v>5</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4" t="s">
        <v>1379</v>
      </c>
      <c r="C747" s="176" t="s">
        <v>1380</v>
      </c>
      <c r="D747" s="176"/>
      <c r="E747" s="176"/>
      <c r="F747" s="58" t="s">
        <v>55</v>
      </c>
      <c r="G747" s="15">
        <f>IF(AND(F747="YA"),5,IF(AND(F747="TIDAK"),1,0))</f>
        <v>1</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8</v>
      </c>
      <c r="G749" s="15">
        <f>IF(AND(F749="YA"),2,IF(AND(F749="TIDAK"),0,0))</f>
        <v>2</v>
      </c>
    </row>
    <row r="750" spans="1:7" ht="32" customHeight="1" x14ac:dyDescent="0.2">
      <c r="A750" s="2"/>
      <c r="B750" s="5"/>
      <c r="C750" s="5"/>
      <c r="D750" s="4" t="s">
        <v>1385</v>
      </c>
      <c r="E750" s="5" t="s">
        <v>1386</v>
      </c>
      <c r="F750" s="58" t="s">
        <v>8</v>
      </c>
      <c r="G750" s="15">
        <f>IF(AND(F750="YA"),2,IF(AND(F750="TIDAK"),0,0))</f>
        <v>2</v>
      </c>
    </row>
    <row r="751" spans="1:7" ht="32" customHeight="1" x14ac:dyDescent="0.2">
      <c r="A751" s="186" t="s">
        <v>1387</v>
      </c>
      <c r="B751" s="187"/>
      <c r="C751" s="187"/>
      <c r="D751" s="187"/>
      <c r="E751" s="187"/>
      <c r="F751" s="187"/>
      <c r="G751" s="48">
        <f>G752+G777</f>
        <v>100</v>
      </c>
    </row>
    <row r="752" spans="1:7" ht="32" customHeight="1" x14ac:dyDescent="0.2">
      <c r="A752" s="2">
        <v>26</v>
      </c>
      <c r="B752" s="180" t="s">
        <v>1388</v>
      </c>
      <c r="C752" s="180"/>
      <c r="D752" s="180"/>
      <c r="E752" s="180"/>
      <c r="F752" s="58"/>
      <c r="G752" s="50">
        <f>SUM(G753:G777)</f>
        <v>95</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4" t="s">
        <v>1397</v>
      </c>
      <c r="D757" s="176" t="s">
        <v>1398</v>
      </c>
      <c r="E757" s="176"/>
      <c r="F757" s="58"/>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8</v>
      </c>
      <c r="G759" s="15">
        <f>IF(AND(F759="YA"),5,IF(AND(F759="TIDAK"),1,0))</f>
        <v>5</v>
      </c>
    </row>
    <row r="760" spans="1:7" ht="32" customHeight="1" x14ac:dyDescent="0.2">
      <c r="A760" s="2"/>
      <c r="B760" s="5"/>
      <c r="C760" s="5"/>
      <c r="D760" s="4" t="s">
        <v>1403</v>
      </c>
      <c r="E760" s="5" t="s">
        <v>1404</v>
      </c>
      <c r="F760" s="58" t="s">
        <v>8</v>
      </c>
      <c r="G760" s="15">
        <f>IF(AND(F760="YA"),5,IF(AND(F760="TIDAK"),1,0))</f>
        <v>5</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22</v>
      </c>
      <c r="G762" s="15">
        <f>IF(AND(F762="YA"),3,IF(AND(F762="TIDAK"),1,0))</f>
        <v>0</v>
      </c>
    </row>
    <row r="763" spans="1:7" ht="32" customHeight="1" x14ac:dyDescent="0.2">
      <c r="A763" s="2"/>
      <c r="B763" s="5"/>
      <c r="C763" s="5"/>
      <c r="D763" s="4" t="s">
        <v>1409</v>
      </c>
      <c r="E763" s="5" t="s">
        <v>878</v>
      </c>
      <c r="F763" s="58" t="s">
        <v>22</v>
      </c>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8</v>
      </c>
      <c r="G767" s="15">
        <f t="shared" si="46"/>
        <v>5</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8</v>
      </c>
      <c r="G770" s="15">
        <f t="shared" si="46"/>
        <v>5</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8</v>
      </c>
      <c r="G774" s="15">
        <f t="shared" si="46"/>
        <v>5</v>
      </c>
    </row>
    <row r="775" spans="1:7" ht="32" customHeight="1" x14ac:dyDescent="0.2">
      <c r="A775" s="2"/>
      <c r="B775" s="4" t="s">
        <v>1432</v>
      </c>
      <c r="C775" s="176" t="s">
        <v>1433</v>
      </c>
      <c r="D775" s="176"/>
      <c r="E775" s="176"/>
      <c r="F775" s="58" t="s">
        <v>8</v>
      </c>
      <c r="G775" s="15">
        <f t="shared" si="46"/>
        <v>5</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74</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8</v>
      </c>
      <c r="G780" s="15">
        <f>IF(AND(F780="YA"),5,IF(AND(F780="TIDAK"),1,0))</f>
        <v>5</v>
      </c>
    </row>
    <row r="781" spans="1:7" ht="32" customHeight="1" x14ac:dyDescent="0.2">
      <c r="A781" s="2"/>
      <c r="B781" s="4" t="s">
        <v>1443</v>
      </c>
      <c r="C781" s="176" t="s">
        <v>1444</v>
      </c>
      <c r="D781" s="176"/>
      <c r="E781" s="176"/>
      <c r="F781" s="58" t="s">
        <v>8</v>
      </c>
      <c r="G781" s="15"/>
    </row>
    <row r="782" spans="1:7" ht="32" customHeight="1" x14ac:dyDescent="0.2">
      <c r="A782" s="2"/>
      <c r="B782" s="5"/>
      <c r="C782" s="4" t="s">
        <v>1445</v>
      </c>
      <c r="D782" s="176" t="s">
        <v>1446</v>
      </c>
      <c r="E782" s="176"/>
      <c r="F782" s="58" t="s">
        <v>22</v>
      </c>
      <c r="G782" s="15">
        <f>IF(AND(F782="YA"),3,IF(AND(F782="TIDAK"),1,0))</f>
        <v>0</v>
      </c>
    </row>
    <row r="783" spans="1:7" ht="32" customHeight="1" x14ac:dyDescent="0.2">
      <c r="A783" s="2"/>
      <c r="B783" s="5"/>
      <c r="C783" s="4" t="s">
        <v>1447</v>
      </c>
      <c r="D783" s="176" t="s">
        <v>1448</v>
      </c>
      <c r="E783" s="176"/>
      <c r="F783" s="58" t="s">
        <v>22</v>
      </c>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8</v>
      </c>
      <c r="G785" s="15">
        <f>IF(AND(F785="YA"),5,IF(AND(F785="TIDAK"),1,0))</f>
        <v>5</v>
      </c>
    </row>
    <row r="786" spans="1:7" ht="32" customHeight="1" x14ac:dyDescent="0.2">
      <c r="A786" s="2"/>
      <c r="B786" s="4" t="s">
        <v>1452</v>
      </c>
      <c r="C786" s="176" t="s">
        <v>1453</v>
      </c>
      <c r="D786" s="176"/>
      <c r="E786" s="176"/>
      <c r="F786" s="58" t="s">
        <v>8</v>
      </c>
      <c r="G786" s="15">
        <f>IF(AND(F786="YA"),5,IF(AND(F786="TIDAK"),1,0))</f>
        <v>5</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8</v>
      </c>
      <c r="G788" s="15">
        <f>IF(AND(F788="YA"),5,IF(AND(F788="TIDAK"),1,0))</f>
        <v>5</v>
      </c>
    </row>
    <row r="789" spans="1:7" ht="32" customHeight="1" x14ac:dyDescent="0.2">
      <c r="A789" s="2"/>
      <c r="B789" s="5"/>
      <c r="C789" s="32" t="s">
        <v>1457</v>
      </c>
      <c r="D789" s="176" t="s">
        <v>274</v>
      </c>
      <c r="E789" s="176"/>
      <c r="F789" s="58" t="s">
        <v>8</v>
      </c>
      <c r="G789" s="15">
        <f>IF(AND(F789="YA"),5,IF(AND(F789="TIDAK"),1,0))</f>
        <v>5</v>
      </c>
    </row>
    <row r="790" spans="1:7" ht="32" customHeight="1" x14ac:dyDescent="0.2">
      <c r="A790" s="2"/>
      <c r="B790" s="5"/>
      <c r="C790" s="32" t="s">
        <v>1458</v>
      </c>
      <c r="D790" s="176" t="s">
        <v>1459</v>
      </c>
      <c r="E790" s="176"/>
      <c r="F790" s="58" t="s">
        <v>55</v>
      </c>
      <c r="G790" s="15">
        <f>IF(AND(F790="YA"),5,IF(AND(F790="TIDAK"),1,0))</f>
        <v>1</v>
      </c>
    </row>
    <row r="791" spans="1:7" ht="32" customHeight="1" x14ac:dyDescent="0.2">
      <c r="A791" s="2"/>
      <c r="B791" s="5"/>
      <c r="C791" s="32" t="s">
        <v>1460</v>
      </c>
      <c r="D791" s="176" t="s">
        <v>1461</v>
      </c>
      <c r="E791" s="176"/>
      <c r="F791" s="58" t="s">
        <v>55</v>
      </c>
      <c r="G791" s="15">
        <f>IF(AND(F791="YA"),5,IF(AND(F791="TIDAK"),1,0))</f>
        <v>1</v>
      </c>
    </row>
    <row r="792" spans="1:7" ht="32" customHeight="1" x14ac:dyDescent="0.2">
      <c r="A792" s="2"/>
      <c r="B792" s="4" t="s">
        <v>1462</v>
      </c>
      <c r="C792" s="176" t="s">
        <v>1463</v>
      </c>
      <c r="D792" s="176"/>
      <c r="E792" s="176"/>
      <c r="F792" s="58" t="s">
        <v>8</v>
      </c>
      <c r="G792" s="15">
        <f>IF(AND(F792="YA"),5,IF(AND(F792="TIDAK"),1,0))</f>
        <v>5</v>
      </c>
    </row>
    <row r="793" spans="1:7" ht="32" customHeight="1" x14ac:dyDescent="0.2">
      <c r="A793" s="2"/>
      <c r="B793" s="4" t="s">
        <v>1464</v>
      </c>
      <c r="C793" s="176" t="s">
        <v>1465</v>
      </c>
      <c r="D793" s="176"/>
      <c r="E793" s="176"/>
      <c r="F793" s="58" t="s">
        <v>8</v>
      </c>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55</v>
      </c>
      <c r="G796" s="15">
        <f>IF(AND(F796="YA"),5,IF(AND(F796="TIDAK"),1,0))</f>
        <v>1</v>
      </c>
    </row>
    <row r="797" spans="1:7" ht="32" customHeight="1" x14ac:dyDescent="0.2">
      <c r="A797" s="2"/>
      <c r="B797" s="1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8</v>
      </c>
      <c r="G799" s="15">
        <f>IF(AND(F799="YA"),5,IF(AND(F799="TIDAK"),1,0))</f>
        <v>5</v>
      </c>
    </row>
    <row r="800" spans="1:7" ht="32" customHeight="1" x14ac:dyDescent="0.2">
      <c r="A800" s="2"/>
      <c r="B800" s="5"/>
      <c r="C800" s="4" t="s">
        <v>1477</v>
      </c>
      <c r="D800" s="176" t="s">
        <v>1478</v>
      </c>
      <c r="E800" s="176"/>
      <c r="F800" s="58" t="s">
        <v>8</v>
      </c>
      <c r="G800" s="15">
        <f>IF(AND(F800="YA"),5,IF(AND(F800="TIDAK"),1,0))</f>
        <v>5</v>
      </c>
    </row>
    <row r="801" spans="1:7" ht="32" customHeight="1" x14ac:dyDescent="0.2">
      <c r="A801" s="2"/>
      <c r="B801" s="4" t="s">
        <v>1479</v>
      </c>
      <c r="C801" s="176" t="s">
        <v>1480</v>
      </c>
      <c r="D801" s="176"/>
      <c r="E801" s="176"/>
      <c r="F801" s="58" t="s">
        <v>55</v>
      </c>
      <c r="G801" s="15">
        <f>IF(AND(F801="YA"),5,IF(AND(F801="TIDAK"),1,0))</f>
        <v>1</v>
      </c>
    </row>
    <row r="802" spans="1:7" ht="32" customHeight="1" x14ac:dyDescent="0.2">
      <c r="A802" s="2"/>
      <c r="B802" s="4" t="s">
        <v>1481</v>
      </c>
      <c r="C802" s="176" t="s">
        <v>1482</v>
      </c>
      <c r="D802" s="176"/>
      <c r="E802" s="176"/>
      <c r="F802" s="58" t="s">
        <v>55</v>
      </c>
      <c r="G802" s="15">
        <f>IF(AND(F802="YA"),1,IF(AND(F802="TIDAK"),5,0))</f>
        <v>5</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22</v>
      </c>
      <c r="G804" s="15">
        <f>IF(AND(F804="YA"),2,IF(AND(F804="TIDAK"),1,0))</f>
        <v>0</v>
      </c>
    </row>
    <row r="805" spans="1:7" ht="32" customHeight="1" x14ac:dyDescent="0.2">
      <c r="A805" s="2"/>
      <c r="B805" s="5"/>
      <c r="C805" s="4" t="s">
        <v>1487</v>
      </c>
      <c r="D805" s="176" t="s">
        <v>1488</v>
      </c>
      <c r="E805" s="176"/>
      <c r="F805" s="58"/>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22</v>
      </c>
      <c r="G808" s="15">
        <f>IF(AND(F808="YA"),2,IF(AND(F808="TIDAK"),0,0))</f>
        <v>0</v>
      </c>
    </row>
    <row r="809" spans="1:7" ht="32" customHeight="1" x14ac:dyDescent="0.2">
      <c r="A809" s="186" t="s">
        <v>1493</v>
      </c>
      <c r="B809" s="187"/>
      <c r="C809" s="187"/>
      <c r="D809" s="187"/>
      <c r="E809" s="187"/>
      <c r="F809" s="187"/>
      <c r="G809" s="48">
        <f>G810</f>
        <v>40</v>
      </c>
    </row>
    <row r="810" spans="1:7" ht="32" customHeight="1" x14ac:dyDescent="0.2">
      <c r="A810" s="2">
        <v>28</v>
      </c>
      <c r="B810" s="180" t="s">
        <v>1494</v>
      </c>
      <c r="C810" s="180"/>
      <c r="D810" s="180"/>
      <c r="E810" s="180"/>
      <c r="F810" s="58"/>
      <c r="G810" s="50">
        <f>SUM(G811:G831)</f>
        <v>40</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55</v>
      </c>
      <c r="G812" s="15">
        <f>IF(AND(F812="YA"),0,IF(AND(F812="TIDAK"),0,0))</f>
        <v>0</v>
      </c>
    </row>
    <row r="813" spans="1:7" ht="32" customHeight="1" x14ac:dyDescent="0.2">
      <c r="A813" s="2"/>
      <c r="B813" s="3"/>
      <c r="C813" s="4" t="s">
        <v>1499</v>
      </c>
      <c r="D813" s="193" t="s">
        <v>1500</v>
      </c>
      <c r="E813" s="193"/>
      <c r="F813" s="58" t="s">
        <v>55</v>
      </c>
      <c r="G813" s="15">
        <f t="shared" ref="G813:G815" si="47">IF(AND(F813="YA"),0,IF(AND(F813="TIDAK"),0,0))</f>
        <v>0</v>
      </c>
    </row>
    <row r="814" spans="1:7" ht="32" customHeight="1" x14ac:dyDescent="0.2">
      <c r="A814" s="2"/>
      <c r="B814" s="3"/>
      <c r="C814" s="4" t="s">
        <v>1501</v>
      </c>
      <c r="D814" s="192" t="s">
        <v>1502</v>
      </c>
      <c r="E814" s="192"/>
      <c r="F814" s="58" t="s">
        <v>8</v>
      </c>
      <c r="G814" s="15">
        <f t="shared" si="47"/>
        <v>0</v>
      </c>
    </row>
    <row r="815" spans="1:7" ht="32" customHeight="1" x14ac:dyDescent="0.2">
      <c r="A815" s="2"/>
      <c r="B815" s="3"/>
      <c r="C815" s="4" t="s">
        <v>1503</v>
      </c>
      <c r="D815" s="192" t="s">
        <v>1504</v>
      </c>
      <c r="E815" s="192"/>
      <c r="F815" s="58" t="s">
        <v>8</v>
      </c>
      <c r="G815" s="15">
        <f t="shared" si="47"/>
        <v>0</v>
      </c>
    </row>
    <row r="816" spans="1:7" ht="32" customHeight="1" x14ac:dyDescent="0.2">
      <c r="A816" s="2"/>
      <c r="B816" s="4" t="s">
        <v>1505</v>
      </c>
      <c r="C816" s="176" t="s">
        <v>1506</v>
      </c>
      <c r="D816" s="176"/>
      <c r="E816" s="176"/>
      <c r="F816" s="58" t="s">
        <v>8</v>
      </c>
      <c r="G816" s="15">
        <f>IF(AND(F816="YA"),5,IF(AND(F816="TIDAK"),1,0))</f>
        <v>5</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8</v>
      </c>
      <c r="G818" s="15">
        <f>IF(AND(F818="YA"),5,IF(AND(F818="TIDAK"),1,0))</f>
        <v>5</v>
      </c>
    </row>
    <row r="819" spans="1:7" ht="32" customHeight="1" x14ac:dyDescent="0.2">
      <c r="A819" s="2"/>
      <c r="B819" s="5"/>
      <c r="C819" s="4" t="s">
        <v>1511</v>
      </c>
      <c r="D819" s="176" t="s">
        <v>1512</v>
      </c>
      <c r="E819" s="176"/>
      <c r="F819" s="58" t="s">
        <v>8</v>
      </c>
      <c r="G819" s="15">
        <f>IF(AND(F819="YA"),5,IF(AND(F819="TIDAK"),1,0))</f>
        <v>5</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8</v>
      </c>
      <c r="G821" s="15">
        <f>IF(AND(F821="YA"),5,IF(AND(F821="TIDAK"),1,0))</f>
        <v>5</v>
      </c>
    </row>
    <row r="822" spans="1:7" ht="32" customHeight="1" x14ac:dyDescent="0.2">
      <c r="A822" s="2"/>
      <c r="B822" s="5"/>
      <c r="C822" s="4" t="s">
        <v>1516</v>
      </c>
      <c r="D822" s="176" t="s">
        <v>1517</v>
      </c>
      <c r="E822" s="176"/>
      <c r="F822" s="58" t="s">
        <v>8</v>
      </c>
      <c r="G822" s="15">
        <f>IF(AND(F822="YA"),5,IF(AND(F822="TIDAK"),1,0))</f>
        <v>5</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22</v>
      </c>
      <c r="G824" s="15">
        <f>IF(AND(F824="YA"),5,IF(AND(F824="TIDAK"),1,0))</f>
        <v>0</v>
      </c>
    </row>
    <row r="825" spans="1:7" ht="32" customHeight="1" x14ac:dyDescent="0.2">
      <c r="A825" s="2"/>
      <c r="B825" s="5"/>
      <c r="C825" s="4" t="s">
        <v>1521</v>
      </c>
      <c r="D825" s="176" t="s">
        <v>1522</v>
      </c>
      <c r="E825" s="176"/>
      <c r="F825" s="58" t="s">
        <v>8</v>
      </c>
      <c r="G825" s="15">
        <f>IF(AND(F825="YA"),5,IF(AND(F825="TIDAK"),1,0))</f>
        <v>5</v>
      </c>
    </row>
    <row r="826" spans="1:7" ht="32" customHeight="1" x14ac:dyDescent="0.2">
      <c r="A826" s="2"/>
      <c r="B826" s="4" t="s">
        <v>1523</v>
      </c>
      <c r="C826" s="176" t="s">
        <v>1524</v>
      </c>
      <c r="D826" s="176"/>
      <c r="E826" s="176"/>
      <c r="F826" s="58" t="s">
        <v>8</v>
      </c>
      <c r="G826" s="15">
        <f>IF(AND(F826="YA"),5,IF(AND(F826="TIDAK"),1,0))</f>
        <v>5</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22</v>
      </c>
      <c r="G828" s="15">
        <f>IF(AND(F828="YA"),3,IF(AND(F828="TIDAK"),1,0))</f>
        <v>0</v>
      </c>
    </row>
    <row r="829" spans="1:7" ht="32" customHeight="1" x14ac:dyDescent="0.2">
      <c r="A829" s="2"/>
      <c r="B829" s="5"/>
      <c r="C829" s="4" t="s">
        <v>1529</v>
      </c>
      <c r="D829" s="176" t="s">
        <v>1530</v>
      </c>
      <c r="E829" s="176"/>
      <c r="F829" s="58" t="s">
        <v>22</v>
      </c>
      <c r="G829" s="15">
        <f>IF(AND(F829="YA"),3,IF(AND(F829="TIDAK"),1,0))</f>
        <v>0</v>
      </c>
    </row>
    <row r="830" spans="1:7" ht="50" customHeight="1" x14ac:dyDescent="0.2">
      <c r="A830" s="2"/>
      <c r="B830" s="5"/>
      <c r="C830" s="4" t="s">
        <v>1531</v>
      </c>
      <c r="D830" s="176" t="s">
        <v>1532</v>
      </c>
      <c r="E830" s="176"/>
      <c r="F830" s="58" t="s">
        <v>8</v>
      </c>
      <c r="G830" s="15">
        <f>IF(AND(F830="YA"),5,IF(AND(F830="TIDAK"),1,0))</f>
        <v>5</v>
      </c>
    </row>
    <row r="831" spans="1:7" ht="32" customHeight="1" x14ac:dyDescent="0.2">
      <c r="A831" s="2"/>
      <c r="B831" s="4" t="s">
        <v>1533</v>
      </c>
      <c r="C831" s="176" t="s">
        <v>1693</v>
      </c>
      <c r="D831" s="176"/>
      <c r="E831" s="176"/>
      <c r="F831" s="58"/>
      <c r="G831" s="15">
        <f>IF(AND(F831="YA"),5,IF(AND(F831="TIDAK"),1,0))</f>
        <v>0</v>
      </c>
    </row>
    <row r="832" spans="1:7" ht="32" customHeight="1" x14ac:dyDescent="0.2">
      <c r="A832" s="186" t="s">
        <v>1534</v>
      </c>
      <c r="B832" s="187"/>
      <c r="C832" s="187"/>
      <c r="D832" s="187"/>
      <c r="E832" s="187"/>
      <c r="F832" s="187"/>
      <c r="G832" s="48">
        <f>G833+G865</f>
        <v>180</v>
      </c>
    </row>
    <row r="833" spans="1:7" ht="32" customHeight="1" x14ac:dyDescent="0.2">
      <c r="A833" s="2">
        <v>29</v>
      </c>
      <c r="B833" s="189" t="s">
        <v>1535</v>
      </c>
      <c r="C833" s="190"/>
      <c r="D833" s="190"/>
      <c r="E833" s="191"/>
      <c r="F833" s="58"/>
      <c r="G833" s="50">
        <f>SUM(G834:G864)</f>
        <v>123</v>
      </c>
    </row>
    <row r="834" spans="1:7" ht="32" customHeight="1" x14ac:dyDescent="0.2">
      <c r="A834" s="2"/>
      <c r="B834" s="4" t="s">
        <v>1536</v>
      </c>
      <c r="C834" s="181" t="s">
        <v>1537</v>
      </c>
      <c r="D834" s="183"/>
      <c r="E834" s="182"/>
      <c r="F834" s="58" t="s">
        <v>8</v>
      </c>
      <c r="G834" s="15">
        <f>IF(AND(F834="YA"),5,IF(AND(F834="TIDAK"),1,0))</f>
        <v>5</v>
      </c>
    </row>
    <row r="835" spans="1:7" ht="32" customHeight="1" x14ac:dyDescent="0.2">
      <c r="A835" s="2"/>
      <c r="B835" s="4" t="s">
        <v>1538</v>
      </c>
      <c r="C835" s="181" t="s">
        <v>1539</v>
      </c>
      <c r="D835" s="183"/>
      <c r="E835" s="182"/>
      <c r="F835" s="58" t="s">
        <v>8</v>
      </c>
      <c r="G835" s="15">
        <f>IF(AND(F835="YA"),5,IF(AND(F835="TIDAK"),1,0))</f>
        <v>5</v>
      </c>
    </row>
    <row r="836" spans="1:7" ht="32" customHeight="1" x14ac:dyDescent="0.2">
      <c r="A836" s="2"/>
      <c r="B836" s="4" t="s">
        <v>1540</v>
      </c>
      <c r="C836" s="181" t="s">
        <v>1541</v>
      </c>
      <c r="D836" s="183"/>
      <c r="E836" s="182"/>
      <c r="F836" s="58" t="s">
        <v>55</v>
      </c>
      <c r="G836" s="15">
        <f>IF(AND(F836="YA"),5,IF(AND(F836="TIDAK"),1,0))</f>
        <v>1</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8</v>
      </c>
      <c r="G838" s="15">
        <f>IF(AND(F838="YA"),5,IF(AND(F838="TIDAK"),1,0))</f>
        <v>5</v>
      </c>
    </row>
    <row r="839" spans="1:7" ht="32" customHeight="1" x14ac:dyDescent="0.2">
      <c r="A839" s="2"/>
      <c r="B839" s="5"/>
      <c r="C839" s="4" t="s">
        <v>1546</v>
      </c>
      <c r="D839" s="184" t="s">
        <v>1547</v>
      </c>
      <c r="E839" s="185"/>
      <c r="F839" s="58" t="s">
        <v>8</v>
      </c>
      <c r="G839" s="15">
        <f>IF(AND(F839="YA"),5,IF(AND(F839="TIDAK"),1,0))</f>
        <v>5</v>
      </c>
    </row>
    <row r="840" spans="1:7" ht="32" customHeight="1" x14ac:dyDescent="0.2">
      <c r="A840" s="2"/>
      <c r="B840" s="5"/>
      <c r="C840" s="4" t="s">
        <v>1548</v>
      </c>
      <c r="D840" s="184" t="s">
        <v>1549</v>
      </c>
      <c r="E840" s="185"/>
      <c r="F840" s="58" t="s">
        <v>8</v>
      </c>
      <c r="G840" s="15">
        <f>IF(AND(F840="YA"),5,IF(AND(F840="TIDAK"),1,0))</f>
        <v>5</v>
      </c>
    </row>
    <row r="841" spans="1:7" ht="32" customHeight="1" x14ac:dyDescent="0.2">
      <c r="A841" s="2"/>
      <c r="B841" s="5"/>
      <c r="C841" s="4" t="s">
        <v>1550</v>
      </c>
      <c r="D841" s="184" t="s">
        <v>1551</v>
      </c>
      <c r="E841" s="185"/>
      <c r="F841" s="58" t="s">
        <v>8</v>
      </c>
      <c r="G841" s="15">
        <f>IF(AND(F841="YA"),5,IF(AND(F841="TIDAK"),1,0))</f>
        <v>5</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8</v>
      </c>
      <c r="G843" s="15">
        <f t="shared" ref="G843:G850" si="48">IF(AND(F843="YA"),5,IF(AND(F843="TIDAK"),1,0))</f>
        <v>5</v>
      </c>
    </row>
    <row r="844" spans="1:7" ht="32" customHeight="1" x14ac:dyDescent="0.2">
      <c r="A844" s="2"/>
      <c r="B844" s="5"/>
      <c r="C844" s="4" t="s">
        <v>1556</v>
      </c>
      <c r="D844" s="181" t="s">
        <v>1557</v>
      </c>
      <c r="E844" s="182"/>
      <c r="F844" s="58" t="s">
        <v>8</v>
      </c>
      <c r="G844" s="15">
        <f t="shared" si="48"/>
        <v>5</v>
      </c>
    </row>
    <row r="845" spans="1:7" ht="32" customHeight="1" x14ac:dyDescent="0.2">
      <c r="A845" s="2"/>
      <c r="B845" s="5"/>
      <c r="C845" s="4" t="s">
        <v>1558</v>
      </c>
      <c r="D845" s="181" t="s">
        <v>1559</v>
      </c>
      <c r="E845" s="182"/>
      <c r="F845" s="58" t="s">
        <v>8</v>
      </c>
      <c r="G845" s="15">
        <f t="shared" si="48"/>
        <v>5</v>
      </c>
    </row>
    <row r="846" spans="1:7" ht="32" customHeight="1" x14ac:dyDescent="0.2">
      <c r="A846" s="2"/>
      <c r="B846" s="5"/>
      <c r="C846" s="4" t="s">
        <v>1560</v>
      </c>
      <c r="D846" s="184" t="s">
        <v>1561</v>
      </c>
      <c r="E846" s="185"/>
      <c r="F846" s="58" t="s">
        <v>8</v>
      </c>
      <c r="G846" s="15">
        <f t="shared" si="48"/>
        <v>5</v>
      </c>
    </row>
    <row r="847" spans="1:7" ht="32" customHeight="1" x14ac:dyDescent="0.2">
      <c r="A847" s="2"/>
      <c r="B847" s="5"/>
      <c r="C847" s="4" t="s">
        <v>1562</v>
      </c>
      <c r="D847" s="181" t="s">
        <v>1563</v>
      </c>
      <c r="E847" s="182"/>
      <c r="F847" s="58" t="s">
        <v>8</v>
      </c>
      <c r="G847" s="15">
        <f t="shared" si="48"/>
        <v>5</v>
      </c>
    </row>
    <row r="848" spans="1:7" ht="32" customHeight="1" x14ac:dyDescent="0.2">
      <c r="A848" s="2"/>
      <c r="B848" s="5"/>
      <c r="C848" s="4" t="s">
        <v>1564</v>
      </c>
      <c r="D848" s="181" t="s">
        <v>1565</v>
      </c>
      <c r="E848" s="182"/>
      <c r="F848" s="58" t="s">
        <v>8</v>
      </c>
      <c r="G848" s="15">
        <f t="shared" si="48"/>
        <v>5</v>
      </c>
    </row>
    <row r="849" spans="1:7" ht="32" customHeight="1" x14ac:dyDescent="0.2">
      <c r="A849" s="2"/>
      <c r="B849" s="5"/>
      <c r="C849" s="4" t="s">
        <v>1566</v>
      </c>
      <c r="D849" s="181" t="s">
        <v>1567</v>
      </c>
      <c r="E849" s="182"/>
      <c r="F849" s="58" t="s">
        <v>55</v>
      </c>
      <c r="G849" s="15">
        <f t="shared" si="48"/>
        <v>1</v>
      </c>
    </row>
    <row r="850" spans="1:7" ht="32" customHeight="1" x14ac:dyDescent="0.2">
      <c r="A850" s="2"/>
      <c r="B850" s="5"/>
      <c r="C850" s="4" t="s">
        <v>1568</v>
      </c>
      <c r="D850" s="181" t="s">
        <v>1569</v>
      </c>
      <c r="E850" s="182"/>
      <c r="F850" s="58" t="s">
        <v>8</v>
      </c>
      <c r="G850" s="15">
        <f t="shared" si="48"/>
        <v>5</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55</v>
      </c>
      <c r="G852" s="15">
        <f t="shared" ref="G852:G857" si="49">IF(AND(F852="YA"),5,IF(AND(F852="TIDAK"),1,0))</f>
        <v>1</v>
      </c>
    </row>
    <row r="853" spans="1:7" ht="32" customHeight="1" x14ac:dyDescent="0.2">
      <c r="A853" s="2"/>
      <c r="B853" s="5"/>
      <c r="C853" s="4" t="s">
        <v>1574</v>
      </c>
      <c r="D853" s="181" t="s">
        <v>1575</v>
      </c>
      <c r="E853" s="182"/>
      <c r="F853" s="58" t="s">
        <v>8</v>
      </c>
      <c r="G853" s="15">
        <f t="shared" si="49"/>
        <v>5</v>
      </c>
    </row>
    <row r="854" spans="1:7" ht="32" customHeight="1" x14ac:dyDescent="0.2">
      <c r="A854" s="2"/>
      <c r="B854" s="5"/>
      <c r="C854" s="4" t="s">
        <v>1576</v>
      </c>
      <c r="D854" s="176" t="s">
        <v>1577</v>
      </c>
      <c r="E854" s="176"/>
      <c r="F854" s="58" t="s">
        <v>8</v>
      </c>
      <c r="G854" s="15">
        <f t="shared" si="49"/>
        <v>5</v>
      </c>
    </row>
    <row r="855" spans="1:7" ht="32" customHeight="1" x14ac:dyDescent="0.2">
      <c r="A855" s="2"/>
      <c r="B855" s="5"/>
      <c r="C855" s="4" t="s">
        <v>1578</v>
      </c>
      <c r="D855" s="176" t="s">
        <v>1579</v>
      </c>
      <c r="E855" s="176"/>
      <c r="F855" s="58" t="s">
        <v>8</v>
      </c>
      <c r="G855" s="15">
        <f t="shared" si="49"/>
        <v>5</v>
      </c>
    </row>
    <row r="856" spans="1:7" ht="32" customHeight="1" x14ac:dyDescent="0.2">
      <c r="A856" s="2"/>
      <c r="B856" s="5"/>
      <c r="C856" s="4" t="s">
        <v>1580</v>
      </c>
      <c r="D856" s="176" t="s">
        <v>1581</v>
      </c>
      <c r="E856" s="176"/>
      <c r="F856" s="58" t="s">
        <v>8</v>
      </c>
      <c r="G856" s="15">
        <f t="shared" si="49"/>
        <v>5</v>
      </c>
    </row>
    <row r="857" spans="1:7" ht="32" customHeight="1" x14ac:dyDescent="0.2">
      <c r="A857" s="2"/>
      <c r="B857" s="5"/>
      <c r="C857" s="4" t="s">
        <v>1582</v>
      </c>
      <c r="D857" s="176" t="s">
        <v>1583</v>
      </c>
      <c r="E857" s="176"/>
      <c r="F857" s="58" t="s">
        <v>8</v>
      </c>
      <c r="G857" s="15">
        <f t="shared" si="49"/>
        <v>5</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8</v>
      </c>
      <c r="G859" s="15">
        <f t="shared" ref="G859:G864" si="50">IF(AND(F859="YA"),5,IF(AND(F859="TIDAK"),1,0))</f>
        <v>5</v>
      </c>
    </row>
    <row r="860" spans="1:7" ht="32" customHeight="1" x14ac:dyDescent="0.2">
      <c r="A860" s="2"/>
      <c r="B860" s="5"/>
      <c r="C860" s="4" t="s">
        <v>1588</v>
      </c>
      <c r="D860" s="176" t="s">
        <v>1589</v>
      </c>
      <c r="E860" s="176"/>
      <c r="F860" s="58" t="s">
        <v>8</v>
      </c>
      <c r="G860" s="15">
        <f t="shared" si="50"/>
        <v>5</v>
      </c>
    </row>
    <row r="861" spans="1:7" ht="32" customHeight="1" x14ac:dyDescent="0.2">
      <c r="A861" s="2"/>
      <c r="B861" s="5"/>
      <c r="C861" s="4" t="s">
        <v>1590</v>
      </c>
      <c r="D861" s="176" t="s">
        <v>1591</v>
      </c>
      <c r="E861" s="176"/>
      <c r="F861" s="58" t="s">
        <v>8</v>
      </c>
      <c r="G861" s="15">
        <f t="shared" si="50"/>
        <v>5</v>
      </c>
    </row>
    <row r="862" spans="1:7" ht="32" customHeight="1" x14ac:dyDescent="0.2">
      <c r="A862" s="2"/>
      <c r="B862" s="5"/>
      <c r="C862" s="4" t="s">
        <v>1592</v>
      </c>
      <c r="D862" s="176" t="s">
        <v>1593</v>
      </c>
      <c r="E862" s="176"/>
      <c r="F862" s="58" t="s">
        <v>8</v>
      </c>
      <c r="G862" s="15">
        <f t="shared" si="50"/>
        <v>5</v>
      </c>
    </row>
    <row r="863" spans="1:7" ht="32" customHeight="1" x14ac:dyDescent="0.2">
      <c r="A863" s="2"/>
      <c r="B863" s="5"/>
      <c r="C863" s="4" t="s">
        <v>1594</v>
      </c>
      <c r="D863" s="176" t="s">
        <v>1595</v>
      </c>
      <c r="E863" s="176"/>
      <c r="F863" s="58" t="s">
        <v>8</v>
      </c>
      <c r="G863" s="15">
        <f t="shared" si="50"/>
        <v>5</v>
      </c>
    </row>
    <row r="864" spans="1:7" ht="32" customHeight="1" x14ac:dyDescent="0.2">
      <c r="A864" s="2"/>
      <c r="B864" s="5"/>
      <c r="C864" s="4" t="s">
        <v>1596</v>
      </c>
      <c r="D864" s="176" t="s">
        <v>1597</v>
      </c>
      <c r="E864" s="176"/>
      <c r="F864" s="58" t="s">
        <v>8</v>
      </c>
      <c r="G864" s="15">
        <f t="shared" si="50"/>
        <v>5</v>
      </c>
    </row>
    <row r="865" spans="1:7" ht="32" customHeight="1" x14ac:dyDescent="0.2">
      <c r="A865" s="2">
        <v>30</v>
      </c>
      <c r="B865" s="180" t="s">
        <v>1598</v>
      </c>
      <c r="C865" s="180"/>
      <c r="D865" s="180"/>
      <c r="E865" s="180"/>
      <c r="F865" s="58"/>
      <c r="G865" s="50">
        <f>SUM(G866:G885)</f>
        <v>57</v>
      </c>
    </row>
    <row r="866" spans="1:7" ht="32" customHeight="1" x14ac:dyDescent="0.2">
      <c r="A866" s="2"/>
      <c r="B866" s="4" t="s">
        <v>1599</v>
      </c>
      <c r="C866" s="176" t="s">
        <v>1600</v>
      </c>
      <c r="D866" s="176"/>
      <c r="E866" s="176"/>
      <c r="F866" s="58" t="s">
        <v>8</v>
      </c>
      <c r="G866" s="15">
        <f>IF(AND(F866="YA"),5,IF(AND(F866="TIDAK"),1,0))</f>
        <v>5</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55</v>
      </c>
      <c r="G868" s="15">
        <f>IF(AND(F868="YA"),5,IF(AND(F868="TIDAK"),1,0))</f>
        <v>1</v>
      </c>
    </row>
    <row r="869" spans="1:7" ht="32" customHeight="1" x14ac:dyDescent="0.2">
      <c r="A869" s="2"/>
      <c r="B869" s="5"/>
      <c r="C869" s="4" t="s">
        <v>1605</v>
      </c>
      <c r="D869" s="176" t="s">
        <v>1606</v>
      </c>
      <c r="E869" s="176"/>
      <c r="F869" s="58" t="s">
        <v>55</v>
      </c>
      <c r="G869" s="15">
        <f>IF(AND(F869="YA"),5,IF(AND(F869="TIDAK"),1,0))</f>
        <v>1</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8</v>
      </c>
      <c r="G871" s="15">
        <f t="shared" ref="G871:G876" si="51">IF(AND(F871="YA"),5,IF(AND(F871="TIDAK"),1,0))</f>
        <v>5</v>
      </c>
    </row>
    <row r="872" spans="1:7" ht="32" customHeight="1" x14ac:dyDescent="0.2">
      <c r="A872" s="2"/>
      <c r="B872" s="5"/>
      <c r="C872" s="4" t="s">
        <v>1611</v>
      </c>
      <c r="D872" s="176" t="s">
        <v>1612</v>
      </c>
      <c r="E872" s="176"/>
      <c r="F872" s="58" t="s">
        <v>8</v>
      </c>
      <c r="G872" s="15">
        <f t="shared" si="51"/>
        <v>5</v>
      </c>
    </row>
    <row r="873" spans="1:7" ht="32" customHeight="1" x14ac:dyDescent="0.2">
      <c r="A873" s="2"/>
      <c r="B873" s="5"/>
      <c r="C873" s="4" t="s">
        <v>1613</v>
      </c>
      <c r="D873" s="176" t="s">
        <v>1614</v>
      </c>
      <c r="E873" s="176"/>
      <c r="F873" s="58" t="s">
        <v>8</v>
      </c>
      <c r="G873" s="15">
        <f t="shared" si="51"/>
        <v>5</v>
      </c>
    </row>
    <row r="874" spans="1:7" ht="32" customHeight="1" x14ac:dyDescent="0.2">
      <c r="A874" s="2"/>
      <c r="B874" s="5"/>
      <c r="C874" s="4" t="s">
        <v>1615</v>
      </c>
      <c r="D874" s="176" t="s">
        <v>1616</v>
      </c>
      <c r="E874" s="176"/>
      <c r="F874" s="58" t="s">
        <v>8</v>
      </c>
      <c r="G874" s="15">
        <f t="shared" si="51"/>
        <v>5</v>
      </c>
    </row>
    <row r="875" spans="1:7" ht="32" customHeight="1" x14ac:dyDescent="0.2">
      <c r="A875" s="2"/>
      <c r="B875" s="5"/>
      <c r="C875" s="4" t="s">
        <v>1617</v>
      </c>
      <c r="D875" s="176" t="s">
        <v>1618</v>
      </c>
      <c r="E875" s="176"/>
      <c r="F875" s="58" t="s">
        <v>8</v>
      </c>
      <c r="G875" s="15">
        <f t="shared" si="51"/>
        <v>5</v>
      </c>
    </row>
    <row r="876" spans="1:7" ht="32" customHeight="1" x14ac:dyDescent="0.2">
      <c r="A876" s="2"/>
      <c r="B876" s="5"/>
      <c r="C876" s="4" t="s">
        <v>1619</v>
      </c>
      <c r="D876" s="176" t="s">
        <v>1620</v>
      </c>
      <c r="E876" s="176"/>
      <c r="F876" s="58"/>
      <c r="G876" s="15">
        <f t="shared" si="51"/>
        <v>0</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22</v>
      </c>
      <c r="G878" s="15">
        <f>IF(AND(F878="YA"),3,IF(AND(F878="TIDAK"),1,0))</f>
        <v>0</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8</v>
      </c>
      <c r="G880" s="15">
        <f>IF(AND(F880="YA"),5,IF(AND(F880="TIDAK"),1,0))</f>
        <v>5</v>
      </c>
    </row>
    <row r="881" spans="1:7" ht="32" customHeight="1" x14ac:dyDescent="0.2">
      <c r="A881" s="2"/>
      <c r="B881" s="4" t="s">
        <v>1629</v>
      </c>
      <c r="C881" s="176" t="s">
        <v>1630</v>
      </c>
      <c r="D881" s="176"/>
      <c r="E881" s="176"/>
      <c r="F881" s="58" t="s">
        <v>8</v>
      </c>
      <c r="G881" s="15">
        <f>IF(AND(F881="YA"),5,IF(AND(F881="TIDAK"),1,0))</f>
        <v>5</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8</v>
      </c>
      <c r="G883" s="15">
        <f>IF(AND(F883="YA"),5,IF(AND(F883="TIDAK"),1,0))</f>
        <v>5</v>
      </c>
    </row>
    <row r="884" spans="1:7" ht="32" customHeight="1" x14ac:dyDescent="0.2">
      <c r="A884" s="2"/>
      <c r="B884" s="5"/>
      <c r="C884" s="4" t="s">
        <v>1635</v>
      </c>
      <c r="D884" s="176" t="s">
        <v>1636</v>
      </c>
      <c r="E884" s="176"/>
      <c r="F884" s="58" t="s">
        <v>8</v>
      </c>
      <c r="G884" s="15">
        <f>IF(AND(F884="YA"),5,IF(AND(F884="TIDAK"),1,0))</f>
        <v>5</v>
      </c>
    </row>
    <row r="885" spans="1:7" ht="32" customHeight="1" x14ac:dyDescent="0.2">
      <c r="A885" s="2"/>
      <c r="B885" s="5"/>
      <c r="C885" s="4" t="s">
        <v>1637</v>
      </c>
      <c r="D885" s="176" t="s">
        <v>1638</v>
      </c>
      <c r="E885" s="176"/>
      <c r="F885" s="58" t="s">
        <v>8</v>
      </c>
      <c r="G885" s="15">
        <f>IF(AND(F885="YA"),5,IF(AND(F885="TIDAK"),1,0))</f>
        <v>5</v>
      </c>
    </row>
    <row r="886" spans="1:7" ht="32" customHeight="1" x14ac:dyDescent="0.2">
      <c r="A886" s="177" t="s">
        <v>1648</v>
      </c>
      <c r="B886" s="177"/>
      <c r="C886" s="177"/>
      <c r="D886" s="177"/>
      <c r="E886" s="177"/>
      <c r="F886" s="177"/>
      <c r="G886" s="51">
        <f>G4+G163+G244+G281+G326+G365+G400+G430+G443+G477+G617+G678+G705+G751+G809+G832</f>
        <v>2443</v>
      </c>
    </row>
    <row r="887" spans="1:7" ht="32" customHeight="1" x14ac:dyDescent="0.2">
      <c r="A887" s="177" t="s">
        <v>1649</v>
      </c>
      <c r="B887" s="177"/>
      <c r="C887" s="177"/>
      <c r="D887" s="177"/>
      <c r="E887" s="177"/>
      <c r="F887" s="177"/>
      <c r="G887" s="42" t="str">
        <f>IF(AND(G886&gt;=2384),"SANGAT BAIK",IF(AND(G886&gt;=2013),"BAIK",IF(AND(G886&gt;=1616),"CUKUP","KURANG")))</f>
        <v>SANGAT 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164:F243 F282:F325 F327:F364 F366:F399 F401:F429 F431:F442 F478:F616 F679:F704 F618:F677 F706:F750 F752:F808 F444:F476 F810:F831 F245:F280 F833:F885" xr:uid="{CAE558F1-BEF2-C54D-9ED6-7E3BD2356553}">
      <formula1>"YA,TIDAK,N/A"</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EEC9A-5599-324D-B40F-B36FBCD3E02D}">
  <sheetPr codeName="Sheet4"/>
  <dimension ref="A1:G888"/>
  <sheetViews>
    <sheetView topLeftCell="A873" zoomScale="80" zoomScaleNormal="80"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1696</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443</v>
      </c>
    </row>
    <row r="5" spans="1:7" ht="32" customHeight="1" x14ac:dyDescent="0.2">
      <c r="A5" s="2">
        <v>1</v>
      </c>
      <c r="B5" s="180" t="s">
        <v>5</v>
      </c>
      <c r="C5" s="180"/>
      <c r="D5" s="180"/>
      <c r="E5" s="180"/>
      <c r="F5" s="58"/>
      <c r="G5" s="50">
        <f>SUM(G6:G17)</f>
        <v>30</v>
      </c>
    </row>
    <row r="6" spans="1:7" ht="32" customHeight="1" x14ac:dyDescent="0.2">
      <c r="A6" s="2"/>
      <c r="B6" s="4" t="s">
        <v>6</v>
      </c>
      <c r="C6" s="176" t="s">
        <v>7</v>
      </c>
      <c r="D6" s="176"/>
      <c r="E6" s="176"/>
      <c r="F6" s="58" t="s">
        <v>8</v>
      </c>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8</v>
      </c>
      <c r="G9" s="15">
        <f t="shared" si="0"/>
        <v>5</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22</v>
      </c>
      <c r="G13" s="15">
        <f t="shared" si="0"/>
        <v>0</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22</v>
      </c>
      <c r="G16" s="15">
        <f t="shared" si="0"/>
        <v>0</v>
      </c>
    </row>
    <row r="17" spans="1:7" ht="32" customHeight="1" x14ac:dyDescent="0.2">
      <c r="A17" s="2"/>
      <c r="B17" s="3"/>
      <c r="C17" s="4" t="s">
        <v>29</v>
      </c>
      <c r="D17" s="176" t="s">
        <v>30</v>
      </c>
      <c r="E17" s="176"/>
      <c r="F17" s="58" t="s">
        <v>8</v>
      </c>
      <c r="G17" s="15">
        <f t="shared" si="0"/>
        <v>5</v>
      </c>
    </row>
    <row r="18" spans="1:7" ht="32" customHeight="1" x14ac:dyDescent="0.2">
      <c r="A18" s="2">
        <v>2</v>
      </c>
      <c r="B18" s="180" t="s">
        <v>31</v>
      </c>
      <c r="C18" s="180"/>
      <c r="D18" s="180"/>
      <c r="E18" s="180"/>
      <c r="F18" s="58"/>
      <c r="G18" s="50">
        <f>SUM(G19:G28)</f>
        <v>34</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t="s">
        <v>8</v>
      </c>
      <c r="G22" s="15"/>
    </row>
    <row r="23" spans="1:7" ht="32" customHeight="1" x14ac:dyDescent="0.2">
      <c r="A23" s="2"/>
      <c r="B23" s="5"/>
      <c r="C23" s="5" t="s">
        <v>40</v>
      </c>
      <c r="D23" s="176" t="s">
        <v>41</v>
      </c>
      <c r="E23" s="176"/>
      <c r="F23" s="58" t="s">
        <v>8</v>
      </c>
      <c r="G23" s="15">
        <f>IF(AND(F23="YA"),2,IF(AND(F23="TIDAK"),1,0))</f>
        <v>2</v>
      </c>
    </row>
    <row r="24" spans="1:7" ht="32" customHeight="1" x14ac:dyDescent="0.2">
      <c r="A24" s="2"/>
      <c r="B24" s="5"/>
      <c r="C24" s="5" t="s">
        <v>42</v>
      </c>
      <c r="D24" s="176" t="s">
        <v>43</v>
      </c>
      <c r="E24" s="176"/>
      <c r="F24" s="58" t="s">
        <v>55</v>
      </c>
      <c r="G24" s="15">
        <f>IF(AND(F24="YA"),3,IF(AND(F24="TIDAK"),1,0))</f>
        <v>1</v>
      </c>
    </row>
    <row r="25" spans="1:7" ht="32" customHeight="1" x14ac:dyDescent="0.2">
      <c r="A25" s="2"/>
      <c r="B25" s="5"/>
      <c r="C25" s="5" t="s">
        <v>44</v>
      </c>
      <c r="D25" s="176" t="s">
        <v>45</v>
      </c>
      <c r="E25" s="176"/>
      <c r="F25" s="58" t="s">
        <v>55</v>
      </c>
      <c r="G25" s="15">
        <f>IF(AND(F25="YA"),5,IF(AND(F25="TIDAK"),1,0))</f>
        <v>1</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8</v>
      </c>
      <c r="G28" s="15">
        <f t="shared" si="1"/>
        <v>5</v>
      </c>
    </row>
    <row r="29" spans="1:7" ht="32" customHeight="1" x14ac:dyDescent="0.2">
      <c r="A29" s="2">
        <v>3</v>
      </c>
      <c r="B29" s="189" t="s">
        <v>52</v>
      </c>
      <c r="C29" s="190"/>
      <c r="D29" s="190"/>
      <c r="E29" s="191"/>
      <c r="F29" s="58"/>
      <c r="G29" s="50">
        <f>SUM(G30:G31)</f>
        <v>10</v>
      </c>
    </row>
    <row r="30" spans="1:7" ht="32" customHeight="1" x14ac:dyDescent="0.2">
      <c r="A30" s="2"/>
      <c r="B30" s="5" t="s">
        <v>53</v>
      </c>
      <c r="C30" s="176" t="s">
        <v>54</v>
      </c>
      <c r="D30" s="176"/>
      <c r="E30" s="176"/>
      <c r="F30" s="58" t="s">
        <v>8</v>
      </c>
      <c r="G30" s="15">
        <f t="shared" ref="G30:G31" si="2">IF(AND(F30="YA"),5,IF(AND(F30="TIDAK"),1,0))</f>
        <v>5</v>
      </c>
    </row>
    <row r="31" spans="1:7" ht="32" customHeight="1" x14ac:dyDescent="0.2">
      <c r="A31" s="2"/>
      <c r="B31" s="7" t="s">
        <v>56</v>
      </c>
      <c r="C31" s="176" t="s">
        <v>57</v>
      </c>
      <c r="D31" s="176"/>
      <c r="E31" s="176"/>
      <c r="F31" s="58" t="s">
        <v>8</v>
      </c>
      <c r="G31" s="15">
        <f t="shared" si="2"/>
        <v>5</v>
      </c>
    </row>
    <row r="32" spans="1:7" ht="32" customHeight="1" x14ac:dyDescent="0.2">
      <c r="A32" s="2">
        <v>4</v>
      </c>
      <c r="B32" s="180" t="s">
        <v>58</v>
      </c>
      <c r="C32" s="180"/>
      <c r="D32" s="180"/>
      <c r="E32" s="180"/>
      <c r="F32" s="58"/>
      <c r="G32" s="50">
        <f>SUM(G33:G59)</f>
        <v>96</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8</v>
      </c>
      <c r="G40" s="15">
        <f t="shared" si="5"/>
        <v>5</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c r="G42" s="15">
        <f>IF(AND(F42="YA"),2,IF(AND(F42="TIDAK"),1,0))</f>
        <v>0</v>
      </c>
    </row>
    <row r="43" spans="1:7" ht="32" customHeight="1" x14ac:dyDescent="0.2">
      <c r="A43" s="2"/>
      <c r="B43" s="5"/>
      <c r="C43" s="5"/>
      <c r="D43" s="5" t="s">
        <v>79</v>
      </c>
      <c r="E43" s="5" t="s">
        <v>80</v>
      </c>
      <c r="F43" s="58"/>
      <c r="G43" s="15">
        <f>IF(AND(F43="YA"),3,IF(AND(F43="TIDAK"),1,0))</f>
        <v>0</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8</v>
      </c>
      <c r="G58" s="15">
        <f t="shared" si="7"/>
        <v>5</v>
      </c>
    </row>
    <row r="59" spans="1:7" ht="32" customHeight="1" x14ac:dyDescent="0.2">
      <c r="A59" s="2"/>
      <c r="B59" s="5"/>
      <c r="C59" s="5"/>
      <c r="D59" s="4" t="s">
        <v>110</v>
      </c>
      <c r="E59" s="5" t="s">
        <v>111</v>
      </c>
      <c r="F59" s="58" t="s">
        <v>55</v>
      </c>
      <c r="G59" s="15">
        <f t="shared" si="7"/>
        <v>1</v>
      </c>
    </row>
    <row r="60" spans="1:7" ht="32" customHeight="1" x14ac:dyDescent="0.2">
      <c r="A60" s="2">
        <v>5</v>
      </c>
      <c r="B60" s="180" t="s">
        <v>112</v>
      </c>
      <c r="C60" s="180"/>
      <c r="D60" s="180"/>
      <c r="E60" s="180"/>
      <c r="F60" s="58"/>
      <c r="G60" s="50">
        <f>SUM(G61:G82)</f>
        <v>85</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8</v>
      </c>
      <c r="G63" s="15">
        <f t="shared" ref="G63:G70" si="9">IF(AND(F63="YA"),5,IF(AND(F63="TIDAK"),1,0))</f>
        <v>5</v>
      </c>
    </row>
    <row r="64" spans="1:7" ht="32" customHeight="1" x14ac:dyDescent="0.2">
      <c r="A64" s="2"/>
      <c r="B64" s="5"/>
      <c r="C64" s="4" t="s">
        <v>119</v>
      </c>
      <c r="D64" s="176" t="s">
        <v>120</v>
      </c>
      <c r="E64" s="176"/>
      <c r="F64" s="58" t="s">
        <v>8</v>
      </c>
      <c r="G64" s="15">
        <f t="shared" si="9"/>
        <v>5</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8</v>
      </c>
      <c r="G69" s="15">
        <f t="shared" si="9"/>
        <v>5</v>
      </c>
    </row>
    <row r="70" spans="1:7" ht="32" customHeight="1" x14ac:dyDescent="0.2">
      <c r="A70" s="2"/>
      <c r="B70" s="5"/>
      <c r="C70" s="4" t="s">
        <v>131</v>
      </c>
      <c r="D70" s="176" t="s">
        <v>132</v>
      </c>
      <c r="E70" s="176"/>
      <c r="F70" s="58" t="s">
        <v>8</v>
      </c>
      <c r="G70" s="15">
        <f t="shared" si="9"/>
        <v>5</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c r="G73" s="15">
        <f>IF(AND(F73="YA"),2,IF(AND(F73="TIDAK"),1,0))</f>
        <v>0</v>
      </c>
    </row>
    <row r="74" spans="1:7" ht="32" customHeight="1" x14ac:dyDescent="0.2">
      <c r="A74" s="2"/>
      <c r="B74" s="5"/>
      <c r="C74" s="5"/>
      <c r="D74" s="4" t="s">
        <v>138</v>
      </c>
      <c r="E74" s="5" t="s">
        <v>80</v>
      </c>
      <c r="F74" s="58"/>
      <c r="G74" s="15">
        <f>IF(AND(F74="YA"),3,IF(AND(F74="TIDAK"),1,0))</f>
        <v>0</v>
      </c>
    </row>
    <row r="75" spans="1:7" ht="32" customHeight="1" x14ac:dyDescent="0.2">
      <c r="A75" s="2"/>
      <c r="B75" s="5"/>
      <c r="C75" s="5"/>
      <c r="D75" s="4" t="s">
        <v>139</v>
      </c>
      <c r="E75" s="5" t="s">
        <v>140</v>
      </c>
      <c r="F75" s="58" t="s">
        <v>8</v>
      </c>
      <c r="G75" s="15">
        <f>IF(AND(F75="YA"),5,IF(AND(F75="TIDAK"),1,0))</f>
        <v>5</v>
      </c>
    </row>
    <row r="76" spans="1:7" ht="32" customHeight="1" x14ac:dyDescent="0.2">
      <c r="A76" s="2"/>
      <c r="B76" s="5"/>
      <c r="C76" s="4" t="s">
        <v>141</v>
      </c>
      <c r="D76" s="176" t="s">
        <v>142</v>
      </c>
      <c r="E76" s="176"/>
      <c r="F76" s="58" t="s">
        <v>8</v>
      </c>
      <c r="G76" s="15">
        <f t="shared" ref="G76:G82" si="10">IF(AND(F76="YA"),5,IF(AND(F76="TIDAK"),1,0))</f>
        <v>5</v>
      </c>
    </row>
    <row r="77" spans="1:7" ht="32" customHeight="1" x14ac:dyDescent="0.2">
      <c r="A77" s="2"/>
      <c r="B77" s="4" t="s">
        <v>143</v>
      </c>
      <c r="C77" s="176" t="s">
        <v>144</v>
      </c>
      <c r="D77" s="176"/>
      <c r="E77" s="176"/>
      <c r="F77" s="58" t="s">
        <v>8</v>
      </c>
      <c r="G77" s="15">
        <f t="shared" si="10"/>
        <v>5</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8</v>
      </c>
      <c r="G79" s="15">
        <f t="shared" si="10"/>
        <v>5</v>
      </c>
    </row>
    <row r="80" spans="1:7" ht="32" customHeight="1" x14ac:dyDescent="0.2">
      <c r="A80" s="2"/>
      <c r="B80" s="4" t="s">
        <v>149</v>
      </c>
      <c r="C80" s="176" t="s">
        <v>150</v>
      </c>
      <c r="D80" s="176"/>
      <c r="E80" s="176"/>
      <c r="F80" s="58" t="s">
        <v>8</v>
      </c>
      <c r="G80" s="15">
        <f t="shared" si="10"/>
        <v>5</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8</v>
      </c>
      <c r="G82" s="15">
        <f t="shared" si="10"/>
        <v>5</v>
      </c>
    </row>
    <row r="83" spans="1:7" ht="32" customHeight="1" x14ac:dyDescent="0.2">
      <c r="A83" s="2">
        <v>6</v>
      </c>
      <c r="B83" s="180" t="s">
        <v>155</v>
      </c>
      <c r="C83" s="180"/>
      <c r="D83" s="180"/>
      <c r="E83" s="180"/>
      <c r="F83" s="58"/>
      <c r="G83" s="50">
        <f>SUM(G84:G96)</f>
        <v>27</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c r="G85" s="15"/>
    </row>
    <row r="86" spans="1:7" ht="32" customHeight="1" x14ac:dyDescent="0.2">
      <c r="A86" s="2"/>
      <c r="B86" s="5"/>
      <c r="C86" s="4" t="s">
        <v>160</v>
      </c>
      <c r="D86" s="176" t="s">
        <v>161</v>
      </c>
      <c r="E86" s="176"/>
      <c r="F86" s="58"/>
      <c r="G86" s="15">
        <f>IF(AND(F86="YA"),3,IF(AND(F86="TIDAK"),1,0))</f>
        <v>0</v>
      </c>
    </row>
    <row r="87" spans="1:7" ht="32" customHeight="1" x14ac:dyDescent="0.2">
      <c r="A87" s="2"/>
      <c r="B87" s="5"/>
      <c r="C87" s="4" t="s">
        <v>162</v>
      </c>
      <c r="D87" s="176" t="s">
        <v>163</v>
      </c>
      <c r="E87" s="176"/>
      <c r="F87" s="58" t="s">
        <v>8</v>
      </c>
      <c r="G87" s="15">
        <f>IF(AND(F87="YA"),5,IF(AND(F87="TIDAK"),1,0))</f>
        <v>5</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c r="G89" s="15">
        <f>IF(AND(F89="YA"),3,IF(AND(F89="TIDAK"),1,0))</f>
        <v>0</v>
      </c>
    </row>
    <row r="90" spans="1:7" ht="32" customHeight="1" x14ac:dyDescent="0.2">
      <c r="A90" s="2"/>
      <c r="B90" s="5"/>
      <c r="C90" s="4" t="s">
        <v>168</v>
      </c>
      <c r="D90" s="176" t="s">
        <v>169</v>
      </c>
      <c r="E90" s="176"/>
      <c r="F90" s="58" t="s">
        <v>8</v>
      </c>
      <c r="G90" s="15">
        <f>IF(AND(F90="YA"),5,IF(AND(F90="TIDAK"),1,0))</f>
        <v>5</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8</v>
      </c>
      <c r="G92" s="15">
        <f>IF(AND(F92="YA"),2,IF(AND(F92="TIDAK"),1,0))</f>
        <v>2</v>
      </c>
    </row>
    <row r="93" spans="1:7" ht="32" customHeight="1" x14ac:dyDescent="0.2">
      <c r="A93" s="2"/>
      <c r="B93" s="5"/>
      <c r="C93" s="4" t="s">
        <v>174</v>
      </c>
      <c r="D93" s="176" t="s">
        <v>175</v>
      </c>
      <c r="E93" s="176"/>
      <c r="F93" s="58"/>
      <c r="G93" s="15">
        <f>IF(AND(F93="YA"),3,IF(AND(F93="TIDAK"),1,0))</f>
        <v>0</v>
      </c>
    </row>
    <row r="94" spans="1:7" ht="32" customHeight="1" x14ac:dyDescent="0.2">
      <c r="A94" s="2"/>
      <c r="B94" s="5"/>
      <c r="C94" s="4" t="s">
        <v>176</v>
      </c>
      <c r="D94" s="176" t="s">
        <v>177</v>
      </c>
      <c r="E94" s="176"/>
      <c r="F94" s="58"/>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8</v>
      </c>
      <c r="G96" s="15">
        <f t="shared" si="12"/>
        <v>5</v>
      </c>
    </row>
    <row r="97" spans="1:7" ht="32" customHeight="1" x14ac:dyDescent="0.2">
      <c r="A97" s="2">
        <v>7</v>
      </c>
      <c r="B97" s="180" t="s">
        <v>182</v>
      </c>
      <c r="C97" s="180"/>
      <c r="D97" s="180"/>
      <c r="E97" s="180"/>
      <c r="F97" s="58"/>
      <c r="G97" s="50">
        <f>SUM(G98:G121)</f>
        <v>78</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8</v>
      </c>
      <c r="G106" s="15">
        <f t="shared" si="14"/>
        <v>5</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c r="G112" s="15">
        <f>IF(AND(F112="YA"),3,IF(AND(F112="TIDAK"),1,0))</f>
        <v>0</v>
      </c>
    </row>
    <row r="113" spans="1:7" ht="32" customHeight="1" x14ac:dyDescent="0.2">
      <c r="A113" s="8"/>
      <c r="B113" s="5"/>
      <c r="C113" s="5" t="s">
        <v>213</v>
      </c>
      <c r="D113" s="176" t="s">
        <v>214</v>
      </c>
      <c r="E113" s="176"/>
      <c r="F113" s="58" t="s">
        <v>8</v>
      </c>
      <c r="G113" s="15">
        <f>IF(AND(F113="YA"),5,IF(AND(F113="TIDAK"),1,0))</f>
        <v>5</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8</v>
      </c>
      <c r="G115" s="15">
        <f>IF(AND(F115="YA"),3,IF(AND(F115="TIDAK"),1,0))</f>
        <v>3</v>
      </c>
    </row>
    <row r="116" spans="1:7" ht="32" customHeight="1" x14ac:dyDescent="0.2">
      <c r="A116" s="8"/>
      <c r="B116" s="5"/>
      <c r="C116" s="5" t="s">
        <v>219</v>
      </c>
      <c r="D116" s="176" t="s">
        <v>220</v>
      </c>
      <c r="E116" s="176"/>
      <c r="F116" s="58"/>
      <c r="G116" s="15">
        <f>IF(AND(F116="YA"),5,IF(AND(F116="TIDAK"),1,0))</f>
        <v>0</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c r="G119" s="15">
        <f>IF(AND(F119="YA"),2,IF(AND(F119="TIDAK"),1,0))</f>
        <v>0</v>
      </c>
    </row>
    <row r="120" spans="1:7" ht="32" customHeight="1" x14ac:dyDescent="0.2">
      <c r="A120" s="2"/>
      <c r="B120" s="5"/>
      <c r="C120" s="5" t="s">
        <v>226</v>
      </c>
      <c r="D120" s="176" t="s">
        <v>80</v>
      </c>
      <c r="E120" s="176"/>
      <c r="F120" s="58"/>
      <c r="G120" s="15">
        <f>IF(AND(F120="YA"),3,IF(AND(F120="TIDAK"),1,0))</f>
        <v>0</v>
      </c>
    </row>
    <row r="121" spans="1:7" ht="32" customHeight="1" x14ac:dyDescent="0.2">
      <c r="A121" s="2"/>
      <c r="B121" s="5"/>
      <c r="C121" s="5" t="s">
        <v>227</v>
      </c>
      <c r="D121" s="176" t="s">
        <v>140</v>
      </c>
      <c r="E121" s="176"/>
      <c r="F121" s="58" t="s">
        <v>8</v>
      </c>
      <c r="G121" s="15">
        <f>IF(AND(F121="YA"),5,IF(AND(F121="TIDAK"),1,0))</f>
        <v>5</v>
      </c>
    </row>
    <row r="122" spans="1:7" ht="32" customHeight="1" x14ac:dyDescent="0.2">
      <c r="A122" s="2">
        <v>8</v>
      </c>
      <c r="B122" s="180" t="s">
        <v>228</v>
      </c>
      <c r="C122" s="180"/>
      <c r="D122" s="180"/>
      <c r="E122" s="180"/>
      <c r="F122" s="58"/>
      <c r="G122" s="50">
        <f>SUM(G123:G142)</f>
        <v>45</v>
      </c>
    </row>
    <row r="123" spans="1:7" ht="32" customHeight="1" x14ac:dyDescent="0.2">
      <c r="A123" s="2"/>
      <c r="B123" s="4" t="s">
        <v>229</v>
      </c>
      <c r="C123" s="176" t="s">
        <v>230</v>
      </c>
      <c r="D123" s="176"/>
      <c r="E123" s="176"/>
      <c r="F123" s="58" t="s">
        <v>8</v>
      </c>
      <c r="G123" s="15">
        <f t="shared" ref="G123" si="16">IF(AND(F123="YA"),5,IF(AND(F123="TIDAK"),1,0))</f>
        <v>5</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c r="G125" s="15">
        <f>IF(AND(F125="YA"),2,IF(AND(F125="TIDAK"),1,0))</f>
        <v>0</v>
      </c>
    </row>
    <row r="126" spans="1:7" ht="32" customHeight="1" x14ac:dyDescent="0.2">
      <c r="A126" s="2"/>
      <c r="B126" s="5"/>
      <c r="C126" s="4" t="s">
        <v>235</v>
      </c>
      <c r="D126" s="176" t="s">
        <v>236</v>
      </c>
      <c r="E126" s="176"/>
      <c r="F126" s="58" t="s">
        <v>8</v>
      </c>
      <c r="G126" s="15">
        <f>IF(AND(F126="YA"),3,IF(AND(F126="TIDAK"),1,0))</f>
        <v>3</v>
      </c>
    </row>
    <row r="127" spans="1:7" ht="32" customHeight="1" x14ac:dyDescent="0.2">
      <c r="A127" s="2"/>
      <c r="B127" s="5"/>
      <c r="C127" s="4" t="s">
        <v>237</v>
      </c>
      <c r="D127" s="176" t="s">
        <v>238</v>
      </c>
      <c r="E127" s="176"/>
      <c r="F127" s="58"/>
      <c r="G127" s="15">
        <f>IF(AND(F127="YA"),5,IF(AND(F127="TIDAK"),1,0))</f>
        <v>0</v>
      </c>
    </row>
    <row r="128" spans="1:7" ht="32" customHeight="1" x14ac:dyDescent="0.2">
      <c r="A128" s="2"/>
      <c r="B128" s="4" t="s">
        <v>239</v>
      </c>
      <c r="C128" s="176" t="s">
        <v>240</v>
      </c>
      <c r="D128" s="176"/>
      <c r="E128" s="176"/>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8</v>
      </c>
      <c r="G130" s="15">
        <f>IF(AND(F130="YA"),3,IF(AND(F130="TIDAK"),1,0))</f>
        <v>3</v>
      </c>
    </row>
    <row r="131" spans="1:7" ht="32" customHeight="1" x14ac:dyDescent="0.2">
      <c r="A131" s="2"/>
      <c r="B131" s="5"/>
      <c r="C131" s="4" t="s">
        <v>245</v>
      </c>
      <c r="D131" s="214" t="s">
        <v>246</v>
      </c>
      <c r="E131" s="214"/>
      <c r="F131" s="58"/>
      <c r="G131" s="15">
        <f>IF(AND(F131="YA"),5,IF(AND(F131="TIDAK"),1,0))</f>
        <v>0</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8</v>
      </c>
      <c r="G133" s="15">
        <f>IF(AND(F133="YA"),3,IF(AND(F133="TIDAK"),1,0))</f>
        <v>3</v>
      </c>
    </row>
    <row r="134" spans="1:7" ht="32" customHeight="1" x14ac:dyDescent="0.2">
      <c r="A134" s="2"/>
      <c r="B134" s="5"/>
      <c r="C134" s="4" t="s">
        <v>251</v>
      </c>
      <c r="D134" s="176" t="s">
        <v>252</v>
      </c>
      <c r="E134" s="176"/>
      <c r="F134" s="58"/>
      <c r="G134" s="15">
        <f>IF(AND(F134="YA"),3,IF(AND(F134="TIDAK"),1,0))</f>
        <v>0</v>
      </c>
    </row>
    <row r="135" spans="1:7" ht="32" customHeight="1" x14ac:dyDescent="0.2">
      <c r="A135" s="2"/>
      <c r="B135" s="5"/>
      <c r="C135" s="4" t="s">
        <v>253</v>
      </c>
      <c r="D135" s="176" t="s">
        <v>254</v>
      </c>
      <c r="E135" s="176"/>
      <c r="F135" s="58"/>
      <c r="G135" s="15">
        <f>IF(AND(F135="YA"),5,IF(AND(F135="TIDAK"),1,0))</f>
        <v>0</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8</v>
      </c>
      <c r="G138" s="15">
        <f t="shared" ref="G138:G142" si="19">IF(AND(F138="YA"),5,IF(AND(F138="TIDAK"),1,0))</f>
        <v>5</v>
      </c>
    </row>
    <row r="139" spans="1:7" ht="32" customHeight="1" x14ac:dyDescent="0.2">
      <c r="A139" s="2"/>
      <c r="B139" s="5"/>
      <c r="C139" s="4" t="s">
        <v>261</v>
      </c>
      <c r="D139" s="176" t="s">
        <v>262</v>
      </c>
      <c r="E139" s="176"/>
      <c r="F139" s="58" t="s">
        <v>8</v>
      </c>
      <c r="G139" s="15">
        <f t="shared" si="19"/>
        <v>5</v>
      </c>
    </row>
    <row r="140" spans="1:7" ht="32" customHeight="1" x14ac:dyDescent="0.2">
      <c r="A140" s="2"/>
      <c r="B140" s="5"/>
      <c r="C140" s="4" t="s">
        <v>263</v>
      </c>
      <c r="D140" s="176" t="s">
        <v>264</v>
      </c>
      <c r="E140" s="176"/>
      <c r="F140" s="58" t="s">
        <v>8</v>
      </c>
      <c r="G140" s="15">
        <f t="shared" si="19"/>
        <v>5</v>
      </c>
    </row>
    <row r="141" spans="1:7" ht="32" customHeight="1" x14ac:dyDescent="0.2">
      <c r="A141" s="2"/>
      <c r="B141" s="4" t="s">
        <v>265</v>
      </c>
      <c r="C141" s="176" t="s">
        <v>266</v>
      </c>
      <c r="D141" s="176"/>
      <c r="E141" s="176"/>
      <c r="F141" s="58" t="s">
        <v>55</v>
      </c>
      <c r="G141" s="15">
        <f t="shared" si="19"/>
        <v>1</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38</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c r="G145" s="15">
        <f t="shared" si="20"/>
        <v>0</v>
      </c>
    </row>
    <row r="146" spans="1:7" ht="32" customHeight="1" x14ac:dyDescent="0.2">
      <c r="A146" s="2"/>
      <c r="B146" s="4" t="s">
        <v>273</v>
      </c>
      <c r="C146" s="176" t="s">
        <v>274</v>
      </c>
      <c r="D146" s="176"/>
      <c r="E146" s="176"/>
      <c r="F146" s="58" t="s">
        <v>8</v>
      </c>
      <c r="G146" s="15">
        <f t="shared" si="20"/>
        <v>5</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8</v>
      </c>
      <c r="G148" s="15">
        <f>IF(AND(F148="YA"),3,IF(AND(F148="TIDAK"),1,0))</f>
        <v>3</v>
      </c>
    </row>
    <row r="149" spans="1:7" ht="32" customHeight="1" x14ac:dyDescent="0.2">
      <c r="A149" s="2"/>
      <c r="B149" s="5"/>
      <c r="C149" s="4" t="s">
        <v>278</v>
      </c>
      <c r="D149" s="176" t="s">
        <v>279</v>
      </c>
      <c r="E149" s="176"/>
      <c r="F149" s="58"/>
      <c r="G149" s="15">
        <f>IF(AND(F149="YA"),3,IF(AND(F149="TIDAK"),1,0))</f>
        <v>0</v>
      </c>
    </row>
    <row r="150" spans="1:7" ht="32" customHeight="1" x14ac:dyDescent="0.2">
      <c r="A150" s="2"/>
      <c r="B150" s="5"/>
      <c r="C150" s="4" t="s">
        <v>280</v>
      </c>
      <c r="D150" s="176" t="s">
        <v>281</v>
      </c>
      <c r="E150" s="176"/>
      <c r="F150" s="58"/>
      <c r="G150" s="15">
        <f>IF(AND(F150="YA"),4,IF(AND(F150="TIDAK"),1,0))</f>
        <v>0</v>
      </c>
    </row>
    <row r="151" spans="1:7" ht="32" customHeight="1" x14ac:dyDescent="0.2">
      <c r="A151" s="2"/>
      <c r="B151" s="5"/>
      <c r="C151" s="4" t="s">
        <v>282</v>
      </c>
      <c r="D151" s="176" t="s">
        <v>283</v>
      </c>
      <c r="E151" s="176"/>
      <c r="F151" s="58"/>
      <c r="G151" s="15">
        <f>IF(AND(F151="YA"),5,IF(AND(F151="TIDAK"),1,0))</f>
        <v>0</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c r="G154" s="15">
        <f>IF(AND(F154="YA"),2,IF(AND(F154="TIDAK"),1,0))</f>
        <v>0</v>
      </c>
    </row>
    <row r="155" spans="1:7" ht="32" customHeight="1" x14ac:dyDescent="0.2">
      <c r="A155" s="2"/>
      <c r="B155" s="5"/>
      <c r="C155" s="4" t="s">
        <v>290</v>
      </c>
      <c r="D155" s="176" t="s">
        <v>291</v>
      </c>
      <c r="E155" s="176"/>
      <c r="F155" s="58"/>
      <c r="G155" s="15">
        <f>IF(AND(F155="YA"),3,IF(AND(F155="TIDAK"),1,0))</f>
        <v>0</v>
      </c>
    </row>
    <row r="156" spans="1:7" ht="32" customHeight="1" x14ac:dyDescent="0.2">
      <c r="A156" s="2"/>
      <c r="B156" s="5"/>
      <c r="C156" s="4" t="s">
        <v>292</v>
      </c>
      <c r="D156" s="176" t="s">
        <v>293</v>
      </c>
      <c r="E156" s="176"/>
      <c r="F156" s="58" t="s">
        <v>8</v>
      </c>
      <c r="G156" s="15">
        <f>IF(AND(F156="YA"),5,IF(AND(F156="TIDAK"),1,0))</f>
        <v>5</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c r="G159" s="15">
        <f>IF(AND(F159="YA"),2,IF(AND(F159="TIDAK"),1,0))</f>
        <v>0</v>
      </c>
    </row>
    <row r="160" spans="1:7" ht="32" customHeight="1" x14ac:dyDescent="0.2">
      <c r="A160" s="2"/>
      <c r="B160" s="5"/>
      <c r="C160" s="4" t="s">
        <v>300</v>
      </c>
      <c r="D160" s="176" t="s">
        <v>301</v>
      </c>
      <c r="E160" s="176"/>
      <c r="F160" s="58"/>
      <c r="G160" s="15">
        <f>IF(AND(F160="YA"),3,IF(AND(F160="TIDAK"),1,0))</f>
        <v>0</v>
      </c>
    </row>
    <row r="161" spans="1:7" ht="32" customHeight="1" x14ac:dyDescent="0.2">
      <c r="A161" s="2"/>
      <c r="B161" s="5"/>
      <c r="C161" s="4" t="s">
        <v>302</v>
      </c>
      <c r="D161" s="176" t="s">
        <v>303</v>
      </c>
      <c r="E161" s="176"/>
      <c r="F161" s="58" t="s">
        <v>8</v>
      </c>
      <c r="G161" s="15">
        <f>IF(AND(F161="YA"),5,IF(AND(F161="TIDAK"),1,0))</f>
        <v>5</v>
      </c>
    </row>
    <row r="162" spans="1:7" ht="32" customHeight="1" x14ac:dyDescent="0.2">
      <c r="A162" s="2"/>
      <c r="B162" s="4" t="s">
        <v>304</v>
      </c>
      <c r="C162" s="176" t="s">
        <v>305</v>
      </c>
      <c r="D162" s="176"/>
      <c r="E162" s="176"/>
      <c r="F162" s="58" t="s">
        <v>8</v>
      </c>
      <c r="G162" s="15">
        <f t="shared" ref="G162" si="23">IF(AND(F162="YA"),5,IF(AND(F162="TIDAK"),1,0))</f>
        <v>5</v>
      </c>
    </row>
    <row r="163" spans="1:7" ht="32" customHeight="1" x14ac:dyDescent="0.2">
      <c r="A163" s="204" t="s">
        <v>306</v>
      </c>
      <c r="B163" s="205"/>
      <c r="C163" s="205"/>
      <c r="D163" s="205"/>
      <c r="E163" s="205"/>
      <c r="F163" s="205"/>
      <c r="G163" s="48">
        <f>G164</f>
        <v>110</v>
      </c>
    </row>
    <row r="164" spans="1:7" ht="32" customHeight="1" x14ac:dyDescent="0.2">
      <c r="A164" s="2">
        <v>10</v>
      </c>
      <c r="B164" s="180" t="s">
        <v>307</v>
      </c>
      <c r="C164" s="180"/>
      <c r="D164" s="180"/>
      <c r="E164" s="180"/>
      <c r="F164" s="58"/>
      <c r="G164" s="50">
        <f>SUM(G165:G243)</f>
        <v>110</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24" t="s">
        <v>310</v>
      </c>
      <c r="C166" s="176" t="s">
        <v>311</v>
      </c>
      <c r="D166" s="176"/>
      <c r="E166" s="176"/>
      <c r="F166" s="58"/>
      <c r="G166" s="15"/>
    </row>
    <row r="167" spans="1:7" ht="32" customHeight="1" x14ac:dyDescent="0.2">
      <c r="A167" s="2"/>
      <c r="B167" s="5"/>
      <c r="C167" s="4" t="s">
        <v>312</v>
      </c>
      <c r="D167" s="176" t="s">
        <v>313</v>
      </c>
      <c r="E167" s="176"/>
      <c r="F167" s="58"/>
      <c r="G167" s="15">
        <f>IF(AND(F167="YA"),2,IF(AND(F167="TIDAK"),1,0))</f>
        <v>0</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c r="G169" s="15">
        <f>IF(AND(F169="YA"),3,IF(AND(F169="TIDAK"),0.01,0))</f>
        <v>0</v>
      </c>
    </row>
    <row r="170" spans="1:7" ht="32" customHeight="1" x14ac:dyDescent="0.2">
      <c r="A170" s="2"/>
      <c r="B170" s="5"/>
      <c r="C170" s="5"/>
      <c r="D170" s="4" t="s">
        <v>318</v>
      </c>
      <c r="E170" s="5" t="s">
        <v>319</v>
      </c>
      <c r="F170" s="58"/>
      <c r="G170" s="15">
        <f>IF(AND(F170="YA"),3,IF(AND(F170="TIDAK"),0.01,0))</f>
        <v>0</v>
      </c>
    </row>
    <row r="171" spans="1:7" ht="32" customHeight="1" x14ac:dyDescent="0.2">
      <c r="A171" s="2"/>
      <c r="B171" s="5"/>
      <c r="C171" s="5"/>
      <c r="D171" s="4" t="s">
        <v>320</v>
      </c>
      <c r="E171" s="5" t="s">
        <v>321</v>
      </c>
      <c r="F171" s="58" t="s">
        <v>8</v>
      </c>
      <c r="G171" s="15">
        <f>IF(AND(F171="YA"),3,IF(AND(F171="TIDAK"),0.01,0))</f>
        <v>3</v>
      </c>
    </row>
    <row r="172" spans="1:7" ht="32" customHeight="1" x14ac:dyDescent="0.2">
      <c r="A172" s="2"/>
      <c r="B172" s="5"/>
      <c r="C172" s="5"/>
      <c r="D172" s="4" t="s">
        <v>322</v>
      </c>
      <c r="E172" s="5" t="s">
        <v>323</v>
      </c>
      <c r="F172" s="58"/>
      <c r="G172" s="15">
        <f>IF(AND(F172="YA"),3,IF(AND(F172="TIDAK"),0.01,0))</f>
        <v>0</v>
      </c>
    </row>
    <row r="173" spans="1:7" ht="32" customHeight="1" x14ac:dyDescent="0.2">
      <c r="A173" s="2"/>
      <c r="B173" s="5"/>
      <c r="C173" s="5"/>
      <c r="D173" s="4" t="s">
        <v>324</v>
      </c>
      <c r="E173" s="5" t="s">
        <v>325</v>
      </c>
      <c r="F173" s="58"/>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c r="G175" s="15">
        <f>IF(AND(F175="YA"),5,IF(AND(F175="TIDAK"),1,0))</f>
        <v>0</v>
      </c>
    </row>
    <row r="176" spans="1:7" ht="32" customHeight="1" x14ac:dyDescent="0.2">
      <c r="A176" s="2"/>
      <c r="B176" s="5"/>
      <c r="C176" s="5"/>
      <c r="D176" s="4" t="s">
        <v>330</v>
      </c>
      <c r="E176" s="5" t="s">
        <v>331</v>
      </c>
      <c r="F176" s="58"/>
      <c r="G176" s="15">
        <f t="shared" ref="G176:G182" si="25">IF(AND(F176="YA"),5,IF(AND(F176="TIDAK"),1,0))</f>
        <v>0</v>
      </c>
    </row>
    <row r="177" spans="1:7" ht="32" customHeight="1" x14ac:dyDescent="0.2">
      <c r="A177" s="2"/>
      <c r="B177" s="5"/>
      <c r="C177" s="5"/>
      <c r="D177" s="4" t="s">
        <v>332</v>
      </c>
      <c r="E177" s="5" t="s">
        <v>333</v>
      </c>
      <c r="F177" s="58"/>
      <c r="G177" s="15">
        <f t="shared" si="25"/>
        <v>0</v>
      </c>
    </row>
    <row r="178" spans="1:7" ht="32" customHeight="1" x14ac:dyDescent="0.2">
      <c r="A178" s="2"/>
      <c r="B178" s="5"/>
      <c r="C178" s="5"/>
      <c r="D178" s="4" t="s">
        <v>334</v>
      </c>
      <c r="E178" s="5" t="s">
        <v>335</v>
      </c>
      <c r="F178" s="58"/>
      <c r="G178" s="15">
        <f t="shared" si="25"/>
        <v>0</v>
      </c>
    </row>
    <row r="179" spans="1:7" ht="32" customHeight="1" x14ac:dyDescent="0.2">
      <c r="A179" s="2"/>
      <c r="B179" s="5"/>
      <c r="C179" s="5"/>
      <c r="D179" s="4" t="s">
        <v>336</v>
      </c>
      <c r="E179" s="5" t="s">
        <v>321</v>
      </c>
      <c r="F179" s="58"/>
      <c r="G179" s="15">
        <f t="shared" si="25"/>
        <v>0</v>
      </c>
    </row>
    <row r="180" spans="1:7" ht="32" customHeight="1" x14ac:dyDescent="0.2">
      <c r="A180" s="2"/>
      <c r="B180" s="5"/>
      <c r="C180" s="5"/>
      <c r="D180" s="4" t="s">
        <v>337</v>
      </c>
      <c r="E180" s="5" t="s">
        <v>323</v>
      </c>
      <c r="F180" s="58"/>
      <c r="G180" s="15">
        <f t="shared" si="25"/>
        <v>0</v>
      </c>
    </row>
    <row r="181" spans="1:7" ht="32" customHeight="1" x14ac:dyDescent="0.2">
      <c r="A181" s="2"/>
      <c r="B181" s="5"/>
      <c r="C181" s="5"/>
      <c r="D181" s="4" t="s">
        <v>338</v>
      </c>
      <c r="E181" s="5" t="s">
        <v>325</v>
      </c>
      <c r="F181" s="58"/>
      <c r="G181" s="15">
        <f t="shared" si="25"/>
        <v>0</v>
      </c>
    </row>
    <row r="182" spans="1:7" ht="32" customHeight="1" x14ac:dyDescent="0.2">
      <c r="A182" s="2"/>
      <c r="B182" s="5"/>
      <c r="C182" s="5"/>
      <c r="D182" s="4" t="s">
        <v>339</v>
      </c>
      <c r="E182" s="5" t="s">
        <v>340</v>
      </c>
      <c r="F182" s="58"/>
      <c r="G182" s="15">
        <f t="shared" si="25"/>
        <v>0</v>
      </c>
    </row>
    <row r="183" spans="1:7" ht="32" customHeight="1" x14ac:dyDescent="0.2">
      <c r="A183" s="2"/>
      <c r="B183" s="4" t="s">
        <v>341</v>
      </c>
      <c r="C183" s="176" t="s">
        <v>342</v>
      </c>
      <c r="D183" s="176"/>
      <c r="E183" s="176"/>
      <c r="F183" s="58" t="s">
        <v>8</v>
      </c>
      <c r="G183" s="15">
        <f>IF(AND(F183="YA"),5,IF(AND(F183="TIDAK"),1,0))</f>
        <v>5</v>
      </c>
    </row>
    <row r="184" spans="1:7" ht="32" customHeight="1" x14ac:dyDescent="0.2">
      <c r="A184" s="2"/>
      <c r="B184" s="24" t="s">
        <v>343</v>
      </c>
      <c r="C184" s="176" t="s">
        <v>344</v>
      </c>
      <c r="D184" s="176"/>
      <c r="E184" s="176"/>
      <c r="F184" s="58"/>
      <c r="G184" s="15"/>
    </row>
    <row r="185" spans="1:7" ht="32" customHeight="1" x14ac:dyDescent="0.2">
      <c r="A185" s="2"/>
      <c r="B185" s="5"/>
      <c r="C185" s="4" t="s">
        <v>345</v>
      </c>
      <c r="D185" s="176" t="s">
        <v>346</v>
      </c>
      <c r="E185" s="176"/>
      <c r="F185" s="58" t="s">
        <v>8</v>
      </c>
      <c r="G185" s="15">
        <f>IF(AND(F185="YA"),2,IF(AND(F185="TIDAK"),1,0))</f>
        <v>2</v>
      </c>
    </row>
    <row r="186" spans="1:7" ht="32" customHeight="1" x14ac:dyDescent="0.2">
      <c r="A186" s="2"/>
      <c r="B186" s="5"/>
      <c r="C186" s="4" t="s">
        <v>347</v>
      </c>
      <c r="D186" s="176" t="s">
        <v>348</v>
      </c>
      <c r="E186" s="176"/>
      <c r="F186" s="58"/>
      <c r="G186" s="15">
        <f>IF(AND(F186="YA"),3,IF(AND(F186="TIDAK"),1,0))</f>
        <v>0</v>
      </c>
    </row>
    <row r="187" spans="1:7" ht="32" customHeight="1" x14ac:dyDescent="0.2">
      <c r="A187" s="2"/>
      <c r="B187" s="5"/>
      <c r="C187" s="4" t="s">
        <v>349</v>
      </c>
      <c r="D187" s="176" t="s">
        <v>350</v>
      </c>
      <c r="E187" s="176"/>
      <c r="F187" s="58"/>
      <c r="G187" s="15">
        <f>IF(AND(F187="YA"),5,IF(AND(F187="TIDAK"),1,0))</f>
        <v>0</v>
      </c>
    </row>
    <row r="188" spans="1:7" ht="58.5" customHeight="1" x14ac:dyDescent="0.2">
      <c r="A188" s="2"/>
      <c r="B188" s="24" t="s">
        <v>351</v>
      </c>
      <c r="C188" s="176" t="s">
        <v>352</v>
      </c>
      <c r="D188" s="176"/>
      <c r="E188" s="176"/>
      <c r="F188" s="58" t="s">
        <v>22</v>
      </c>
      <c r="G188" s="15"/>
    </row>
    <row r="189" spans="1:7" ht="32" customHeight="1" x14ac:dyDescent="0.2">
      <c r="A189" s="2"/>
      <c r="B189" s="5"/>
      <c r="C189" s="4" t="s">
        <v>353</v>
      </c>
      <c r="D189" s="176" t="s">
        <v>346</v>
      </c>
      <c r="E189" s="176"/>
      <c r="F189" s="58"/>
      <c r="G189" s="15">
        <f>IF(AND(F189="YA"),2,IF(AND(F189="TIDAK"),1,0))</f>
        <v>0</v>
      </c>
    </row>
    <row r="190" spans="1:7" ht="32" customHeight="1" x14ac:dyDescent="0.2">
      <c r="A190" s="2"/>
      <c r="B190" s="5"/>
      <c r="C190" s="4" t="s">
        <v>354</v>
      </c>
      <c r="D190" s="176" t="s">
        <v>348</v>
      </c>
      <c r="E190" s="176"/>
      <c r="F190" s="58"/>
      <c r="G190" s="15">
        <f>IF(AND(F190="YA"),3,IF(AND(F190="TIDAK"),1,0))</f>
        <v>0</v>
      </c>
    </row>
    <row r="191" spans="1:7" ht="32" customHeight="1" x14ac:dyDescent="0.2">
      <c r="A191" s="2"/>
      <c r="B191" s="5"/>
      <c r="C191" s="4" t="s">
        <v>355</v>
      </c>
      <c r="D191" s="176" t="s">
        <v>350</v>
      </c>
      <c r="E191" s="176"/>
      <c r="F191" s="58"/>
      <c r="G191" s="15">
        <f>IF(AND(F191="YA"),5,IF(AND(F191="TIDAK"),1,0))</f>
        <v>0</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c r="G194" s="15">
        <f>IF(AND(F194="YA"),2,IF(AND(F194="TIDAK"),1,0))</f>
        <v>0</v>
      </c>
    </row>
    <row r="195" spans="1:7" ht="32" customHeight="1" x14ac:dyDescent="0.2">
      <c r="A195" s="2"/>
      <c r="B195" s="5"/>
      <c r="C195" s="4" t="s">
        <v>362</v>
      </c>
      <c r="D195" s="176" t="s">
        <v>301</v>
      </c>
      <c r="E195" s="176"/>
      <c r="F195" s="58"/>
      <c r="G195" s="15">
        <f>IF(AND(F195="YA"),3,IF(AND(F195="TIDAK"),1,0))</f>
        <v>0</v>
      </c>
    </row>
    <row r="196" spans="1:7" ht="32" customHeight="1" x14ac:dyDescent="0.2">
      <c r="A196" s="2"/>
      <c r="B196" s="5"/>
      <c r="C196" s="4" t="s">
        <v>363</v>
      </c>
      <c r="D196" s="176" t="s">
        <v>303</v>
      </c>
      <c r="E196" s="176"/>
      <c r="F196" s="58" t="s">
        <v>8</v>
      </c>
      <c r="G196" s="15">
        <f>IF(AND(F196="YA"),4,IF(AND(F196="TIDAK"),1,0))</f>
        <v>4</v>
      </c>
    </row>
    <row r="197" spans="1:7" ht="32" customHeight="1" x14ac:dyDescent="0.2">
      <c r="A197" s="2"/>
      <c r="B197" s="5"/>
      <c r="C197" s="4" t="s">
        <v>364</v>
      </c>
      <c r="D197" s="176" t="s">
        <v>365</v>
      </c>
      <c r="E197" s="176"/>
      <c r="F197" s="58"/>
      <c r="G197" s="15">
        <f>IF(AND(F197="YA"),5,IF(AND(F197="TIDAK"),1,0))</f>
        <v>0</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8</v>
      </c>
      <c r="G199" s="15">
        <f>IF(AND(F199="YA"),5,IF(AND(F199="TIDAK"),1,0))</f>
        <v>5</v>
      </c>
    </row>
    <row r="200" spans="1:7" ht="32" customHeight="1" x14ac:dyDescent="0.2">
      <c r="A200" s="2"/>
      <c r="B200" s="5"/>
      <c r="C200" s="4" t="s">
        <v>370</v>
      </c>
      <c r="D200" s="176" t="s">
        <v>371</v>
      </c>
      <c r="E200" s="176"/>
      <c r="F200" s="58" t="s">
        <v>8</v>
      </c>
      <c r="G200" s="15">
        <f>IF(AND(F200="YA"),5,IF(AND(F200="TIDAK"),1,0))</f>
        <v>5</v>
      </c>
    </row>
    <row r="201" spans="1:7" ht="32" customHeight="1" x14ac:dyDescent="0.2">
      <c r="A201" s="2"/>
      <c r="B201" s="5"/>
      <c r="C201" s="4" t="s">
        <v>372</v>
      </c>
      <c r="D201" s="176" t="s">
        <v>373</v>
      </c>
      <c r="E201" s="176"/>
      <c r="F201" s="58" t="s">
        <v>8</v>
      </c>
      <c r="G201" s="15">
        <f>IF(AND(F201="YA"),5,IF(AND(F201="TIDAK"),1,0))</f>
        <v>5</v>
      </c>
    </row>
    <row r="202" spans="1:7" ht="32" customHeight="1" x14ac:dyDescent="0.2">
      <c r="A202" s="2"/>
      <c r="B202" s="5"/>
      <c r="C202" s="4" t="s">
        <v>374</v>
      </c>
      <c r="D202" s="176" t="s">
        <v>375</v>
      </c>
      <c r="E202" s="176"/>
      <c r="F202" s="58" t="s">
        <v>8</v>
      </c>
      <c r="G202" s="15">
        <f>IF(AND(F202="YA"),5,IF(AND(F202="TIDAK"),1,0))</f>
        <v>5</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c r="G204" s="15">
        <f>IF(AND(F204="YA"),2,IF(AND(F204="TIDAK"),1,0))</f>
        <v>0</v>
      </c>
    </row>
    <row r="205" spans="1:7" ht="32" customHeight="1" x14ac:dyDescent="0.2">
      <c r="A205" s="2"/>
      <c r="B205" s="5"/>
      <c r="C205" s="4" t="s">
        <v>380</v>
      </c>
      <c r="D205" s="176" t="s">
        <v>381</v>
      </c>
      <c r="E205" s="176"/>
      <c r="F205" s="58"/>
      <c r="G205" s="15">
        <f>IF(AND(F205="YA"),2,IF(AND(F205="TIDAK"),1,0))</f>
        <v>0</v>
      </c>
    </row>
    <row r="206" spans="1:7" ht="32" customHeight="1" x14ac:dyDescent="0.2">
      <c r="A206" s="2"/>
      <c r="B206" s="5"/>
      <c r="C206" s="4" t="s">
        <v>382</v>
      </c>
      <c r="D206" s="176" t="s">
        <v>383</v>
      </c>
      <c r="E206" s="176"/>
      <c r="F206" s="58" t="s">
        <v>8</v>
      </c>
      <c r="G206" s="15">
        <f>IF(AND(F206="YA"),5,IF(AND(F206="TIDAK"),1,0))</f>
        <v>5</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c r="G208" s="15">
        <f>IF(AND(F208="YA"),2,IF(AND(F208="TIDAK"),1,0))</f>
        <v>0</v>
      </c>
    </row>
    <row r="209" spans="1:7" ht="32" customHeight="1" x14ac:dyDescent="0.2">
      <c r="A209" s="2"/>
      <c r="B209" s="5"/>
      <c r="C209" s="4" t="s">
        <v>388</v>
      </c>
      <c r="D209" s="176" t="s">
        <v>389</v>
      </c>
      <c r="E209" s="176"/>
      <c r="F209" s="58"/>
      <c r="G209" s="15">
        <f>IF(AND(F209="YA"),2,IF(AND(F209="TIDAK"),1,0))</f>
        <v>0</v>
      </c>
    </row>
    <row r="210" spans="1:7" ht="32" customHeight="1" x14ac:dyDescent="0.2">
      <c r="A210" s="2"/>
      <c r="B210" s="5"/>
      <c r="C210" s="4" t="s">
        <v>390</v>
      </c>
      <c r="D210" s="176" t="s">
        <v>391</v>
      </c>
      <c r="E210" s="176"/>
      <c r="F210" s="58"/>
      <c r="G210" s="15">
        <f>IF(AND(F210="YA"),2,IF(AND(F210="TIDAK"),1,0))</f>
        <v>0</v>
      </c>
    </row>
    <row r="211" spans="1:7" ht="32" customHeight="1" x14ac:dyDescent="0.2">
      <c r="A211" s="2"/>
      <c r="B211" s="5"/>
      <c r="C211" s="4" t="s">
        <v>392</v>
      </c>
      <c r="D211" s="176" t="s">
        <v>383</v>
      </c>
      <c r="E211" s="176"/>
      <c r="F211" s="58" t="s">
        <v>8</v>
      </c>
      <c r="G211" s="15">
        <f>IF(AND(F211="YA"),5,IF(AND(F211="TIDAK"),1,0))</f>
        <v>5</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c r="G213" s="15">
        <f>IF(AND(F213="YA"),2,IF(AND(F213="TIDAK"),1,0))</f>
        <v>0</v>
      </c>
    </row>
    <row r="214" spans="1:7" ht="32" customHeight="1" x14ac:dyDescent="0.2">
      <c r="A214" s="2"/>
      <c r="B214" s="5"/>
      <c r="C214" s="4" t="s">
        <v>396</v>
      </c>
      <c r="D214" s="176" t="s">
        <v>389</v>
      </c>
      <c r="E214" s="176"/>
      <c r="F214" s="58"/>
      <c r="G214" s="15">
        <f>IF(AND(F214="YA"),2,IF(AND(F214="TIDAK"),1,0))</f>
        <v>0</v>
      </c>
    </row>
    <row r="215" spans="1:7" ht="32" customHeight="1" x14ac:dyDescent="0.2">
      <c r="A215" s="2"/>
      <c r="B215" s="5"/>
      <c r="C215" s="4" t="s">
        <v>397</v>
      </c>
      <c r="D215" s="176" t="s">
        <v>387</v>
      </c>
      <c r="E215" s="176"/>
      <c r="F215" s="58"/>
      <c r="G215" s="15">
        <f>IF(AND(F215="YA"),2,IF(AND(F215="TIDAK"),1,0))</f>
        <v>0</v>
      </c>
    </row>
    <row r="216" spans="1:7" ht="32" customHeight="1" x14ac:dyDescent="0.2">
      <c r="A216" s="2"/>
      <c r="B216" s="5"/>
      <c r="C216" s="4" t="s">
        <v>398</v>
      </c>
      <c r="D216" s="176" t="s">
        <v>399</v>
      </c>
      <c r="E216" s="176"/>
      <c r="F216" s="58" t="s">
        <v>8</v>
      </c>
      <c r="G216" s="15">
        <f>IF(AND(F216="YA"),5,IF(AND(F216="TIDAK"),1,0))</f>
        <v>5</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c r="G218" s="15">
        <f>IF(AND(F218="YA"),2,IF(AND(F218="TIDAK"),1,0))</f>
        <v>0</v>
      </c>
    </row>
    <row r="219" spans="1:7" ht="32" customHeight="1" x14ac:dyDescent="0.2">
      <c r="A219" s="2"/>
      <c r="B219" s="5"/>
      <c r="C219" s="4" t="s">
        <v>403</v>
      </c>
      <c r="D219" s="176" t="s">
        <v>381</v>
      </c>
      <c r="E219" s="176"/>
      <c r="F219" s="58"/>
      <c r="G219" s="15">
        <f>IF(AND(F219="YA"),2,IF(AND(F219="TIDAK"),1,0))</f>
        <v>0</v>
      </c>
    </row>
    <row r="220" spans="1:7" ht="32" customHeight="1" x14ac:dyDescent="0.2">
      <c r="A220" s="2"/>
      <c r="B220" s="5"/>
      <c r="C220" s="4" t="s">
        <v>404</v>
      </c>
      <c r="D220" s="176" t="s">
        <v>383</v>
      </c>
      <c r="E220" s="176"/>
      <c r="F220" s="58" t="s">
        <v>8</v>
      </c>
      <c r="G220" s="15">
        <f>IF(AND(F220="YA"),5,IF(AND(F220="TIDAK"),1,0))</f>
        <v>5</v>
      </c>
    </row>
    <row r="221" spans="1:7" ht="32" customHeight="1" x14ac:dyDescent="0.2">
      <c r="A221" s="2"/>
      <c r="B221" s="59" t="s">
        <v>405</v>
      </c>
      <c r="C221" s="176" t="s">
        <v>406</v>
      </c>
      <c r="D221" s="176"/>
      <c r="E221" s="176"/>
      <c r="F221" s="58" t="s">
        <v>55</v>
      </c>
      <c r="G221" s="15">
        <f>IF(AND(F221="YA"),5,IF(AND(F221="TIDAK"),1,0))</f>
        <v>1</v>
      </c>
    </row>
    <row r="222" spans="1:7" ht="32" customHeight="1" x14ac:dyDescent="0.2">
      <c r="A222" s="2"/>
      <c r="B222" s="4" t="s">
        <v>407</v>
      </c>
      <c r="C222" s="176" t="s">
        <v>408</v>
      </c>
      <c r="D222" s="176"/>
      <c r="E222" s="176"/>
      <c r="F222" s="58" t="s">
        <v>22</v>
      </c>
      <c r="G222" s="15">
        <f>IF(AND(F222="YA"),5,IF(AND(F222="TIDAK"),1,0))</f>
        <v>0</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55</v>
      </c>
      <c r="G225" s="15">
        <f t="shared" si="26"/>
        <v>1</v>
      </c>
    </row>
    <row r="226" spans="1:7" ht="32" customHeight="1" x14ac:dyDescent="0.2">
      <c r="A226" s="2"/>
      <c r="B226" s="5"/>
      <c r="C226" s="4" t="s">
        <v>415</v>
      </c>
      <c r="D226" s="176" t="s">
        <v>416</v>
      </c>
      <c r="E226" s="176"/>
      <c r="F226" s="58" t="s">
        <v>55</v>
      </c>
      <c r="G226" s="15">
        <f t="shared" si="26"/>
        <v>1</v>
      </c>
    </row>
    <row r="227" spans="1:7" ht="32" customHeight="1" x14ac:dyDescent="0.2">
      <c r="A227" s="2"/>
      <c r="B227" s="5"/>
      <c r="C227" s="4" t="s">
        <v>417</v>
      </c>
      <c r="D227" s="176" t="s">
        <v>418</v>
      </c>
      <c r="E227" s="176"/>
      <c r="F227" s="58" t="s">
        <v>8</v>
      </c>
      <c r="G227" s="15">
        <f t="shared" si="26"/>
        <v>5</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55</v>
      </c>
      <c r="G229" s="15">
        <f t="shared" si="26"/>
        <v>1</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55</v>
      </c>
      <c r="G231" s="15">
        <f t="shared" si="26"/>
        <v>1</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8</v>
      </c>
      <c r="G233" s="15">
        <f>IF(AND(F233="YA"),5,IF(AND(F233="TIDAK"),1,0))</f>
        <v>5</v>
      </c>
    </row>
    <row r="234" spans="1:7" ht="32" customHeight="1" x14ac:dyDescent="0.2">
      <c r="A234" s="2"/>
      <c r="B234" s="5"/>
      <c r="C234" s="4" t="s">
        <v>431</v>
      </c>
      <c r="D234" s="176" t="s">
        <v>432</v>
      </c>
      <c r="E234" s="176"/>
      <c r="F234" s="58" t="s">
        <v>8</v>
      </c>
      <c r="G234" s="15">
        <f>IF(AND(F234="YA"),5,IF(AND(F234="TIDAK"),1,0))</f>
        <v>5</v>
      </c>
    </row>
    <row r="235" spans="1:7" ht="32" customHeight="1" x14ac:dyDescent="0.2">
      <c r="A235" s="2"/>
      <c r="B235" s="4" t="s">
        <v>433</v>
      </c>
      <c r="C235" s="176" t="s">
        <v>434</v>
      </c>
      <c r="D235" s="176"/>
      <c r="E235" s="176"/>
      <c r="F235" s="58" t="s">
        <v>55</v>
      </c>
      <c r="G235" s="15">
        <f>IF(AND(F235="YA"),5,IF(AND(F235="TIDAK"),1,0))</f>
        <v>1</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c r="G237" s="15">
        <f>IF(AND(F237="YA"),5,IF(AND(F237="TIDAK"),1,0))</f>
        <v>0</v>
      </c>
    </row>
    <row r="238" spans="1:7" ht="32" customHeight="1" x14ac:dyDescent="0.2">
      <c r="A238" s="2"/>
      <c r="B238" s="5"/>
      <c r="C238" s="4" t="s">
        <v>439</v>
      </c>
      <c r="D238" s="176" t="s">
        <v>440</v>
      </c>
      <c r="E238" s="176"/>
      <c r="F238" s="58"/>
      <c r="G238" s="15">
        <f t="shared" ref="G238:G240" si="27">IF(AND(F238="YA"),5,IF(AND(F238="TIDAK"),1,0))</f>
        <v>0</v>
      </c>
    </row>
    <row r="239" spans="1:7" ht="32" customHeight="1" x14ac:dyDescent="0.2">
      <c r="A239" s="2"/>
      <c r="B239" s="5"/>
      <c r="C239" s="4" t="s">
        <v>441</v>
      </c>
      <c r="D239" s="176" t="s">
        <v>442</v>
      </c>
      <c r="E239" s="176"/>
      <c r="F239" s="58"/>
      <c r="G239" s="15">
        <f t="shared" si="27"/>
        <v>0</v>
      </c>
    </row>
    <row r="240" spans="1:7" ht="32" customHeight="1" x14ac:dyDescent="0.2">
      <c r="A240" s="2"/>
      <c r="B240" s="5"/>
      <c r="C240" s="4" t="s">
        <v>443</v>
      </c>
      <c r="D240" s="176" t="s">
        <v>444</v>
      </c>
      <c r="E240" s="176"/>
      <c r="F240" s="58"/>
      <c r="G240" s="15">
        <f t="shared" si="27"/>
        <v>0</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c r="G242" s="15">
        <f>IF(AND(F242="YA"),5,IF(AND(F242="TIDAK"),1,0))</f>
        <v>0</v>
      </c>
    </row>
    <row r="243" spans="1:7" ht="32" customHeight="1" x14ac:dyDescent="0.2">
      <c r="A243" s="2"/>
      <c r="B243" s="5"/>
      <c r="C243" s="4" t="s">
        <v>448</v>
      </c>
      <c r="D243" s="181" t="s">
        <v>449</v>
      </c>
      <c r="E243" s="182"/>
      <c r="F243" s="58"/>
      <c r="G243" s="15">
        <f>IF(AND(F243="YA"),5,IF(AND(F243="TIDAK"),1,0))</f>
        <v>0</v>
      </c>
    </row>
    <row r="244" spans="1:7" ht="32" customHeight="1" x14ac:dyDescent="0.2">
      <c r="A244" s="204" t="s">
        <v>450</v>
      </c>
      <c r="B244" s="205"/>
      <c r="C244" s="205"/>
      <c r="D244" s="205"/>
      <c r="E244" s="205"/>
      <c r="F244" s="205"/>
      <c r="G244" s="48">
        <f>G245</f>
        <v>117</v>
      </c>
    </row>
    <row r="245" spans="1:7" ht="32" customHeight="1" x14ac:dyDescent="0.2">
      <c r="A245" s="2">
        <v>11</v>
      </c>
      <c r="B245" s="180" t="s">
        <v>451</v>
      </c>
      <c r="C245" s="180"/>
      <c r="D245" s="180"/>
      <c r="E245" s="180"/>
      <c r="F245" s="58"/>
      <c r="G245" s="50">
        <f>SUM(G246:G280)</f>
        <v>117</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8</v>
      </c>
      <c r="G256" s="15">
        <f>IF(AND(F256="YA"),0,IF(AND(F256="TIDAK"),0,0))</f>
        <v>0</v>
      </c>
    </row>
    <row r="257" spans="1:7" ht="32" customHeight="1" x14ac:dyDescent="0.2">
      <c r="A257" s="2"/>
      <c r="B257" s="5"/>
      <c r="C257" s="4" t="s">
        <v>474</v>
      </c>
      <c r="D257" s="181" t="s">
        <v>475</v>
      </c>
      <c r="E257" s="182"/>
      <c r="F257" s="58" t="s">
        <v>8</v>
      </c>
      <c r="G257" s="15">
        <f t="shared" ref="G257:G258" si="29">IF(AND(F257="YA"),0,IF(AND(F257="TIDAK"),0,0))</f>
        <v>0</v>
      </c>
    </row>
    <row r="258" spans="1:7" ht="32" customHeight="1" x14ac:dyDescent="0.2">
      <c r="A258" s="2"/>
      <c r="B258" s="5"/>
      <c r="C258" s="4" t="s">
        <v>476</v>
      </c>
      <c r="D258" s="181" t="s">
        <v>477</v>
      </c>
      <c r="E258" s="182"/>
      <c r="F258" s="58" t="s">
        <v>8</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c r="G263" s="15">
        <f>IF(AND(F263="YA"),2,IF(AND(F263="TIDAK"),1,0))</f>
        <v>0</v>
      </c>
    </row>
    <row r="264" spans="1:7" ht="32" customHeight="1" x14ac:dyDescent="0.2">
      <c r="A264" s="2"/>
      <c r="B264" s="5"/>
      <c r="C264" s="4" t="s">
        <v>488</v>
      </c>
      <c r="D264" s="176" t="s">
        <v>489</v>
      </c>
      <c r="E264" s="176"/>
      <c r="F264" s="58"/>
      <c r="G264" s="15">
        <f>IF(AND(F264="YA"),2,IF(AND(F264="TIDAK"),1,0))</f>
        <v>0</v>
      </c>
    </row>
    <row r="265" spans="1:7" ht="32" customHeight="1" x14ac:dyDescent="0.2">
      <c r="A265" s="2"/>
      <c r="B265" s="5"/>
      <c r="C265" s="4" t="s">
        <v>490</v>
      </c>
      <c r="D265" s="176" t="s">
        <v>491</v>
      </c>
      <c r="E265" s="176"/>
      <c r="F265" s="58" t="s">
        <v>8</v>
      </c>
      <c r="G265" s="15">
        <f t="shared" ref="G265:G270" si="30">IF(AND(F265="YA"),5,IF(AND(F265="TIDAK"),1,0))</f>
        <v>5</v>
      </c>
    </row>
    <row r="266" spans="1:7" ht="40.5"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55</v>
      </c>
      <c r="G268" s="15">
        <f t="shared" si="30"/>
        <v>1</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55</v>
      </c>
      <c r="G270" s="15">
        <f t="shared" si="30"/>
        <v>1</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8</v>
      </c>
      <c r="G272" s="15">
        <f>IF(AND(F272="YA"),5,IF(AND(F272="TIDAK"),1,0))</f>
        <v>5</v>
      </c>
    </row>
    <row r="273" spans="1:7" ht="32" customHeight="1" x14ac:dyDescent="0.2">
      <c r="A273" s="2"/>
      <c r="B273" s="5"/>
      <c r="C273" s="4" t="s">
        <v>506</v>
      </c>
      <c r="D273" s="176" t="s">
        <v>507</v>
      </c>
      <c r="E273" s="176"/>
      <c r="F273" s="58" t="s">
        <v>8</v>
      </c>
      <c r="G273" s="15">
        <f>IF(AND(F273="YA"),5,IF(AND(F273="TIDAK"),1,0))</f>
        <v>5</v>
      </c>
    </row>
    <row r="274" spans="1:7" ht="32" customHeight="1" x14ac:dyDescent="0.2">
      <c r="A274" s="2"/>
      <c r="B274" s="5"/>
      <c r="C274" s="4" t="s">
        <v>508</v>
      </c>
      <c r="D274" s="176" t="s">
        <v>509</v>
      </c>
      <c r="E274" s="176"/>
      <c r="F274" s="58" t="s">
        <v>8</v>
      </c>
      <c r="G274" s="15">
        <f>IF(AND(F274="YA"),5,IF(AND(F274="TIDAK"),1,0))</f>
        <v>5</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8</v>
      </c>
      <c r="G279" s="15">
        <f>IF(AND(F279="YA"),5,IF(AND(F279="TIDAK"),1,0))</f>
        <v>5</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122</v>
      </c>
    </row>
    <row r="282" spans="1:7" ht="32" customHeight="1" x14ac:dyDescent="0.2">
      <c r="A282" s="2">
        <v>12</v>
      </c>
      <c r="B282" s="180" t="s">
        <v>522</v>
      </c>
      <c r="C282" s="180"/>
      <c r="D282" s="180"/>
      <c r="E282" s="180"/>
      <c r="F282" s="58"/>
      <c r="G282" s="50">
        <f>SUM(G283:G325)</f>
        <v>122</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c r="G285" s="15">
        <f>IF(AND(F285="YA"),2,IF(AND(F285="TIDAK"),1,0))</f>
        <v>0</v>
      </c>
    </row>
    <row r="286" spans="1:7" ht="32" customHeight="1" x14ac:dyDescent="0.2">
      <c r="A286" s="2"/>
      <c r="B286" s="5"/>
      <c r="C286" s="4" t="s">
        <v>527</v>
      </c>
      <c r="D286" s="176" t="s">
        <v>489</v>
      </c>
      <c r="E286" s="176"/>
      <c r="F286" s="58"/>
      <c r="G286" s="15">
        <f>IF(AND(F286="YA"),2,IF(AND(F286="TIDAK"),1,0))</f>
        <v>0</v>
      </c>
    </row>
    <row r="287" spans="1:7" ht="32" customHeight="1" x14ac:dyDescent="0.2">
      <c r="A287" s="2"/>
      <c r="B287" s="5"/>
      <c r="C287" s="4" t="s">
        <v>528</v>
      </c>
      <c r="D287" s="176" t="s">
        <v>491</v>
      </c>
      <c r="E287" s="176"/>
      <c r="F287" s="58" t="s">
        <v>8</v>
      </c>
      <c r="G287" s="15">
        <f>IF(AND(F287="YA"),5,IF(AND(F287="TIDAK"),1,0))</f>
        <v>5</v>
      </c>
    </row>
    <row r="288" spans="1:7" ht="32" customHeight="1" x14ac:dyDescent="0.2">
      <c r="A288" s="2"/>
      <c r="B288" s="4" t="s">
        <v>529</v>
      </c>
      <c r="C288" s="176" t="s">
        <v>530</v>
      </c>
      <c r="D288" s="176"/>
      <c r="E288" s="176"/>
      <c r="F288" s="58" t="s">
        <v>8</v>
      </c>
      <c r="G288" s="15">
        <f>IF(AND(F288="YA"),5,IF(AND(F288="TIDAK"),1,0))</f>
        <v>5</v>
      </c>
    </row>
    <row r="289" spans="1:7" ht="32" customHeight="1" x14ac:dyDescent="0.2">
      <c r="A289" s="2"/>
      <c r="B289" s="4" t="s">
        <v>531</v>
      </c>
      <c r="C289" s="176" t="s">
        <v>497</v>
      </c>
      <c r="D289" s="176"/>
      <c r="E289" s="176"/>
      <c r="F289" s="58" t="s">
        <v>8</v>
      </c>
      <c r="G289" s="15">
        <f>IF(AND(F289="YA"),5,IF(AND(F289="TIDAK"),1,0))</f>
        <v>5</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c r="G291" s="15">
        <f>IF(AND(F291="YA"),3,IF(AND(F291="TIDAK"),1,0))</f>
        <v>0</v>
      </c>
    </row>
    <row r="292" spans="1:7" ht="32" customHeight="1" x14ac:dyDescent="0.2">
      <c r="A292" s="2"/>
      <c r="B292" s="5"/>
      <c r="C292" s="4" t="s">
        <v>536</v>
      </c>
      <c r="D292" s="176" t="s">
        <v>537</v>
      </c>
      <c r="E292" s="176"/>
      <c r="F292" s="58" t="s">
        <v>8</v>
      </c>
      <c r="G292" s="15">
        <f>IF(AND(F292="YA"),5,IF(AND(F292="TIDAK"),1,0))</f>
        <v>5</v>
      </c>
    </row>
    <row r="293" spans="1:7" ht="32" customHeight="1" x14ac:dyDescent="0.2">
      <c r="A293" s="2"/>
      <c r="B293" s="4" t="s">
        <v>538</v>
      </c>
      <c r="C293" s="176" t="s">
        <v>501</v>
      </c>
      <c r="D293" s="176"/>
      <c r="E293" s="176"/>
      <c r="F293" s="58" t="s">
        <v>8</v>
      </c>
      <c r="G293" s="15">
        <f>IF(AND(F293="YA"),5,IF(AND(F293="TIDAK"),1,0))</f>
        <v>5</v>
      </c>
    </row>
    <row r="294" spans="1:7" ht="32" customHeight="1" x14ac:dyDescent="0.2">
      <c r="A294" s="2"/>
      <c r="B294" s="24" t="s">
        <v>539</v>
      </c>
      <c r="C294" s="176" t="s">
        <v>540</v>
      </c>
      <c r="D294" s="176"/>
      <c r="E294" s="176"/>
      <c r="F294" s="58" t="s">
        <v>8</v>
      </c>
      <c r="G294" s="15">
        <f>IF(AND(F294="YA"),5,IF(AND(F294="TIDAK"),1,0))</f>
        <v>5</v>
      </c>
    </row>
    <row r="295" spans="1:7" ht="32" customHeight="1" x14ac:dyDescent="0.2">
      <c r="A295" s="2"/>
      <c r="B295" s="24" t="s">
        <v>541</v>
      </c>
      <c r="C295" s="176" t="s">
        <v>542</v>
      </c>
      <c r="D295" s="176"/>
      <c r="E295" s="176"/>
      <c r="F295" s="58" t="s">
        <v>8</v>
      </c>
      <c r="G295" s="15">
        <f>IF(AND(F295="YA"),5,IF(AND(F295="TIDAK"),1,0))</f>
        <v>5</v>
      </c>
    </row>
    <row r="296" spans="1:7" ht="32" customHeight="1" x14ac:dyDescent="0.2">
      <c r="A296" s="2"/>
      <c r="B296" s="24" t="s">
        <v>543</v>
      </c>
      <c r="C296" s="214" t="s">
        <v>544</v>
      </c>
      <c r="D296" s="214"/>
      <c r="E296" s="214"/>
      <c r="F296" s="58"/>
      <c r="G296" s="15"/>
    </row>
    <row r="297" spans="1:7" ht="32" customHeight="1" x14ac:dyDescent="0.2">
      <c r="A297" s="2"/>
      <c r="B297" s="5"/>
      <c r="C297" s="4" t="s">
        <v>545</v>
      </c>
      <c r="D297" s="176" t="s">
        <v>546</v>
      </c>
      <c r="E297" s="176"/>
      <c r="F297" s="58" t="s">
        <v>8</v>
      </c>
      <c r="G297" s="15">
        <f>IF(AND(F297="YA"),5,IF(AND(F297="TIDAK"),1,0))</f>
        <v>5</v>
      </c>
    </row>
    <row r="298" spans="1:7" ht="32" customHeight="1" x14ac:dyDescent="0.2">
      <c r="A298" s="2"/>
      <c r="B298" s="5"/>
      <c r="C298" s="4" t="s">
        <v>547</v>
      </c>
      <c r="D298" s="176" t="s">
        <v>548</v>
      </c>
      <c r="E298" s="176"/>
      <c r="F298" s="58" t="s">
        <v>8</v>
      </c>
      <c r="G298" s="15">
        <f>IF(AND(F298="YA"),5,IF(AND(F298="TIDAK"),1,0))</f>
        <v>5</v>
      </c>
    </row>
    <row r="299" spans="1:7" ht="32" customHeight="1" x14ac:dyDescent="0.2">
      <c r="A299" s="2"/>
      <c r="B299" s="5"/>
      <c r="C299" s="4" t="s">
        <v>549</v>
      </c>
      <c r="D299" s="176" t="s">
        <v>550</v>
      </c>
      <c r="E299" s="176"/>
      <c r="F299" s="58" t="s">
        <v>8</v>
      </c>
      <c r="G299" s="15">
        <f>IF(AND(F299="YA"),5,IF(AND(F299="TIDAK"),1,0))</f>
        <v>5</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24" t="s">
        <v>563</v>
      </c>
      <c r="E306" s="5" t="s">
        <v>564</v>
      </c>
      <c r="F306" s="58" t="s">
        <v>55</v>
      </c>
      <c r="G306" s="15">
        <f t="shared" si="31"/>
        <v>1</v>
      </c>
    </row>
    <row r="307" spans="1:7" ht="32" customHeight="1" x14ac:dyDescent="0.2">
      <c r="A307" s="2"/>
      <c r="B307" s="5"/>
      <c r="C307" s="5"/>
      <c r="D307" s="24" t="s">
        <v>565</v>
      </c>
      <c r="E307" s="5" t="s">
        <v>566</v>
      </c>
      <c r="F307" s="58" t="s">
        <v>55</v>
      </c>
      <c r="G307" s="15">
        <f t="shared" si="31"/>
        <v>1</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8</v>
      </c>
      <c r="G310" s="15">
        <f t="shared" si="31"/>
        <v>5</v>
      </c>
    </row>
    <row r="311" spans="1:7" ht="32"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8</v>
      </c>
      <c r="G312" s="15">
        <f t="shared" si="31"/>
        <v>5</v>
      </c>
    </row>
    <row r="313" spans="1:7" ht="32" customHeight="1" x14ac:dyDescent="0.2">
      <c r="A313" s="2"/>
      <c r="B313" s="24" t="s">
        <v>577</v>
      </c>
      <c r="C313" s="181" t="s">
        <v>578</v>
      </c>
      <c r="D313" s="183"/>
      <c r="E313" s="182"/>
      <c r="F313" s="58"/>
      <c r="G313" s="15"/>
    </row>
    <row r="314" spans="1:7" ht="32" customHeight="1" x14ac:dyDescent="0.2">
      <c r="A314" s="2"/>
      <c r="B314" s="5"/>
      <c r="C314" s="4" t="s">
        <v>579</v>
      </c>
      <c r="D314" s="181" t="s">
        <v>580</v>
      </c>
      <c r="E314" s="182"/>
      <c r="F314" s="58" t="s">
        <v>55</v>
      </c>
      <c r="G314" s="15">
        <f>IF(AND(F314="YA"),5,IF(AND(F314="TIDAK"),1,0))</f>
        <v>1</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8</v>
      </c>
      <c r="G316" s="15">
        <f>IF(AND(F316="YA"),1,IF(AND(F316="TIDAK"),0,0))</f>
        <v>1</v>
      </c>
    </row>
    <row r="317" spans="1:7" ht="32" customHeight="1" x14ac:dyDescent="0.2">
      <c r="A317" s="2"/>
      <c r="B317" s="5"/>
      <c r="C317" s="5"/>
      <c r="D317" s="4" t="s">
        <v>585</v>
      </c>
      <c r="E317" s="5" t="s">
        <v>586</v>
      </c>
      <c r="F317" s="58"/>
      <c r="G317" s="15">
        <f>IF(AND(F317="YA"),3,IF(AND(F317="TIDAK"),0,0))</f>
        <v>0</v>
      </c>
    </row>
    <row r="318" spans="1:7" ht="32" customHeight="1" x14ac:dyDescent="0.2">
      <c r="A318" s="2"/>
      <c r="B318" s="5"/>
      <c r="C318" s="5"/>
      <c r="D318" s="4" t="s">
        <v>587</v>
      </c>
      <c r="E318" s="5" t="s">
        <v>588</v>
      </c>
      <c r="F318" s="58"/>
      <c r="G318" s="15">
        <f>IF(AND(F318="YA"),5,IF(AND(F318="TIDAK"),1,0))</f>
        <v>0</v>
      </c>
    </row>
    <row r="319" spans="1:7" ht="32" customHeight="1" x14ac:dyDescent="0.2">
      <c r="A319" s="2"/>
      <c r="B319" s="5"/>
      <c r="C319" s="4" t="s">
        <v>589</v>
      </c>
      <c r="D319" s="181" t="s">
        <v>590</v>
      </c>
      <c r="E319" s="182"/>
      <c r="F319" s="58" t="s">
        <v>55</v>
      </c>
      <c r="G319" s="15">
        <f>IF(AND(F319="YA"),5,IF(AND(F319="TIDAK"),1,0))</f>
        <v>1</v>
      </c>
    </row>
    <row r="320" spans="1:7" ht="60" customHeight="1" x14ac:dyDescent="0.2">
      <c r="A320" s="2"/>
      <c r="B320" s="5"/>
      <c r="C320" s="4" t="s">
        <v>591</v>
      </c>
      <c r="D320" s="181" t="s">
        <v>592</v>
      </c>
      <c r="E320" s="182"/>
      <c r="F320" s="58" t="s">
        <v>55</v>
      </c>
      <c r="G320" s="15">
        <f>IF(AND(F320="YA"),5,IF(AND(F320="TIDAK"),1,0))</f>
        <v>1</v>
      </c>
    </row>
    <row r="321" spans="1:7" ht="32" customHeight="1" x14ac:dyDescent="0.2">
      <c r="A321" s="2"/>
      <c r="B321" s="5"/>
      <c r="C321" s="4" t="s">
        <v>593</v>
      </c>
      <c r="D321" s="181" t="s">
        <v>594</v>
      </c>
      <c r="E321" s="182"/>
      <c r="F321" s="58" t="s">
        <v>55</v>
      </c>
      <c r="G321" s="15">
        <f>IF(AND(F321="YA"),5,IF(AND(F321="TIDAK"),1,0))</f>
        <v>1</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8</v>
      </c>
      <c r="G323" s="15">
        <f>IF(AND(F323="YA"),5,IF(AND(F323="TIDAK"),1,0))</f>
        <v>5</v>
      </c>
    </row>
    <row r="324" spans="1:7" ht="32" customHeight="1" x14ac:dyDescent="0.2">
      <c r="A324" s="2"/>
      <c r="B324" s="5"/>
      <c r="C324" s="4" t="s">
        <v>597</v>
      </c>
      <c r="D324" s="176" t="s">
        <v>507</v>
      </c>
      <c r="E324" s="176"/>
      <c r="F324" s="58" t="s">
        <v>8</v>
      </c>
      <c r="G324" s="15">
        <f>IF(AND(F324="YA"),5,IF(AND(F324="TIDAK"),1,0))</f>
        <v>5</v>
      </c>
    </row>
    <row r="325" spans="1:7" ht="32" customHeight="1" x14ac:dyDescent="0.2">
      <c r="A325" s="2"/>
      <c r="B325" s="5"/>
      <c r="C325" s="4" t="s">
        <v>598</v>
      </c>
      <c r="D325" s="176" t="s">
        <v>509</v>
      </c>
      <c r="E325" s="176"/>
      <c r="F325" s="58" t="s">
        <v>8</v>
      </c>
      <c r="G325" s="15">
        <f>IF(AND(F325="YA"),5,IF(AND(F325="TIDAK"),1,0))</f>
        <v>5</v>
      </c>
    </row>
    <row r="326" spans="1:7" ht="32" customHeight="1" x14ac:dyDescent="0.2">
      <c r="A326" s="204" t="s">
        <v>599</v>
      </c>
      <c r="B326" s="205"/>
      <c r="C326" s="205"/>
      <c r="D326" s="205"/>
      <c r="E326" s="205"/>
      <c r="F326" s="205"/>
      <c r="G326" s="48">
        <f>G327</f>
        <v>52</v>
      </c>
    </row>
    <row r="327" spans="1:7" ht="32" customHeight="1" x14ac:dyDescent="0.2">
      <c r="A327" s="2">
        <v>13</v>
      </c>
      <c r="B327" s="180" t="s">
        <v>600</v>
      </c>
      <c r="C327" s="180"/>
      <c r="D327" s="180"/>
      <c r="E327" s="180"/>
      <c r="F327" s="58"/>
      <c r="G327" s="50">
        <f>SUM(G328:G364)</f>
        <v>52</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8</v>
      </c>
      <c r="G338" s="15">
        <f>IF(AND(F338="YA"),2,IF(AND(F338="TIDAK"),1,0))</f>
        <v>2</v>
      </c>
    </row>
    <row r="339" spans="1:7" ht="32" customHeight="1" x14ac:dyDescent="0.2">
      <c r="A339" s="2"/>
      <c r="B339" s="5"/>
      <c r="C339" s="5"/>
      <c r="D339" s="4" t="s">
        <v>623</v>
      </c>
      <c r="E339" s="5" t="s">
        <v>624</v>
      </c>
      <c r="F339" s="58"/>
      <c r="G339" s="15">
        <f>IF(AND(F339="YA"),3,IF(AND(F339="TIDAK"),1,0))</f>
        <v>0</v>
      </c>
    </row>
    <row r="340" spans="1:7" ht="32" customHeight="1" x14ac:dyDescent="0.2">
      <c r="A340" s="2"/>
      <c r="B340" s="5"/>
      <c r="C340" s="5"/>
      <c r="D340" s="4" t="s">
        <v>625</v>
      </c>
      <c r="E340" s="5" t="s">
        <v>626</v>
      </c>
      <c r="F340" s="58"/>
      <c r="G340" s="15">
        <f>IF(AND(F340="YA"),5,IF(AND(F340="TIDAK"),1,0))</f>
        <v>0</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c r="G343" s="15">
        <f>IF(AND(F343="YA"),2,IF(AND(F343="TIDAK"),1,0))</f>
        <v>0</v>
      </c>
    </row>
    <row r="344" spans="1:7" ht="32" customHeight="1" x14ac:dyDescent="0.2">
      <c r="A344" s="2"/>
      <c r="B344" s="5"/>
      <c r="C344" s="5"/>
      <c r="D344" s="4" t="s">
        <v>631</v>
      </c>
      <c r="E344" s="5" t="s">
        <v>632</v>
      </c>
      <c r="F344" s="58"/>
      <c r="G344" s="15">
        <f>IF(AND(F344="YA"),3,IF(AND(F344="TIDAK"),1,0))</f>
        <v>0</v>
      </c>
    </row>
    <row r="345" spans="1:7" ht="32" customHeight="1" x14ac:dyDescent="0.2">
      <c r="A345" s="2"/>
      <c r="B345" s="5"/>
      <c r="C345" s="5"/>
      <c r="D345" s="4" t="s">
        <v>633</v>
      </c>
      <c r="E345" s="5" t="s">
        <v>634</v>
      </c>
      <c r="F345" s="58" t="s">
        <v>8</v>
      </c>
      <c r="G345" s="15">
        <f>IF(AND(F345="YA"),5,IF(AND(F345="TIDAK"),1,0))</f>
        <v>5</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c r="G348" s="15">
        <f>IF(AND(F348="YA"),5,IF(AND(F348="TIDAK"),1,0))</f>
        <v>0</v>
      </c>
    </row>
    <row r="349" spans="1:7" ht="32" customHeight="1" x14ac:dyDescent="0.2">
      <c r="A349" s="2"/>
      <c r="B349" s="5"/>
      <c r="C349" s="5"/>
      <c r="D349" s="5" t="s">
        <v>641</v>
      </c>
      <c r="E349" s="5" t="s">
        <v>642</v>
      </c>
      <c r="F349" s="58"/>
      <c r="G349" s="15">
        <f>IF(AND(F349="YA"),3,IF(AND(F349="TIDAK"),1,0))</f>
        <v>0</v>
      </c>
    </row>
    <row r="350" spans="1:7" ht="32" customHeight="1" x14ac:dyDescent="0.2">
      <c r="A350" s="2"/>
      <c r="B350" s="5"/>
      <c r="C350" s="5"/>
      <c r="D350" s="5" t="s">
        <v>643</v>
      </c>
      <c r="E350" s="5" t="s">
        <v>644</v>
      </c>
      <c r="F350" s="58" t="s">
        <v>8</v>
      </c>
      <c r="G350" s="15">
        <f>IF(AND(F350="YA"),2,IF(AND(F350="TIDAK"),1,0))</f>
        <v>2</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c r="G352" s="15">
        <f>IF(AND(F352="YA"),2,IF(AND(F352="TIDAK"),1,0))</f>
        <v>0</v>
      </c>
    </row>
    <row r="353" spans="1:7" ht="32" customHeight="1" x14ac:dyDescent="0.2">
      <c r="A353" s="2"/>
      <c r="B353" s="5"/>
      <c r="C353" s="5"/>
      <c r="D353" s="4" t="s">
        <v>649</v>
      </c>
      <c r="E353" s="5" t="s">
        <v>650</v>
      </c>
      <c r="F353" s="58"/>
      <c r="G353" s="15">
        <f>IF(AND(F353="YA"),3,IF(AND(F353="TIDAK"),1,0))</f>
        <v>0</v>
      </c>
    </row>
    <row r="354" spans="1:7" ht="32" customHeight="1" x14ac:dyDescent="0.2">
      <c r="A354" s="2"/>
      <c r="B354" s="5"/>
      <c r="C354" s="5"/>
      <c r="D354" s="4" t="s">
        <v>651</v>
      </c>
      <c r="E354" s="5" t="s">
        <v>652</v>
      </c>
      <c r="F354" s="58" t="s">
        <v>8</v>
      </c>
      <c r="G354" s="15">
        <f>IF(AND(F354="YA"),5,IF(AND(F354="TIDAK"),1,0))</f>
        <v>5</v>
      </c>
    </row>
    <row r="355" spans="1:7" ht="32" customHeight="1" x14ac:dyDescent="0.2">
      <c r="A355" s="2"/>
      <c r="B355" s="5"/>
      <c r="C355" s="24" t="s">
        <v>653</v>
      </c>
      <c r="D355" s="176" t="s">
        <v>654</v>
      </c>
      <c r="E355" s="176"/>
      <c r="F355" s="58" t="s">
        <v>55</v>
      </c>
      <c r="G355" s="15">
        <f>IF(AND(F355="YA"),5,IF(AND(F355="TIDAK"),1,0))</f>
        <v>1</v>
      </c>
    </row>
    <row r="356" spans="1:7" ht="32" customHeight="1" x14ac:dyDescent="0.2">
      <c r="A356" s="2"/>
      <c r="B356" s="5"/>
      <c r="C356" s="24" t="s">
        <v>655</v>
      </c>
      <c r="D356" s="176" t="s">
        <v>656</v>
      </c>
      <c r="E356" s="176"/>
      <c r="F356" s="58"/>
      <c r="G356" s="15"/>
    </row>
    <row r="357" spans="1:7" ht="32" customHeight="1" x14ac:dyDescent="0.2">
      <c r="A357" s="2"/>
      <c r="B357" s="5"/>
      <c r="C357" s="5"/>
      <c r="D357" s="4" t="s">
        <v>657</v>
      </c>
      <c r="E357" s="5" t="s">
        <v>658</v>
      </c>
      <c r="F357" s="58"/>
      <c r="G357" s="15">
        <f>IF(AND(F357="YA"),3,IF(AND(F357="TIDAK"),1,0))</f>
        <v>0</v>
      </c>
    </row>
    <row r="358" spans="1:7" ht="32" customHeight="1" x14ac:dyDescent="0.2">
      <c r="A358" s="2"/>
      <c r="B358" s="5"/>
      <c r="C358" s="5"/>
      <c r="D358" s="4" t="s">
        <v>659</v>
      </c>
      <c r="E358" s="5" t="s">
        <v>660</v>
      </c>
      <c r="F358" s="58"/>
      <c r="G358" s="15">
        <f>IF(AND(F358="YA"),5,IF(AND(F358="TIDAK"),1,0))</f>
        <v>0</v>
      </c>
    </row>
    <row r="359" spans="1:7" ht="32" customHeight="1" x14ac:dyDescent="0.2">
      <c r="A359" s="2"/>
      <c r="B359" s="5"/>
      <c r="C359" s="24" t="s">
        <v>661</v>
      </c>
      <c r="D359" s="176" t="s">
        <v>662</v>
      </c>
      <c r="E359" s="176"/>
      <c r="F359" s="58" t="s">
        <v>55</v>
      </c>
      <c r="G359" s="15">
        <f>IF(AND(F359="YA"),5,IF(AND(F359="TIDAK"),1,0))</f>
        <v>1</v>
      </c>
    </row>
    <row r="360" spans="1:7" ht="32" customHeight="1" x14ac:dyDescent="0.2">
      <c r="A360" s="2"/>
      <c r="B360" s="5"/>
      <c r="C360" s="24" t="s">
        <v>663</v>
      </c>
      <c r="D360" s="176" t="s">
        <v>664</v>
      </c>
      <c r="E360" s="176"/>
      <c r="F360" s="58" t="s">
        <v>55</v>
      </c>
      <c r="G360" s="15">
        <f>IF(AND(F360="YA"),5,IF(AND(F360="TIDAK"),1,0))</f>
        <v>1</v>
      </c>
    </row>
    <row r="361" spans="1:7" ht="32" customHeight="1" x14ac:dyDescent="0.2">
      <c r="A361" s="2"/>
      <c r="B361" s="5"/>
      <c r="C361" s="24" t="s">
        <v>665</v>
      </c>
      <c r="D361" s="176" t="s">
        <v>666</v>
      </c>
      <c r="E361" s="176"/>
      <c r="F361" s="58"/>
      <c r="G361" s="15"/>
    </row>
    <row r="362" spans="1:7" ht="32" customHeight="1" x14ac:dyDescent="0.2">
      <c r="A362" s="2"/>
      <c r="B362" s="5"/>
      <c r="C362" s="5"/>
      <c r="D362" s="4" t="s">
        <v>667</v>
      </c>
      <c r="E362" s="5" t="s">
        <v>668</v>
      </c>
      <c r="F362" s="58"/>
      <c r="G362" s="15">
        <f>IF(AND(F362="YA"),2,IF(AND(F362="TIDAK"),1,0))</f>
        <v>0</v>
      </c>
    </row>
    <row r="363" spans="1:7" ht="32" customHeight="1" x14ac:dyDescent="0.2">
      <c r="A363" s="2"/>
      <c r="B363" s="5"/>
      <c r="C363" s="5"/>
      <c r="D363" s="4" t="s">
        <v>669</v>
      </c>
      <c r="E363" s="5" t="s">
        <v>670</v>
      </c>
      <c r="F363" s="58"/>
      <c r="G363" s="15">
        <f>IF(AND(F363="YA"),3,IF(AND(F363="TIDAK"),1,0))</f>
        <v>0</v>
      </c>
    </row>
    <row r="364" spans="1:7" ht="32" customHeight="1" x14ac:dyDescent="0.2">
      <c r="A364" s="2"/>
      <c r="B364" s="5"/>
      <c r="C364" s="5"/>
      <c r="D364" s="4" t="s">
        <v>671</v>
      </c>
      <c r="E364" s="5" t="s">
        <v>672</v>
      </c>
      <c r="F364" s="58"/>
      <c r="G364" s="15">
        <f>IF(AND(F364="YA"),5,IF(AND(F364="TIDAK"),1,0))</f>
        <v>0</v>
      </c>
    </row>
    <row r="365" spans="1:7" ht="32" customHeight="1" x14ac:dyDescent="0.2">
      <c r="A365" s="204" t="s">
        <v>673</v>
      </c>
      <c r="B365" s="205"/>
      <c r="C365" s="205"/>
      <c r="D365" s="205"/>
      <c r="E365" s="205"/>
      <c r="F365" s="205"/>
      <c r="G365" s="48">
        <f>G366</f>
        <v>92</v>
      </c>
    </row>
    <row r="366" spans="1:7" ht="32" customHeight="1" x14ac:dyDescent="0.2">
      <c r="A366" s="15">
        <v>14</v>
      </c>
      <c r="B366" s="207" t="s">
        <v>674</v>
      </c>
      <c r="C366" s="208"/>
      <c r="D366" s="208"/>
      <c r="E366" s="209"/>
      <c r="F366" s="58"/>
      <c r="G366" s="50">
        <f>SUM(G367:G399)</f>
        <v>92</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8</v>
      </c>
      <c r="G371" s="15">
        <f>IF(AND(F371="YA"),5,IF(AND(F371="TIDAK"),1,0))</f>
        <v>5</v>
      </c>
    </row>
    <row r="372" spans="1:7" ht="44" customHeight="1" x14ac:dyDescent="0.2">
      <c r="A372" s="15"/>
      <c r="B372" s="16" t="s">
        <v>685</v>
      </c>
      <c r="C372" s="176" t="s">
        <v>686</v>
      </c>
      <c r="D372" s="176"/>
      <c r="E372" s="176"/>
      <c r="F372" s="58"/>
      <c r="G372" s="15"/>
    </row>
    <row r="373" spans="1:7" ht="35" customHeight="1" x14ac:dyDescent="0.2">
      <c r="A373" s="15"/>
      <c r="B373" s="5"/>
      <c r="C373" s="2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55</v>
      </c>
      <c r="G375" s="15">
        <f>IF(AND(F375="YA"),5,IF(AND(F375="TIDAK"),1,0))</f>
        <v>1</v>
      </c>
    </row>
    <row r="376" spans="1:7" ht="37" customHeight="1" x14ac:dyDescent="0.2">
      <c r="A376" s="15"/>
      <c r="B376" s="5"/>
      <c r="C376" s="24" t="s">
        <v>693</v>
      </c>
      <c r="D376" s="176" t="s">
        <v>694</v>
      </c>
      <c r="E376" s="176"/>
      <c r="F376" s="58"/>
      <c r="G376" s="15"/>
    </row>
    <row r="377" spans="1:7" ht="37" customHeight="1" x14ac:dyDescent="0.2">
      <c r="A377" s="15"/>
      <c r="B377" s="5"/>
      <c r="C377" s="4"/>
      <c r="D377" s="4" t="s">
        <v>689</v>
      </c>
      <c r="E377" s="5" t="s">
        <v>695</v>
      </c>
      <c r="F377" s="58" t="s">
        <v>8</v>
      </c>
      <c r="G377" s="15">
        <f>IF(AND(F377="YA"),5,IF(AND(F377="TIDAK"),1,0))</f>
        <v>5</v>
      </c>
    </row>
    <row r="378" spans="1:7" ht="37" customHeight="1" x14ac:dyDescent="0.2">
      <c r="A378" s="15"/>
      <c r="B378" s="5"/>
      <c r="C378" s="4"/>
      <c r="D378" s="4" t="s">
        <v>691</v>
      </c>
      <c r="E378" s="5" t="s">
        <v>696</v>
      </c>
      <c r="F378" s="58" t="s">
        <v>55</v>
      </c>
      <c r="G378" s="15">
        <f>IF(AND(F378="YA"),5,IF(AND(F378="TIDAK"),1,0))</f>
        <v>1</v>
      </c>
    </row>
    <row r="379" spans="1:7" ht="37" customHeight="1" x14ac:dyDescent="0.2">
      <c r="A379" s="15"/>
      <c r="B379" s="5"/>
      <c r="C379" s="4"/>
      <c r="D379" s="4" t="s">
        <v>697</v>
      </c>
      <c r="E379" s="5" t="s">
        <v>698</v>
      </c>
      <c r="F379" s="58" t="s">
        <v>55</v>
      </c>
      <c r="G379" s="15">
        <f>IF(AND(F379="YA"),5,IF(AND(F379="TIDAK"),1,0))</f>
        <v>1</v>
      </c>
    </row>
    <row r="380" spans="1:7" ht="37" customHeight="1" x14ac:dyDescent="0.2">
      <c r="A380" s="15"/>
      <c r="B380" s="5"/>
      <c r="C380" s="4"/>
      <c r="D380" s="4" t="s">
        <v>699</v>
      </c>
      <c r="E380" s="5" t="s">
        <v>700</v>
      </c>
      <c r="F380" s="58" t="s">
        <v>8</v>
      </c>
      <c r="G380" s="15">
        <f>IF(AND(F380="YA"),5,IF(AND(F380="TIDAK"),1,0))</f>
        <v>5</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24" t="s">
        <v>705</v>
      </c>
      <c r="D383" s="176" t="s">
        <v>706</v>
      </c>
      <c r="E383" s="176"/>
      <c r="F383" s="58" t="s">
        <v>8</v>
      </c>
      <c r="G383" s="15">
        <f>IF(AND(F383="YA"),5,IF(AND(F383="TIDAK"),1,0))</f>
        <v>5</v>
      </c>
    </row>
    <row r="384" spans="1:7" ht="44" customHeight="1" x14ac:dyDescent="0.2">
      <c r="A384" s="15"/>
      <c r="B384" s="5"/>
      <c r="C384" s="4" t="s">
        <v>707</v>
      </c>
      <c r="D384" s="203" t="s">
        <v>708</v>
      </c>
      <c r="E384" s="203"/>
      <c r="F384" s="58" t="s">
        <v>8</v>
      </c>
      <c r="G384" s="15">
        <f>IF(AND(F384="YA"),5,IF(AND(F384="TIDAK"),1,0))</f>
        <v>5</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8</v>
      </c>
      <c r="G386" s="15">
        <f>IF(AND(F386="YA"),5,IF(AND(F386="TIDAK"),1,0))</f>
        <v>5</v>
      </c>
    </row>
    <row r="387" spans="1:7" ht="39" customHeight="1" x14ac:dyDescent="0.2">
      <c r="A387" s="15"/>
      <c r="B387" s="5"/>
      <c r="C387" s="5"/>
      <c r="D387" s="4" t="s">
        <v>713</v>
      </c>
      <c r="E387" s="5" t="s">
        <v>714</v>
      </c>
      <c r="F387" s="58"/>
      <c r="G387" s="15">
        <f>IF(AND(F387="YA"),5,IF(AND(F387="TIDAK"),1,0))</f>
        <v>0</v>
      </c>
    </row>
    <row r="388" spans="1:7" ht="39" customHeight="1" x14ac:dyDescent="0.2">
      <c r="A388" s="15"/>
      <c r="B388" s="5"/>
      <c r="C388" s="4" t="s">
        <v>715</v>
      </c>
      <c r="D388" s="176" t="s">
        <v>716</v>
      </c>
      <c r="E388" s="176"/>
      <c r="F388" s="58" t="s">
        <v>55</v>
      </c>
      <c r="G388" s="15">
        <f>IF(AND(F388="YA"),5,IF(AND(F388="TIDAK"),1,0))</f>
        <v>1</v>
      </c>
    </row>
    <row r="389" spans="1:7" ht="39" customHeight="1" x14ac:dyDescent="0.2">
      <c r="A389" s="15"/>
      <c r="B389" s="5"/>
      <c r="C389" s="4" t="s">
        <v>717</v>
      </c>
      <c r="D389" s="176" t="s">
        <v>718</v>
      </c>
      <c r="E389" s="176"/>
      <c r="F389" s="58" t="s">
        <v>55</v>
      </c>
      <c r="G389" s="15">
        <f>IF(AND(F389="YA"),5,IF(AND(F389="TIDAK"),1,0))</f>
        <v>1</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c r="G391" s="15"/>
    </row>
    <row r="392" spans="1:7" ht="39" customHeight="1" x14ac:dyDescent="0.2">
      <c r="A392" s="15"/>
      <c r="B392" s="5"/>
      <c r="C392" s="5"/>
      <c r="D392" s="4" t="s">
        <v>723</v>
      </c>
      <c r="E392" s="5" t="s">
        <v>724</v>
      </c>
      <c r="F392" s="58" t="s">
        <v>55</v>
      </c>
      <c r="G392" s="15">
        <f>IF(AND(F392="YA"),5,IF(AND(F392="TIDAK"),1,0))</f>
        <v>1</v>
      </c>
    </row>
    <row r="393" spans="1:7" ht="39" customHeight="1" x14ac:dyDescent="0.2">
      <c r="A393" s="15"/>
      <c r="B393" s="5"/>
      <c r="C393" s="5"/>
      <c r="D393" s="4" t="s">
        <v>725</v>
      </c>
      <c r="E393" s="5" t="s">
        <v>722</v>
      </c>
      <c r="F393" s="58" t="s">
        <v>8</v>
      </c>
      <c r="G393" s="15">
        <f>IF(AND(F393="YA"),5,IF(AND(F393="TIDAK"),1,0))</f>
        <v>5</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8</v>
      </c>
      <c r="G397" s="15">
        <f>IF(AND(F397="YA"),5,IF(AND(F397="TIDAK"),1,0))</f>
        <v>5</v>
      </c>
    </row>
    <row r="398" spans="1:7" ht="39" customHeight="1" x14ac:dyDescent="0.2">
      <c r="A398" s="15"/>
      <c r="B398" s="5"/>
      <c r="C398" s="16" t="s">
        <v>734</v>
      </c>
      <c r="D398" s="176" t="s">
        <v>735</v>
      </c>
      <c r="E398" s="176"/>
      <c r="F398" s="58" t="s">
        <v>8</v>
      </c>
      <c r="G398" s="15">
        <f>IF(AND(F398="YA"),5,IF(AND(F398="TIDAK"),1,0))</f>
        <v>5</v>
      </c>
    </row>
    <row r="399" spans="1:7" ht="39" customHeight="1" x14ac:dyDescent="0.2">
      <c r="A399" s="15"/>
      <c r="B399" s="5"/>
      <c r="C399" s="16" t="s">
        <v>736</v>
      </c>
      <c r="D399" s="176" t="s">
        <v>737</v>
      </c>
      <c r="E399" s="176"/>
      <c r="F399" s="58" t="s">
        <v>55</v>
      </c>
      <c r="G399" s="15">
        <f>IF(AND(F399="YA"),5,IF(AND(F399="TIDAK"),1,0))</f>
        <v>1</v>
      </c>
    </row>
    <row r="400" spans="1:7" ht="32" customHeight="1" x14ac:dyDescent="0.2">
      <c r="A400" s="204" t="s">
        <v>738</v>
      </c>
      <c r="B400" s="205"/>
      <c r="C400" s="205"/>
      <c r="D400" s="205"/>
      <c r="E400" s="205"/>
      <c r="F400" s="205"/>
      <c r="G400" s="48">
        <f>G401</f>
        <v>92</v>
      </c>
    </row>
    <row r="401" spans="1:7" ht="32" customHeight="1" x14ac:dyDescent="0.2">
      <c r="A401" s="2">
        <v>15</v>
      </c>
      <c r="B401" s="180" t="s">
        <v>438</v>
      </c>
      <c r="C401" s="180"/>
      <c r="D401" s="180"/>
      <c r="E401" s="180"/>
      <c r="F401" s="58"/>
      <c r="G401" s="50">
        <f>SUM(G402:G429)</f>
        <v>92</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c r="G406" s="15">
        <f t="shared" ref="G406:G421" si="32">IF(AND(F406="YA"),5,IF(AND(F406="TIDAK"),1,0))</f>
        <v>0</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55</v>
      </c>
      <c r="G408" s="15">
        <f t="shared" si="32"/>
        <v>1</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8</v>
      </c>
      <c r="G411" s="15">
        <f t="shared" ref="G411" si="33">IF(AND(F411="YA"),0,IF(AND(F411="TIDAK"),0,0))</f>
        <v>0</v>
      </c>
    </row>
    <row r="412" spans="1:7" ht="32" customHeight="1" x14ac:dyDescent="0.2">
      <c r="A412" s="2"/>
      <c r="B412" s="5"/>
      <c r="C412" s="4" t="s">
        <v>758</v>
      </c>
      <c r="D412" s="176" t="s">
        <v>759</v>
      </c>
      <c r="E412" s="176"/>
      <c r="F412" s="58"/>
      <c r="G412" s="15">
        <f t="shared" si="32"/>
        <v>0</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8</v>
      </c>
      <c r="G417" s="15">
        <f t="shared" si="32"/>
        <v>5</v>
      </c>
    </row>
    <row r="418" spans="1:7" ht="32" customHeight="1" x14ac:dyDescent="0.2">
      <c r="A418" s="2"/>
      <c r="B418" s="4" t="s">
        <v>770</v>
      </c>
      <c r="C418" s="176" t="s">
        <v>771</v>
      </c>
      <c r="D418" s="176"/>
      <c r="E418" s="176"/>
      <c r="F418" s="58"/>
      <c r="G418" s="15">
        <f t="shared" si="32"/>
        <v>0</v>
      </c>
    </row>
    <row r="419" spans="1:7" ht="32" customHeight="1" x14ac:dyDescent="0.2">
      <c r="A419" s="2"/>
      <c r="B419" s="5"/>
      <c r="C419" s="4" t="s">
        <v>772</v>
      </c>
      <c r="D419" s="176" t="s">
        <v>773</v>
      </c>
      <c r="E419" s="176"/>
      <c r="F419" s="58" t="s">
        <v>8</v>
      </c>
      <c r="G419" s="15">
        <f t="shared" si="32"/>
        <v>5</v>
      </c>
    </row>
    <row r="420" spans="1:7" ht="32" customHeight="1" x14ac:dyDescent="0.2">
      <c r="A420" s="2"/>
      <c r="B420" s="5"/>
      <c r="C420" s="4" t="s">
        <v>774</v>
      </c>
      <c r="D420" s="176" t="s">
        <v>775</v>
      </c>
      <c r="E420" s="176"/>
      <c r="F420" s="58" t="s">
        <v>8</v>
      </c>
      <c r="G420" s="15">
        <f t="shared" si="32"/>
        <v>5</v>
      </c>
    </row>
    <row r="421" spans="1:7" ht="32" customHeight="1" x14ac:dyDescent="0.2">
      <c r="A421" s="2"/>
      <c r="B421" s="5"/>
      <c r="C421" s="4" t="s">
        <v>776</v>
      </c>
      <c r="D421" s="176" t="s">
        <v>777</v>
      </c>
      <c r="E421" s="176"/>
      <c r="F421" s="58" t="s">
        <v>8</v>
      </c>
      <c r="G421" s="15">
        <f t="shared" si="32"/>
        <v>5</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55</v>
      </c>
      <c r="G423" s="15">
        <f>IF(AND(F423="YA"),5,IF(AND(F423="TIDAK"),1,0))</f>
        <v>1</v>
      </c>
    </row>
    <row r="424" spans="1:7" ht="32" customHeight="1" x14ac:dyDescent="0.2">
      <c r="A424" s="2"/>
      <c r="B424" s="5"/>
      <c r="C424" s="5"/>
      <c r="D424" s="5" t="s">
        <v>781</v>
      </c>
      <c r="E424" s="5" t="s">
        <v>782</v>
      </c>
      <c r="F424" s="58" t="s">
        <v>8</v>
      </c>
      <c r="G424" s="15">
        <f>IF(AND(F424="YA"),5,IF(AND(F424="TIDAK"),1,0))</f>
        <v>5</v>
      </c>
    </row>
    <row r="425" spans="1:7" ht="32" customHeight="1" x14ac:dyDescent="0.2">
      <c r="A425" s="2"/>
      <c r="B425" s="5"/>
      <c r="C425" s="5"/>
      <c r="D425" s="5" t="s">
        <v>783</v>
      </c>
      <c r="E425" s="5" t="s">
        <v>784</v>
      </c>
      <c r="F425" s="58" t="s">
        <v>8</v>
      </c>
      <c r="G425" s="15">
        <f>IF(AND(F425="YA"),5,IF(AND(F425="TIDAK"),1,0))</f>
        <v>5</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c r="G427" s="15">
        <f>IF(AND(F427="YA"),3,IF(AND(F427="TIDAK"),1,0))</f>
        <v>0</v>
      </c>
    </row>
    <row r="428" spans="1:7" ht="32" customHeight="1" x14ac:dyDescent="0.2">
      <c r="A428" s="2"/>
      <c r="B428" s="5"/>
      <c r="C428" s="5"/>
      <c r="D428" s="4" t="s">
        <v>789</v>
      </c>
      <c r="E428" s="5" t="s">
        <v>381</v>
      </c>
      <c r="F428" s="58" t="s">
        <v>8</v>
      </c>
      <c r="G428" s="15">
        <f>IF(AND(F428="YA"),5,IF(AND(F428="TIDAK"),1,0))</f>
        <v>5</v>
      </c>
    </row>
    <row r="429" spans="1:7" ht="32" customHeight="1" x14ac:dyDescent="0.2">
      <c r="A429" s="2"/>
      <c r="B429" s="5"/>
      <c r="C429" s="4" t="s">
        <v>790</v>
      </c>
      <c r="D429" s="176" t="s">
        <v>791</v>
      </c>
      <c r="E429" s="176"/>
      <c r="F429" s="58" t="s">
        <v>8</v>
      </c>
      <c r="G429" s="15">
        <f>IF(AND(F429="YA"),5,IF(AND(F429="TIDAK"),1,0))</f>
        <v>5</v>
      </c>
    </row>
    <row r="430" spans="1:7" ht="32" customHeight="1" x14ac:dyDescent="0.2">
      <c r="A430" s="204" t="s">
        <v>792</v>
      </c>
      <c r="B430" s="205"/>
      <c r="C430" s="205"/>
      <c r="D430" s="205"/>
      <c r="E430" s="205"/>
      <c r="F430" s="205"/>
      <c r="G430" s="48">
        <f>G431</f>
        <v>45</v>
      </c>
    </row>
    <row r="431" spans="1:7" ht="32" customHeight="1" x14ac:dyDescent="0.2">
      <c r="A431" s="15">
        <v>16</v>
      </c>
      <c r="B431" s="207" t="s">
        <v>793</v>
      </c>
      <c r="C431" s="208"/>
      <c r="D431" s="208"/>
      <c r="E431" s="209"/>
      <c r="F431" s="58"/>
      <c r="G431" s="50">
        <f>SUM(G432:G442)</f>
        <v>45</v>
      </c>
    </row>
    <row r="432" spans="1:7" ht="49" customHeight="1" x14ac:dyDescent="0.2">
      <c r="A432" s="15"/>
      <c r="B432" s="18" t="s">
        <v>794</v>
      </c>
      <c r="C432" s="200" t="s">
        <v>795</v>
      </c>
      <c r="D432" s="210"/>
      <c r="E432" s="201"/>
      <c r="F432" s="58" t="s">
        <v>8</v>
      </c>
      <c r="G432" s="15">
        <f>IF(AND(F432="YA"),5,IF(AND(F432="TIDAK"),1,0))</f>
        <v>5</v>
      </c>
    </row>
    <row r="433" spans="1:7" ht="32" customHeight="1" x14ac:dyDescent="0.2">
      <c r="A433" s="15"/>
      <c r="B433" s="18" t="s">
        <v>796</v>
      </c>
      <c r="C433" s="200" t="s">
        <v>797</v>
      </c>
      <c r="D433" s="210"/>
      <c r="E433" s="201"/>
      <c r="F433" s="58" t="s">
        <v>8</v>
      </c>
      <c r="G433" s="15">
        <f>IF(AND(F433="YA"),5,IF(AND(F433="TIDAK"),1,0))</f>
        <v>5</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8</v>
      </c>
      <c r="G435" s="15">
        <f>IF(AND(F435="YA"),5,IF(AND(F435="TIDAK"),1,0))</f>
        <v>5</v>
      </c>
    </row>
    <row r="436" spans="1:7" ht="58" customHeight="1" x14ac:dyDescent="0.2">
      <c r="A436" s="15"/>
      <c r="B436" s="19"/>
      <c r="C436" s="18" t="s">
        <v>802</v>
      </c>
      <c r="D436" s="200" t="s">
        <v>803</v>
      </c>
      <c r="E436" s="201"/>
      <c r="F436" s="58" t="s">
        <v>8</v>
      </c>
      <c r="G436" s="15">
        <f>IF(AND(F436="YA"),5,IF(AND(F436="TIDAK"),1,0))</f>
        <v>5</v>
      </c>
    </row>
    <row r="437" spans="1:7" ht="32" customHeight="1" x14ac:dyDescent="0.2">
      <c r="A437" s="15"/>
      <c r="B437" s="19"/>
      <c r="C437" s="18" t="s">
        <v>804</v>
      </c>
      <c r="D437" s="200" t="s">
        <v>805</v>
      </c>
      <c r="E437" s="201"/>
      <c r="F437" s="58" t="s">
        <v>8</v>
      </c>
      <c r="G437" s="15">
        <f>IF(AND(F437="YA"),5,IF(AND(F437="TIDAK"),1,0))</f>
        <v>5</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8</v>
      </c>
      <c r="G441" s="15">
        <f>IF(AND(F441="YA"),5,IF(AND(F441="TIDAK"),1,0))</f>
        <v>5</v>
      </c>
    </row>
    <row r="442" spans="1:7" ht="56" customHeight="1" x14ac:dyDescent="0.2">
      <c r="A442" s="15"/>
      <c r="B442" s="15"/>
      <c r="C442" s="18" t="s">
        <v>814</v>
      </c>
      <c r="D442" s="200" t="s">
        <v>815</v>
      </c>
      <c r="E442" s="201"/>
      <c r="F442" s="58" t="s">
        <v>8</v>
      </c>
      <c r="G442" s="15">
        <f>IF(AND(F442="YA"),5,IF(AND(F442="TIDAK"),1,0))</f>
        <v>5</v>
      </c>
    </row>
    <row r="443" spans="1:7" ht="32" customHeight="1" x14ac:dyDescent="0.2">
      <c r="A443" s="204" t="s">
        <v>816</v>
      </c>
      <c r="B443" s="205"/>
      <c r="C443" s="205"/>
      <c r="D443" s="205"/>
      <c r="E443" s="205"/>
      <c r="F443" s="205"/>
      <c r="G443" s="48">
        <f>G444</f>
        <v>71</v>
      </c>
    </row>
    <row r="444" spans="1:7" ht="32" customHeight="1" x14ac:dyDescent="0.2">
      <c r="A444" s="15">
        <v>17</v>
      </c>
      <c r="B444" s="207" t="s">
        <v>817</v>
      </c>
      <c r="C444" s="208"/>
      <c r="D444" s="208"/>
      <c r="E444" s="209"/>
      <c r="F444" s="58"/>
      <c r="G444" s="50">
        <f>SUM(G445:G476)</f>
        <v>71</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60"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8</v>
      </c>
      <c r="G455" s="15">
        <f>IF(AND(F455="YA"),5,IF(AND(F455="TIDAK"),1,0))</f>
        <v>5</v>
      </c>
    </row>
    <row r="456" spans="1:7" ht="32" customHeight="1" x14ac:dyDescent="0.2">
      <c r="A456" s="15"/>
      <c r="B456" s="22" t="s">
        <v>838</v>
      </c>
      <c r="C456" s="176" t="s">
        <v>839</v>
      </c>
      <c r="D456" s="176"/>
      <c r="E456" s="176"/>
      <c r="F456" s="58" t="s">
        <v>55</v>
      </c>
      <c r="G456" s="15">
        <f>IF(AND(F456="YA"),5,IF(AND(F456="TIDAK"),1,0))</f>
        <v>1</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55</v>
      </c>
      <c r="G458" s="15">
        <f>IF(AND(F458="YA"),5,IF(AND(F458="TIDAK"),1,0))</f>
        <v>1</v>
      </c>
    </row>
    <row r="459" spans="1:7" ht="32" customHeight="1" x14ac:dyDescent="0.2">
      <c r="A459" s="15"/>
      <c r="B459" s="5"/>
      <c r="C459" s="22" t="s">
        <v>844</v>
      </c>
      <c r="D459" s="176" t="s">
        <v>845</v>
      </c>
      <c r="E459" s="176"/>
      <c r="F459" s="58" t="s">
        <v>55</v>
      </c>
      <c r="G459" s="15">
        <f>IF(AND(F459="YA"),5,IF(AND(F459="TIDAK"),1,0))</f>
        <v>1</v>
      </c>
    </row>
    <row r="460" spans="1:7" ht="32" customHeight="1" x14ac:dyDescent="0.2">
      <c r="A460" s="15"/>
      <c r="B460" s="5"/>
      <c r="C460" s="22" t="s">
        <v>846</v>
      </c>
      <c r="D460" s="176" t="s">
        <v>847</v>
      </c>
      <c r="E460" s="176"/>
      <c r="F460" s="58" t="s">
        <v>55</v>
      </c>
      <c r="G460" s="15">
        <f>IF(AND(F460="YA"),5,IF(AND(F460="TIDAK"),1,0))</f>
        <v>1</v>
      </c>
    </row>
    <row r="461" spans="1:7" ht="32" customHeight="1" x14ac:dyDescent="0.2">
      <c r="A461" s="15"/>
      <c r="B461" s="60" t="s">
        <v>848</v>
      </c>
      <c r="C461" s="176" t="s">
        <v>849</v>
      </c>
      <c r="D461" s="176"/>
      <c r="E461" s="176"/>
      <c r="F461" s="58"/>
      <c r="G461" s="15"/>
    </row>
    <row r="462" spans="1:7" ht="32" customHeight="1" x14ac:dyDescent="0.2">
      <c r="A462" s="15"/>
      <c r="B462" s="5"/>
      <c r="C462" s="22" t="s">
        <v>850</v>
      </c>
      <c r="D462" s="176" t="s">
        <v>835</v>
      </c>
      <c r="E462" s="176"/>
      <c r="F462" s="58" t="s">
        <v>8</v>
      </c>
      <c r="G462" s="15">
        <f>IF(AND(F462="YA"),5,IF(AND(F462="TIDAK"),1,0))</f>
        <v>5</v>
      </c>
    </row>
    <row r="463" spans="1:7" ht="32" customHeight="1" x14ac:dyDescent="0.2">
      <c r="A463" s="15"/>
      <c r="B463" s="5"/>
      <c r="C463" s="22" t="s">
        <v>851</v>
      </c>
      <c r="D463" s="176" t="s">
        <v>716</v>
      </c>
      <c r="E463" s="176"/>
      <c r="F463" s="58" t="s">
        <v>8</v>
      </c>
      <c r="G463" s="15">
        <f>IF(AND(F463="YA"),5,IF(AND(F463="TIDAK"),1,0))</f>
        <v>5</v>
      </c>
    </row>
    <row r="464" spans="1:7" ht="32" customHeight="1" x14ac:dyDescent="0.2">
      <c r="A464" s="15"/>
      <c r="B464" s="5"/>
      <c r="C464" s="22" t="s">
        <v>852</v>
      </c>
      <c r="D464" s="176" t="s">
        <v>853</v>
      </c>
      <c r="E464" s="176"/>
      <c r="F464" s="58" t="s">
        <v>8</v>
      </c>
      <c r="G464" s="15">
        <f>IF(AND(F464="YA"),5,IF(AND(F464="TIDAK"),1,0))</f>
        <v>5</v>
      </c>
    </row>
    <row r="465" spans="1:7" ht="32" customHeight="1" x14ac:dyDescent="0.2">
      <c r="A465" s="15"/>
      <c r="B465" s="5"/>
      <c r="C465" s="22" t="s">
        <v>854</v>
      </c>
      <c r="D465" s="176" t="s">
        <v>855</v>
      </c>
      <c r="E465" s="176"/>
      <c r="F465" s="58" t="s">
        <v>55</v>
      </c>
      <c r="G465" s="15">
        <f>IF(AND(F465="YA"),5,IF(AND(F465="TIDAK"),1,0))</f>
        <v>1</v>
      </c>
    </row>
    <row r="466" spans="1:7" ht="32" customHeight="1" x14ac:dyDescent="0.2">
      <c r="A466" s="15"/>
      <c r="B466" s="60" t="s">
        <v>856</v>
      </c>
      <c r="C466" s="176" t="s">
        <v>857</v>
      </c>
      <c r="D466" s="176"/>
      <c r="E466" s="176"/>
      <c r="F466" s="58" t="s">
        <v>55</v>
      </c>
      <c r="G466" s="15">
        <f>IF(AND(F466="YA"),5,IF(AND(F466="TIDAK"),1,0))</f>
        <v>1</v>
      </c>
    </row>
    <row r="467" spans="1:7" ht="32" customHeight="1" x14ac:dyDescent="0.2">
      <c r="A467" s="15"/>
      <c r="B467" s="60" t="s">
        <v>858</v>
      </c>
      <c r="C467" s="176" t="s">
        <v>859</v>
      </c>
      <c r="D467" s="176"/>
      <c r="E467" s="176"/>
      <c r="F467" s="58"/>
      <c r="G467" s="15"/>
    </row>
    <row r="468" spans="1:7" ht="32" customHeight="1" x14ac:dyDescent="0.2">
      <c r="A468" s="15"/>
      <c r="B468" s="5"/>
      <c r="C468" s="22" t="s">
        <v>860</v>
      </c>
      <c r="D468" s="176" t="s">
        <v>861</v>
      </c>
      <c r="E468" s="176"/>
      <c r="F468" s="58" t="s">
        <v>22</v>
      </c>
      <c r="G468" s="15">
        <f>IF(AND(F468="YA"),5,IF(AND(F468="TIDAK"),1,0))</f>
        <v>0</v>
      </c>
    </row>
    <row r="469" spans="1:7" ht="32" customHeight="1" x14ac:dyDescent="0.2">
      <c r="A469" s="15"/>
      <c r="B469" s="5"/>
      <c r="C469" s="22" t="s">
        <v>862</v>
      </c>
      <c r="D469" s="176" t="s">
        <v>863</v>
      </c>
      <c r="E469" s="176"/>
      <c r="F469" s="58" t="s">
        <v>22</v>
      </c>
      <c r="G469" s="15">
        <f>IF(AND(F469="YA"),5,IF(AND(F469="TIDAK"),1,0))</f>
        <v>0</v>
      </c>
    </row>
    <row r="470" spans="1:7" ht="32" customHeight="1" x14ac:dyDescent="0.2">
      <c r="A470" s="15"/>
      <c r="B470" s="5"/>
      <c r="C470" s="22" t="s">
        <v>864</v>
      </c>
      <c r="D470" s="176" t="s">
        <v>865</v>
      </c>
      <c r="E470" s="176"/>
      <c r="F470" s="58" t="s">
        <v>22</v>
      </c>
      <c r="G470" s="15">
        <f>IF(AND(F470="YA"),5,IF(AND(F470="TIDAK"),1,0))</f>
        <v>0</v>
      </c>
    </row>
    <row r="471" spans="1:7" ht="32" customHeight="1" x14ac:dyDescent="0.2">
      <c r="A471" s="15"/>
      <c r="B471" s="60" t="s">
        <v>866</v>
      </c>
      <c r="C471" s="176" t="s">
        <v>867</v>
      </c>
      <c r="D471" s="176"/>
      <c r="E471" s="176"/>
      <c r="F471" s="58" t="s">
        <v>55</v>
      </c>
      <c r="G471" s="15">
        <f>IF(AND(F471="YA"),5,IF(AND(F471="TIDAK"),1,0))</f>
        <v>1</v>
      </c>
    </row>
    <row r="472" spans="1:7" ht="32" customHeight="1" x14ac:dyDescent="0.2">
      <c r="A472" s="15"/>
      <c r="B472" s="60" t="s">
        <v>868</v>
      </c>
      <c r="C472" s="176" t="s">
        <v>841</v>
      </c>
      <c r="D472" s="176"/>
      <c r="E472" s="176"/>
      <c r="F472" s="58"/>
      <c r="G472" s="15"/>
    </row>
    <row r="473" spans="1:7" ht="32" customHeight="1" x14ac:dyDescent="0.2">
      <c r="A473" s="15"/>
      <c r="B473" s="5"/>
      <c r="C473" s="23" t="s">
        <v>869</v>
      </c>
      <c r="D473" s="176" t="s">
        <v>870</v>
      </c>
      <c r="E473" s="176"/>
      <c r="F473" s="58" t="s">
        <v>55</v>
      </c>
      <c r="G473" s="15">
        <f>IF(AND(F473="YA"),5,IF(AND(F473="TIDAK"),1,0))</f>
        <v>1</v>
      </c>
    </row>
    <row r="474" spans="1:7" ht="32" customHeight="1" x14ac:dyDescent="0.2">
      <c r="A474" s="15"/>
      <c r="B474" s="5"/>
      <c r="C474" s="23" t="s">
        <v>871</v>
      </c>
      <c r="D474" s="176" t="s">
        <v>872</v>
      </c>
      <c r="E474" s="176"/>
      <c r="F474" s="58" t="s">
        <v>55</v>
      </c>
      <c r="G474" s="15">
        <f>IF(AND(F474="YA"),5,IF(AND(F474="TIDAK"),1,0))</f>
        <v>1</v>
      </c>
    </row>
    <row r="475" spans="1:7" ht="32" customHeight="1" x14ac:dyDescent="0.2">
      <c r="A475" s="15"/>
      <c r="B475" s="5"/>
      <c r="C475" s="23" t="s">
        <v>873</v>
      </c>
      <c r="D475" s="176" t="s">
        <v>874</v>
      </c>
      <c r="E475" s="176"/>
      <c r="F475" s="58" t="s">
        <v>55</v>
      </c>
      <c r="G475" s="15">
        <f>IF(AND(F475="YA"),5,IF(AND(F475="TIDAK"),1,0))</f>
        <v>1</v>
      </c>
    </row>
    <row r="476" spans="1:7" ht="32" customHeight="1" x14ac:dyDescent="0.2">
      <c r="A476" s="15"/>
      <c r="B476" s="5"/>
      <c r="C476" s="23" t="s">
        <v>875</v>
      </c>
      <c r="D476" s="176" t="s">
        <v>876</v>
      </c>
      <c r="E476" s="176"/>
      <c r="F476" s="58" t="s">
        <v>55</v>
      </c>
      <c r="G476" s="15">
        <f>IF(AND(F476="YA"),5,IF(AND(F476="TIDAK"),1,0))</f>
        <v>1</v>
      </c>
    </row>
    <row r="477" spans="1:7" ht="32" customHeight="1" x14ac:dyDescent="0.2">
      <c r="A477" s="204" t="s">
        <v>877</v>
      </c>
      <c r="B477" s="205"/>
      <c r="C477" s="205"/>
      <c r="D477" s="205"/>
      <c r="E477" s="205"/>
      <c r="F477" s="205"/>
      <c r="G477" s="48">
        <f>G478+G537+G567+G574+G591</f>
        <v>372</v>
      </c>
    </row>
    <row r="478" spans="1:7" ht="32" customHeight="1" x14ac:dyDescent="0.2">
      <c r="A478" s="2">
        <v>18</v>
      </c>
      <c r="B478" s="180" t="s">
        <v>878</v>
      </c>
      <c r="C478" s="180"/>
      <c r="D478" s="180"/>
      <c r="E478" s="180"/>
      <c r="F478" s="58"/>
      <c r="G478" s="50">
        <f>SUM(G479:G536)</f>
        <v>137</v>
      </c>
    </row>
    <row r="479" spans="1:7" ht="32" customHeight="1" x14ac:dyDescent="0.2">
      <c r="A479" s="2"/>
      <c r="B479" s="28" t="s">
        <v>879</v>
      </c>
      <c r="C479" s="203" t="s">
        <v>880</v>
      </c>
      <c r="D479" s="203"/>
      <c r="E479" s="203"/>
      <c r="F479" s="58"/>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8</v>
      </c>
      <c r="G481" s="15">
        <f>IF(AND(F481="YA"),5,IF(AND(F481="TIDAK"),1,0))</f>
        <v>5</v>
      </c>
    </row>
    <row r="482" spans="1:7" ht="32" customHeight="1" x14ac:dyDescent="0.2">
      <c r="A482" s="2"/>
      <c r="B482" s="5"/>
      <c r="C482" s="17"/>
      <c r="D482" s="24" t="s">
        <v>885</v>
      </c>
      <c r="E482" s="25" t="s">
        <v>886</v>
      </c>
      <c r="F482" s="58" t="s">
        <v>8</v>
      </c>
      <c r="G482" s="15">
        <f>IF(AND(F482="YA"),3,IF(AND(F482="TIDAK"),1,0))</f>
        <v>3</v>
      </c>
    </row>
    <row r="483" spans="1:7" ht="32" customHeight="1" x14ac:dyDescent="0.2">
      <c r="A483" s="2"/>
      <c r="B483" s="5"/>
      <c r="C483" s="17"/>
      <c r="D483" s="24" t="s">
        <v>887</v>
      </c>
      <c r="E483" s="17" t="s">
        <v>888</v>
      </c>
      <c r="F483" s="58" t="s">
        <v>55</v>
      </c>
      <c r="G483" s="15">
        <f>IF(AND(F483="YA"),2,IF(AND(F483="TIDAK"),1,0))</f>
        <v>1</v>
      </c>
    </row>
    <row r="484" spans="1:7" ht="32" customHeight="1" x14ac:dyDescent="0.2">
      <c r="A484" s="2"/>
      <c r="B484" s="5"/>
      <c r="C484" s="24" t="s">
        <v>889</v>
      </c>
      <c r="D484" s="203" t="s">
        <v>890</v>
      </c>
      <c r="E484" s="203"/>
      <c r="F484" s="58" t="s">
        <v>8</v>
      </c>
      <c r="G484" s="15"/>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8</v>
      </c>
      <c r="G486" s="15">
        <f>IF(AND(F486="YA"),5,IF(AND(F486="TIDAK"),1,0))</f>
        <v>5</v>
      </c>
    </row>
    <row r="487" spans="1:7" ht="32" customHeight="1" x14ac:dyDescent="0.2">
      <c r="A487" s="2"/>
      <c r="B487" s="5"/>
      <c r="C487" s="17"/>
      <c r="D487" s="24" t="s">
        <v>894</v>
      </c>
      <c r="E487" s="25" t="s">
        <v>895</v>
      </c>
      <c r="F487" s="58" t="s">
        <v>8</v>
      </c>
      <c r="G487" s="15">
        <f>IF(AND(F487="YA"),5,IF(AND(F487="TIDAK"),1,0))</f>
        <v>5</v>
      </c>
    </row>
    <row r="488" spans="1:7" ht="32" customHeight="1" x14ac:dyDescent="0.2">
      <c r="A488" s="2"/>
      <c r="B488" s="5"/>
      <c r="C488" s="17"/>
      <c r="D488" s="24" t="s">
        <v>896</v>
      </c>
      <c r="E488" s="17" t="s">
        <v>897</v>
      </c>
      <c r="F488" s="58" t="s">
        <v>8</v>
      </c>
      <c r="G488" s="15">
        <f>IF(AND(F488="YA"),5,IF(AND(F488="TIDAK"),1,0))</f>
        <v>5</v>
      </c>
    </row>
    <row r="489" spans="1:7" ht="32" customHeight="1" x14ac:dyDescent="0.2">
      <c r="A489" s="2"/>
      <c r="B489" s="5"/>
      <c r="C489" s="17"/>
      <c r="D489" s="24" t="s">
        <v>898</v>
      </c>
      <c r="E489" s="17" t="s">
        <v>899</v>
      </c>
      <c r="F489" s="58" t="s">
        <v>8</v>
      </c>
      <c r="G489" s="15">
        <f>IF(AND(F489="YA"),5,IF(AND(F489="TIDAK"),1,0))</f>
        <v>5</v>
      </c>
    </row>
    <row r="490" spans="1:7" ht="32" customHeight="1" x14ac:dyDescent="0.2">
      <c r="A490" s="2"/>
      <c r="B490" s="5"/>
      <c r="C490" s="24" t="s">
        <v>900</v>
      </c>
      <c r="D490" s="203" t="s">
        <v>901</v>
      </c>
      <c r="E490" s="203"/>
      <c r="F490" s="58" t="s">
        <v>55</v>
      </c>
      <c r="G490" s="15">
        <f>IF(AND(F490="YA"),5,IF(AND(F490="TIDAK"),1,0))</f>
        <v>1</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55</v>
      </c>
      <c r="G492" s="15">
        <f t="shared" ref="G492:G498" si="34">IF(AND(F492="YA"),5,IF(AND(F492="TIDAK"),1,0))</f>
        <v>1</v>
      </c>
    </row>
    <row r="493" spans="1:7" ht="32" customHeight="1" x14ac:dyDescent="0.2">
      <c r="A493" s="2"/>
      <c r="B493" s="5"/>
      <c r="C493" s="17"/>
      <c r="D493" s="24" t="s">
        <v>904</v>
      </c>
      <c r="E493" s="25" t="s">
        <v>905</v>
      </c>
      <c r="F493" s="58" t="s">
        <v>55</v>
      </c>
      <c r="G493" s="15">
        <f t="shared" si="34"/>
        <v>1</v>
      </c>
    </row>
    <row r="494" spans="1:7" ht="32" customHeight="1" x14ac:dyDescent="0.2">
      <c r="A494" s="2"/>
      <c r="B494" s="5"/>
      <c r="C494" s="17"/>
      <c r="D494" s="24" t="s">
        <v>906</v>
      </c>
      <c r="E494" s="17" t="s">
        <v>907</v>
      </c>
      <c r="F494" s="58" t="s">
        <v>55</v>
      </c>
      <c r="G494" s="15">
        <f t="shared" si="34"/>
        <v>1</v>
      </c>
    </row>
    <row r="495" spans="1:7" ht="32" customHeight="1" x14ac:dyDescent="0.2">
      <c r="A495" s="2"/>
      <c r="B495" s="5"/>
      <c r="C495" s="17"/>
      <c r="D495" s="24" t="s">
        <v>908</v>
      </c>
      <c r="E495" s="17" t="s">
        <v>909</v>
      </c>
      <c r="F495" s="58" t="s">
        <v>55</v>
      </c>
      <c r="G495" s="15">
        <f t="shared" si="34"/>
        <v>1</v>
      </c>
    </row>
    <row r="496" spans="1:7" ht="32" customHeight="1" x14ac:dyDescent="0.2">
      <c r="A496" s="2"/>
      <c r="B496" s="5"/>
      <c r="C496" s="17"/>
      <c r="D496" s="24" t="s">
        <v>910</v>
      </c>
      <c r="E496" s="25" t="s">
        <v>897</v>
      </c>
      <c r="F496" s="58" t="s">
        <v>55</v>
      </c>
      <c r="G496" s="15">
        <f t="shared" si="34"/>
        <v>1</v>
      </c>
    </row>
    <row r="497" spans="1:7" ht="32" customHeight="1" x14ac:dyDescent="0.2">
      <c r="A497" s="2"/>
      <c r="B497" s="5"/>
      <c r="C497" s="17"/>
      <c r="D497" s="24" t="s">
        <v>911</v>
      </c>
      <c r="E497" s="17" t="s">
        <v>899</v>
      </c>
      <c r="F497" s="58" t="s">
        <v>55</v>
      </c>
      <c r="G497" s="15">
        <f t="shared" si="34"/>
        <v>1</v>
      </c>
    </row>
    <row r="498" spans="1:7" ht="32" customHeight="1" x14ac:dyDescent="0.2">
      <c r="A498" s="2"/>
      <c r="B498" s="5"/>
      <c r="C498" s="17"/>
      <c r="D498" s="24" t="s">
        <v>912</v>
      </c>
      <c r="E498" s="17" t="s">
        <v>895</v>
      </c>
      <c r="F498" s="58" t="s">
        <v>55</v>
      </c>
      <c r="G498" s="15">
        <f t="shared" si="34"/>
        <v>1</v>
      </c>
    </row>
    <row r="499" spans="1:7" ht="32" customHeight="1" x14ac:dyDescent="0.2">
      <c r="A499" s="2"/>
      <c r="B499" s="4" t="s">
        <v>913</v>
      </c>
      <c r="C499" s="176" t="s">
        <v>914</v>
      </c>
      <c r="D499" s="176"/>
      <c r="E499" s="176"/>
      <c r="F499" s="58"/>
      <c r="G499" s="15"/>
    </row>
    <row r="500" spans="1:7" ht="32" customHeight="1" x14ac:dyDescent="0.2">
      <c r="A500" s="2"/>
      <c r="B500" s="5"/>
      <c r="C500" s="4" t="s">
        <v>915</v>
      </c>
      <c r="D500" s="176" t="s">
        <v>916</v>
      </c>
      <c r="E500" s="176"/>
      <c r="F500" s="58" t="s">
        <v>8</v>
      </c>
      <c r="G500" s="15">
        <f>IF(AND(F500="YA"),5,IF(AND(F500="TIDAK"),1,0))</f>
        <v>5</v>
      </c>
    </row>
    <row r="501" spans="1:7" ht="32" customHeight="1" x14ac:dyDescent="0.2">
      <c r="A501" s="2"/>
      <c r="B501" s="5"/>
      <c r="C501" s="4" t="s">
        <v>917</v>
      </c>
      <c r="D501" s="176" t="s">
        <v>918</v>
      </c>
      <c r="E501" s="176"/>
      <c r="F501" s="58"/>
      <c r="G501" s="15"/>
    </row>
    <row r="502" spans="1:7" ht="32" customHeight="1" x14ac:dyDescent="0.2">
      <c r="A502" s="2"/>
      <c r="B502" s="5"/>
      <c r="C502" s="5"/>
      <c r="D502" s="4" t="s">
        <v>919</v>
      </c>
      <c r="E502" s="5" t="s">
        <v>920</v>
      </c>
      <c r="F502" s="58" t="s">
        <v>8</v>
      </c>
      <c r="G502" s="15">
        <f>IF(AND(F502="YA"),5,IF(AND(F502="TIDAK"),1,0))</f>
        <v>5</v>
      </c>
    </row>
    <row r="503" spans="1:7" ht="32" customHeight="1" x14ac:dyDescent="0.2">
      <c r="A503" s="2"/>
      <c r="B503" s="5"/>
      <c r="C503" s="5"/>
      <c r="D503" s="4" t="s">
        <v>921</v>
      </c>
      <c r="E503" s="26" t="s">
        <v>922</v>
      </c>
      <c r="F503" s="58"/>
      <c r="G503" s="15">
        <f>IF(AND(F503="YA"),3,IF(AND(F503="TIDAK"),1,0))</f>
        <v>0</v>
      </c>
    </row>
    <row r="504" spans="1:7" ht="32" customHeight="1" x14ac:dyDescent="0.2">
      <c r="A504" s="2"/>
      <c r="B504" s="5"/>
      <c r="C504" s="5"/>
      <c r="D504" s="4" t="s">
        <v>923</v>
      </c>
      <c r="E504" s="5" t="s">
        <v>924</v>
      </c>
      <c r="F504" s="58"/>
      <c r="G504" s="15">
        <f>IF(AND(F504="YA"),2,IF(AND(F504="TIDAK"),1,0))</f>
        <v>0</v>
      </c>
    </row>
    <row r="505" spans="1:7" ht="32" customHeight="1" x14ac:dyDescent="0.2">
      <c r="A505" s="2"/>
      <c r="B505" s="4" t="s">
        <v>925</v>
      </c>
      <c r="C505" s="176" t="s">
        <v>926</v>
      </c>
      <c r="D505" s="176"/>
      <c r="E505" s="176"/>
      <c r="F505" s="58"/>
      <c r="G505" s="15"/>
    </row>
    <row r="506" spans="1:7" ht="32" customHeight="1" x14ac:dyDescent="0.2">
      <c r="A506" s="2"/>
      <c r="B506" s="5"/>
      <c r="C506" s="24" t="s">
        <v>927</v>
      </c>
      <c r="D506" s="176" t="s">
        <v>928</v>
      </c>
      <c r="E506" s="176"/>
      <c r="F506" s="58"/>
      <c r="G506" s="15"/>
    </row>
    <row r="507" spans="1:7" ht="32" customHeight="1" x14ac:dyDescent="0.2">
      <c r="A507" s="2"/>
      <c r="B507" s="5"/>
      <c r="C507" s="5"/>
      <c r="D507" s="4" t="s">
        <v>929</v>
      </c>
      <c r="E507" s="5" t="s">
        <v>930</v>
      </c>
      <c r="F507" s="58" t="s">
        <v>55</v>
      </c>
      <c r="G507" s="15">
        <f>IF(AND(F507="YA"),5,IF(AND(F507="TIDAK"),1,0))</f>
        <v>1</v>
      </c>
    </row>
    <row r="508" spans="1:7" ht="32" customHeight="1" x14ac:dyDescent="0.2">
      <c r="A508" s="2"/>
      <c r="B508" s="5"/>
      <c r="C508" s="5"/>
      <c r="D508" s="4" t="s">
        <v>931</v>
      </c>
      <c r="E508" s="10" t="s">
        <v>932</v>
      </c>
      <c r="F508" s="58" t="s">
        <v>55</v>
      </c>
      <c r="G508" s="15">
        <f>IF(AND(F508="YA"),5,IF(AND(F508="TIDAK"),1,0))</f>
        <v>1</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55</v>
      </c>
      <c r="G511" s="15">
        <f>IF(AND(F511="YA"),5,IF(AND(F511="TIDAK"),1,0))</f>
        <v>1</v>
      </c>
    </row>
    <row r="512" spans="1:7" ht="32" customHeight="1" x14ac:dyDescent="0.2">
      <c r="A512" s="2"/>
      <c r="B512" s="5"/>
      <c r="C512" s="4"/>
      <c r="D512" s="4" t="s">
        <v>938</v>
      </c>
      <c r="E512" s="10" t="s">
        <v>932</v>
      </c>
      <c r="F512" s="58" t="s">
        <v>55</v>
      </c>
      <c r="G512" s="15">
        <f>IF(AND(F512="YA"),5,IF(AND(F512="TIDAK"),1,0))</f>
        <v>1</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c r="G517" s="15"/>
    </row>
    <row r="518" spans="1:7" ht="32" customHeight="1" x14ac:dyDescent="0.2">
      <c r="A518" s="2"/>
      <c r="B518" s="5"/>
      <c r="C518" s="5"/>
      <c r="D518" s="24" t="s">
        <v>948</v>
      </c>
      <c r="E518" s="5" t="s">
        <v>949</v>
      </c>
      <c r="F518" s="58" t="s">
        <v>8</v>
      </c>
      <c r="G518" s="15">
        <f t="shared" ref="G518:G527" si="35">IF(AND(F518="YA"),5,IF(AND(F518="TIDAK"),1,0))</f>
        <v>5</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t="s">
        <v>8</v>
      </c>
      <c r="G522" s="15">
        <f t="shared" si="35"/>
        <v>5</v>
      </c>
    </row>
    <row r="523" spans="1:7" ht="32" customHeight="1" x14ac:dyDescent="0.2">
      <c r="A523" s="2"/>
      <c r="B523" s="5"/>
      <c r="C523" s="4" t="s">
        <v>956</v>
      </c>
      <c r="D523" s="176" t="s">
        <v>957</v>
      </c>
      <c r="E523" s="176"/>
      <c r="F523" s="58" t="s">
        <v>8</v>
      </c>
      <c r="G523" s="15">
        <f t="shared" si="35"/>
        <v>5</v>
      </c>
    </row>
    <row r="524" spans="1:7" ht="32" customHeight="1" x14ac:dyDescent="0.2">
      <c r="A524" s="2"/>
      <c r="B524" s="5"/>
      <c r="C524" s="4" t="s">
        <v>958</v>
      </c>
      <c r="D524" s="176" t="s">
        <v>959</v>
      </c>
      <c r="E524" s="176"/>
      <c r="F524" s="58" t="s">
        <v>8</v>
      </c>
      <c r="G524" s="15">
        <f t="shared" si="35"/>
        <v>5</v>
      </c>
    </row>
    <row r="525" spans="1:7" ht="32" customHeight="1" x14ac:dyDescent="0.2">
      <c r="A525" s="2"/>
      <c r="B525" s="4" t="s">
        <v>960</v>
      </c>
      <c r="C525" s="176" t="s">
        <v>961</v>
      </c>
      <c r="D525" s="176"/>
      <c r="E525" s="176"/>
      <c r="F525" s="58"/>
      <c r="G525" s="15">
        <f t="shared" si="35"/>
        <v>0</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24" t="s">
        <v>966</v>
      </c>
      <c r="D528" s="181" t="s">
        <v>967</v>
      </c>
      <c r="E528" s="182"/>
      <c r="F528" s="58" t="s">
        <v>8</v>
      </c>
      <c r="G528" s="15">
        <f>IF(AND(F528="YA"),5,IF(AND(F528="TIDAK"),20,0))</f>
        <v>5</v>
      </c>
    </row>
    <row r="529" spans="1:7" ht="32" customHeight="1" x14ac:dyDescent="0.2">
      <c r="A529" s="2"/>
      <c r="B529" s="5"/>
      <c r="C529" s="5"/>
      <c r="D529" s="4" t="s">
        <v>968</v>
      </c>
      <c r="E529" s="5" t="s">
        <v>969</v>
      </c>
      <c r="F529" s="58" t="s">
        <v>55</v>
      </c>
      <c r="G529" s="15">
        <f>IF(AND(F529="YA"),5,IF(AND(F529="TIDAK"),1,0))</f>
        <v>1</v>
      </c>
    </row>
    <row r="530" spans="1:7" ht="32" customHeight="1" x14ac:dyDescent="0.2">
      <c r="A530" s="2"/>
      <c r="B530" s="5"/>
      <c r="C530" s="5"/>
      <c r="D530" s="4" t="s">
        <v>970</v>
      </c>
      <c r="E530" s="5" t="s">
        <v>971</v>
      </c>
      <c r="F530" s="58" t="s">
        <v>8</v>
      </c>
      <c r="G530" s="15">
        <f t="shared" ref="G530:G531" si="36">IF(AND(F530="YA"),5,IF(AND(F530="TIDAK"),1,0))</f>
        <v>5</v>
      </c>
    </row>
    <row r="531" spans="1:7" ht="32" customHeight="1" x14ac:dyDescent="0.2">
      <c r="A531" s="2"/>
      <c r="B531" s="5"/>
      <c r="C531" s="5"/>
      <c r="D531" s="4" t="s">
        <v>972</v>
      </c>
      <c r="E531" s="5" t="s">
        <v>973</v>
      </c>
      <c r="F531" s="58" t="s">
        <v>8</v>
      </c>
      <c r="G531" s="15">
        <f t="shared" si="36"/>
        <v>5</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c r="G533" s="15">
        <f>IF(AND(F533="YA"),0,IF(AND(F533="TIDAK"),0,0))</f>
        <v>0</v>
      </c>
    </row>
    <row r="534" spans="1:7" ht="32" customHeight="1" x14ac:dyDescent="0.2">
      <c r="A534" s="2"/>
      <c r="B534" s="5"/>
      <c r="C534" s="5"/>
      <c r="D534" s="4" t="s">
        <v>978</v>
      </c>
      <c r="E534" s="5" t="s">
        <v>979</v>
      </c>
      <c r="F534" s="58" t="s">
        <v>8</v>
      </c>
      <c r="G534" s="15">
        <f t="shared" ref="G534:G535" si="37">IF(AND(F534="YA"),0,IF(AND(F534="TIDAK"),0,0))</f>
        <v>0</v>
      </c>
    </row>
    <row r="535" spans="1:7" ht="32" customHeight="1" x14ac:dyDescent="0.2">
      <c r="A535" s="2"/>
      <c r="B535" s="5"/>
      <c r="C535" s="5"/>
      <c r="D535" s="4" t="s">
        <v>980</v>
      </c>
      <c r="E535" s="5" t="s">
        <v>981</v>
      </c>
      <c r="F535" s="58"/>
      <c r="G535" s="15">
        <f t="shared" si="37"/>
        <v>0</v>
      </c>
    </row>
    <row r="536" spans="1:7" ht="32" customHeight="1" x14ac:dyDescent="0.2">
      <c r="A536" s="2"/>
      <c r="B536" s="4" t="s">
        <v>982</v>
      </c>
      <c r="C536" s="4" t="s">
        <v>983</v>
      </c>
      <c r="D536" s="181" t="s">
        <v>984</v>
      </c>
      <c r="E536" s="182"/>
      <c r="F536" s="58" t="s">
        <v>8</v>
      </c>
      <c r="G536" s="15">
        <f>IF(AND(F536="YA"),5,IF(AND(F536="TIDAK"),1,0))</f>
        <v>5</v>
      </c>
    </row>
    <row r="537" spans="1:7" ht="32" customHeight="1" x14ac:dyDescent="0.2">
      <c r="A537" s="2">
        <v>19</v>
      </c>
      <c r="B537" s="180" t="s">
        <v>985</v>
      </c>
      <c r="C537" s="180"/>
      <c r="D537" s="180"/>
      <c r="E537" s="180"/>
      <c r="F537" s="58"/>
      <c r="G537" s="50">
        <f>SUM(G538:G566)</f>
        <v>95</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8</v>
      </c>
      <c r="G539" s="15">
        <f>IF(AND(F539="YA"),5,IF(AND(F539="TIDAK"),1,0))</f>
        <v>5</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c r="G541" s="15">
        <f>IF(AND(F541="YA"),3,IF(AND(F541="TIDAK"),1,0))</f>
        <v>0</v>
      </c>
    </row>
    <row r="542" spans="1:7" ht="32" customHeight="1" x14ac:dyDescent="0.2">
      <c r="A542" s="2"/>
      <c r="B542" s="5"/>
      <c r="C542" s="5"/>
      <c r="D542" s="4" t="s">
        <v>994</v>
      </c>
      <c r="E542" s="5" t="s">
        <v>995</v>
      </c>
      <c r="F542" s="58" t="s">
        <v>8</v>
      </c>
      <c r="G542" s="15">
        <f>IF(AND(F542="YA"),5,IF(AND(F542="TIDAK"),1,0))</f>
        <v>5</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8</v>
      </c>
      <c r="G544" s="15">
        <f>IF(AND(F544="YA"),5,IF(AND(F544="TIDAK"),1,0))</f>
        <v>5</v>
      </c>
    </row>
    <row r="545" spans="1:7" ht="32" customHeight="1" x14ac:dyDescent="0.2">
      <c r="A545" s="2"/>
      <c r="B545" s="5"/>
      <c r="C545" s="5"/>
      <c r="D545" s="4" t="s">
        <v>1000</v>
      </c>
      <c r="E545" s="5" t="s">
        <v>1001</v>
      </c>
      <c r="F545" s="58" t="s">
        <v>8</v>
      </c>
      <c r="G545" s="15">
        <f>IF(AND(F545="YA"),5,IF(AND(F545="TIDAK"),1,0))</f>
        <v>5</v>
      </c>
    </row>
    <row r="546" spans="1:7" ht="32" customHeight="1" x14ac:dyDescent="0.2">
      <c r="A546" s="2"/>
      <c r="B546" s="5"/>
      <c r="C546" s="4" t="s">
        <v>1002</v>
      </c>
      <c r="D546" s="176" t="s">
        <v>1003</v>
      </c>
      <c r="E546" s="176"/>
      <c r="F546" s="58" t="s">
        <v>8</v>
      </c>
      <c r="G546" s="15">
        <f>IF(AND(F546="YA"),5,IF(AND(F546="TIDAK"),1,0))</f>
        <v>5</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8</v>
      </c>
      <c r="G550" s="15">
        <f>IF(AND(F550="YA"),5,IF(AND(F550="TIDAK"),1,0))</f>
        <v>5</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8</v>
      </c>
      <c r="G552" s="15">
        <f>IF(AND(F552="YA"),5,IF(AND(F552="TIDAK"),1,0))</f>
        <v>5</v>
      </c>
    </row>
    <row r="553" spans="1:7" ht="32" customHeight="1" x14ac:dyDescent="0.2">
      <c r="A553" s="2"/>
      <c r="B553" s="5"/>
      <c r="C553" s="5"/>
      <c r="D553" s="4" t="s">
        <v>1016</v>
      </c>
      <c r="E553" s="5" t="s">
        <v>1017</v>
      </c>
      <c r="F553" s="58" t="s">
        <v>8</v>
      </c>
      <c r="G553" s="15">
        <f>IF(AND(F553="YA"),5,IF(AND(F553="TIDAK"),1,0))</f>
        <v>5</v>
      </c>
    </row>
    <row r="554" spans="1:7" ht="32" customHeight="1" x14ac:dyDescent="0.2">
      <c r="A554" s="2"/>
      <c r="B554" s="5"/>
      <c r="C554" s="4" t="s">
        <v>1018</v>
      </c>
      <c r="D554" s="176" t="s">
        <v>1019</v>
      </c>
      <c r="E554" s="176"/>
      <c r="F554" s="58" t="s">
        <v>8</v>
      </c>
      <c r="G554" s="15">
        <f>IF(AND(F554="YA"),5,IF(AND(F554="TIDAK"),1,0))</f>
        <v>5</v>
      </c>
    </row>
    <row r="555" spans="1:7" ht="32" customHeight="1" x14ac:dyDescent="0.2">
      <c r="A555" s="2"/>
      <c r="B555" s="5"/>
      <c r="C555" s="4" t="s">
        <v>1020</v>
      </c>
      <c r="D555" s="176" t="s">
        <v>1021</v>
      </c>
      <c r="E555" s="176"/>
      <c r="F555" s="58" t="s">
        <v>8</v>
      </c>
      <c r="G555" s="15">
        <f>IF(AND(F555="YA"),5,IF(AND(F555="TIDAK"),1,0))</f>
        <v>5</v>
      </c>
    </row>
    <row r="556" spans="1:7" ht="32" customHeight="1" x14ac:dyDescent="0.2">
      <c r="A556" s="2"/>
      <c r="B556" s="5"/>
      <c r="C556" s="4" t="s">
        <v>1022</v>
      </c>
      <c r="D556" s="176" t="s">
        <v>1023</v>
      </c>
      <c r="E556" s="176"/>
      <c r="F556" s="58" t="s">
        <v>8</v>
      </c>
      <c r="G556" s="15">
        <f>IF(AND(F556="YA"),5,IF(AND(F556="TIDAK"),1,0))</f>
        <v>5</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c r="G558" s="15">
        <f>IF(AND(F558="YA"),3,IF(AND(F558="TIDAK"),1,0))</f>
        <v>0</v>
      </c>
    </row>
    <row r="559" spans="1:7" ht="32" customHeight="1" x14ac:dyDescent="0.2">
      <c r="A559" s="2"/>
      <c r="B559" s="5"/>
      <c r="C559" s="5"/>
      <c r="D559" s="4" t="s">
        <v>1028</v>
      </c>
      <c r="E559" s="5" t="s">
        <v>1029</v>
      </c>
      <c r="F559" s="58" t="s">
        <v>8</v>
      </c>
      <c r="G559" s="15">
        <f>IF(AND(F559="YA"),5,IF(AND(F559="TIDAK"),1,0))</f>
        <v>5</v>
      </c>
    </row>
    <row r="560" spans="1:7" ht="32" customHeight="1" x14ac:dyDescent="0.2">
      <c r="A560" s="2"/>
      <c r="B560" s="5"/>
      <c r="C560" s="4" t="s">
        <v>1030</v>
      </c>
      <c r="D560" s="176" t="s">
        <v>1031</v>
      </c>
      <c r="E560" s="176"/>
      <c r="F560" s="58" t="s">
        <v>8</v>
      </c>
      <c r="G560" s="15">
        <f>IF(AND(F560="YA"),5,IF(AND(F560="TIDAK"),1,0))</f>
        <v>5</v>
      </c>
    </row>
    <row r="561" spans="1:7" ht="32" customHeight="1" x14ac:dyDescent="0.2">
      <c r="A561" s="2"/>
      <c r="B561" s="5"/>
      <c r="C561" s="4" t="s">
        <v>1032</v>
      </c>
      <c r="D561" s="176" t="s">
        <v>1033</v>
      </c>
      <c r="E561" s="176"/>
      <c r="F561" s="58" t="s">
        <v>8</v>
      </c>
      <c r="G561" s="15">
        <f>IF(AND(F561="YA"),5,IF(AND(F561="TIDAK"),1,0))</f>
        <v>5</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8</v>
      </c>
      <c r="G563" s="15">
        <f>IF(AND(F563="YA"),5,IF(AND(F563="TIDAK"),1,0))</f>
        <v>5</v>
      </c>
    </row>
    <row r="564" spans="1:7" ht="32" customHeight="1" x14ac:dyDescent="0.2">
      <c r="A564" s="2"/>
      <c r="B564" s="5"/>
      <c r="C564" s="5"/>
      <c r="D564" s="5" t="s">
        <v>1037</v>
      </c>
      <c r="E564" s="5" t="s">
        <v>1038</v>
      </c>
      <c r="F564" s="58"/>
      <c r="G564" s="15">
        <f>IF(AND(F564="YA"),5,IF(AND(F564="TIDAK"),1,0))</f>
        <v>0</v>
      </c>
    </row>
    <row r="565" spans="1:7" ht="32" customHeight="1" x14ac:dyDescent="0.2">
      <c r="A565" s="2"/>
      <c r="B565" s="5"/>
      <c r="C565" s="4" t="s">
        <v>1039</v>
      </c>
      <c r="D565" s="181" t="s">
        <v>1040</v>
      </c>
      <c r="E565" s="182"/>
      <c r="F565" s="58" t="s">
        <v>8</v>
      </c>
      <c r="G565" s="15">
        <f>IF(AND(F565="YA"),5,IF(AND(F565="TIDAK"),1,0))</f>
        <v>5</v>
      </c>
    </row>
    <row r="566" spans="1:7" ht="32" customHeight="1" x14ac:dyDescent="0.2">
      <c r="A566" s="2"/>
      <c r="B566" s="5"/>
      <c r="C566" s="4" t="s">
        <v>1041</v>
      </c>
      <c r="D566" s="176" t="s">
        <v>1042</v>
      </c>
      <c r="E566" s="176"/>
      <c r="F566" s="58" t="s">
        <v>8</v>
      </c>
      <c r="G566" s="15">
        <f>IF(AND(F566="YA"),5,IF(AND(F566="TIDAK"),1,0))</f>
        <v>5</v>
      </c>
    </row>
    <row r="567" spans="1:7" ht="32" customHeight="1" x14ac:dyDescent="0.2">
      <c r="A567" s="2">
        <v>20</v>
      </c>
      <c r="B567" s="197" t="s">
        <v>1043</v>
      </c>
      <c r="C567" s="197"/>
      <c r="D567" s="197"/>
      <c r="E567" s="197"/>
      <c r="F567" s="58"/>
      <c r="G567" s="50">
        <f>SUM(G568:G573)</f>
        <v>16</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c r="G569" s="15">
        <f>IF(AND(F569="YA"),5,IF(AND(F569="TIDAK"),1,0))</f>
        <v>0</v>
      </c>
    </row>
    <row r="570" spans="1:7" ht="32" customHeight="1" x14ac:dyDescent="0.2">
      <c r="A570" s="2"/>
      <c r="B570" s="24"/>
      <c r="C570" s="29" t="s">
        <v>1048</v>
      </c>
      <c r="D570" s="198" t="s">
        <v>1049</v>
      </c>
      <c r="E570" s="199"/>
      <c r="F570" s="58"/>
      <c r="G570" s="15"/>
    </row>
    <row r="571" spans="1:7" ht="32" customHeight="1" x14ac:dyDescent="0.2">
      <c r="A571" s="2"/>
      <c r="B571" s="27"/>
      <c r="C571" s="27"/>
      <c r="D571" s="30" t="s">
        <v>1050</v>
      </c>
      <c r="E571" s="17" t="s">
        <v>1051</v>
      </c>
      <c r="F571" s="58" t="s">
        <v>8</v>
      </c>
      <c r="G571" s="15">
        <f>IF(AND(F571="YA"),5,IF(AND(F571="TIDAK"),1,0))</f>
        <v>5</v>
      </c>
    </row>
    <row r="572" spans="1:7" ht="32" customHeight="1" x14ac:dyDescent="0.2">
      <c r="A572" s="2"/>
      <c r="B572" s="27"/>
      <c r="C572" s="27"/>
      <c r="D572" s="30" t="s">
        <v>1050</v>
      </c>
      <c r="E572" s="17" t="s">
        <v>1052</v>
      </c>
      <c r="F572" s="58" t="s">
        <v>55</v>
      </c>
      <c r="G572" s="15">
        <f>IF(AND(F572="YA"),5,IF(AND(F572="TIDAK"),1,0))</f>
        <v>1</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53</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8</v>
      </c>
      <c r="G578" s="15">
        <f>IF(AND(F578="YA"),3,IF(AND(F578="TIDAK"),1,0))</f>
        <v>3</v>
      </c>
    </row>
    <row r="579" spans="1:7" ht="32" customHeight="1" x14ac:dyDescent="0.2">
      <c r="A579" s="2"/>
      <c r="B579" s="5"/>
      <c r="C579" s="5" t="s">
        <v>1063</v>
      </c>
      <c r="D579" s="176" t="s">
        <v>1064</v>
      </c>
      <c r="E579" s="176"/>
      <c r="F579" s="58"/>
      <c r="G579" s="15">
        <f>IF(AND(F579="YA"),5,IF(AND(F579="TIDAK"),1,0))</f>
        <v>0</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c r="G581" s="15">
        <f>IF(AND(F581="YA"),2,IF(AND(F581="TIDAK"),1,0))</f>
        <v>0</v>
      </c>
    </row>
    <row r="582" spans="1:7" ht="32" customHeight="1" x14ac:dyDescent="0.2">
      <c r="A582" s="2"/>
      <c r="B582" s="5"/>
      <c r="C582" s="5" t="s">
        <v>1068</v>
      </c>
      <c r="D582" s="176" t="s">
        <v>1069</v>
      </c>
      <c r="E582" s="176"/>
      <c r="F582" s="58"/>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71</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8</v>
      </c>
      <c r="G594" s="15">
        <f t="shared" si="39"/>
        <v>5</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8</v>
      </c>
      <c r="G596" s="15">
        <f t="shared" si="39"/>
        <v>5</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8</v>
      </c>
      <c r="G598" s="15">
        <f t="shared" si="39"/>
        <v>5</v>
      </c>
    </row>
    <row r="599" spans="1:7" ht="32" customHeight="1" x14ac:dyDescent="0.2">
      <c r="A599" s="2"/>
      <c r="B599" s="5" t="s">
        <v>1100</v>
      </c>
      <c r="C599" s="176" t="s">
        <v>1101</v>
      </c>
      <c r="D599" s="176"/>
      <c r="E599" s="176"/>
      <c r="F599" s="58" t="s">
        <v>22</v>
      </c>
      <c r="G599" s="15">
        <f t="shared" si="39"/>
        <v>0</v>
      </c>
    </row>
    <row r="600" spans="1:7" ht="32" customHeight="1" x14ac:dyDescent="0.2">
      <c r="A600" s="2"/>
      <c r="B600" s="5" t="s">
        <v>1102</v>
      </c>
      <c r="C600" s="176" t="s">
        <v>1103</v>
      </c>
      <c r="D600" s="176"/>
      <c r="E600" s="176"/>
      <c r="F600" s="58" t="s">
        <v>8</v>
      </c>
      <c r="G600" s="15">
        <f t="shared" si="39"/>
        <v>5</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c r="G602" s="15">
        <f>IF(AND(F602="YA"),3,IF(AND(F602="TIDAK"),1,0))</f>
        <v>0</v>
      </c>
    </row>
    <row r="603" spans="1:7" ht="32" customHeight="1" x14ac:dyDescent="0.2">
      <c r="A603" s="2"/>
      <c r="B603" s="5"/>
      <c r="C603" s="5" t="s">
        <v>1108</v>
      </c>
      <c r="D603" s="176" t="s">
        <v>1109</v>
      </c>
      <c r="E603" s="176"/>
      <c r="F603" s="58" t="s">
        <v>8</v>
      </c>
      <c r="G603" s="15">
        <f>IF(AND(F603="YA"),5,IF(AND(F603="TIDAK"),1,0))</f>
        <v>5</v>
      </c>
    </row>
    <row r="604" spans="1:7" ht="32" customHeight="1" x14ac:dyDescent="0.2">
      <c r="A604" s="2"/>
      <c r="B604" s="5"/>
      <c r="C604" s="5"/>
      <c r="D604" s="5" t="s">
        <v>1110</v>
      </c>
      <c r="E604" s="5" t="s">
        <v>1111</v>
      </c>
      <c r="F604" s="58" t="s">
        <v>8</v>
      </c>
      <c r="G604" s="15">
        <f>IF(AND(F604="YA"),5,IF(AND(F604="TIDAK"),1,0))</f>
        <v>5</v>
      </c>
    </row>
    <row r="605" spans="1:7" ht="32" customHeight="1" x14ac:dyDescent="0.2">
      <c r="A605" s="2"/>
      <c r="B605" s="5"/>
      <c r="C605" s="5"/>
      <c r="D605" s="5" t="s">
        <v>1112</v>
      </c>
      <c r="E605" s="5" t="s">
        <v>1113</v>
      </c>
      <c r="F605" s="58" t="s">
        <v>8</v>
      </c>
      <c r="G605" s="15">
        <f>IF(AND(F605="YA"),5,IF(AND(F605="TIDAK"),1,0))</f>
        <v>5</v>
      </c>
    </row>
    <row r="606" spans="1:7" ht="32" customHeight="1" x14ac:dyDescent="0.2">
      <c r="A606" s="2"/>
      <c r="B606" s="5" t="s">
        <v>1114</v>
      </c>
      <c r="C606" s="5"/>
      <c r="D606" s="5" t="s">
        <v>1115</v>
      </c>
      <c r="E606" s="5" t="s">
        <v>1116</v>
      </c>
      <c r="F606" s="58" t="s">
        <v>55</v>
      </c>
      <c r="G606" s="15">
        <f>IF(AND(F606="YA"),5,IF(AND(F606="TIDAK"),1,0))</f>
        <v>1</v>
      </c>
    </row>
    <row r="607" spans="1:7" ht="32" customHeight="1" x14ac:dyDescent="0.2">
      <c r="A607" s="2"/>
      <c r="B607" s="5" t="s">
        <v>1117</v>
      </c>
      <c r="C607" s="176" t="s">
        <v>1118</v>
      </c>
      <c r="D607" s="176"/>
      <c r="E607" s="176"/>
      <c r="F607" s="58" t="s">
        <v>8</v>
      </c>
      <c r="G607" s="15">
        <f>IF(AND(F607="YA"),2,IF(AND(F607="TIDAK"),5,0))</f>
        <v>2</v>
      </c>
    </row>
    <row r="608" spans="1:7" ht="32" customHeight="1" x14ac:dyDescent="0.2">
      <c r="A608" s="2"/>
      <c r="B608" s="5" t="s">
        <v>1119</v>
      </c>
      <c r="C608" s="176" t="s">
        <v>1120</v>
      </c>
      <c r="D608" s="176"/>
      <c r="E608" s="176"/>
      <c r="F608" s="58" t="s">
        <v>55</v>
      </c>
      <c r="G608" s="15">
        <f>IF(AND(F608="YA"),2,IF(AND(F608="TIDAK"),1,0))</f>
        <v>1</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8</v>
      </c>
      <c r="G610" s="15">
        <f>IF(AND(F610="YA"),3,IF(AND(F610="TIDAK"),1,0))</f>
        <v>3</v>
      </c>
    </row>
    <row r="611" spans="1:7" ht="32" customHeight="1" x14ac:dyDescent="0.2">
      <c r="A611" s="2"/>
      <c r="B611" s="5"/>
      <c r="C611" s="5" t="s">
        <v>1125</v>
      </c>
      <c r="D611" s="176" t="s">
        <v>1126</v>
      </c>
      <c r="E611" s="176"/>
      <c r="F611" s="58"/>
      <c r="G611" s="15">
        <f>IF(AND(F611="YA"),5,IF(AND(F611="TIDAK"),1,0))</f>
        <v>0</v>
      </c>
    </row>
    <row r="612" spans="1:7" ht="32" customHeight="1" x14ac:dyDescent="0.2">
      <c r="A612" s="2"/>
      <c r="B612" s="17" t="s">
        <v>1127</v>
      </c>
      <c r="C612" s="176" t="s">
        <v>1128</v>
      </c>
      <c r="D612" s="176"/>
      <c r="E612" s="176"/>
      <c r="F612" s="58" t="s">
        <v>8</v>
      </c>
      <c r="G612" s="15">
        <f>IF(AND(F612="YA"),5,IF(AND(F612="TIDAK"),1,0))</f>
        <v>5</v>
      </c>
    </row>
    <row r="613" spans="1:7" ht="32" customHeight="1" x14ac:dyDescent="0.2">
      <c r="A613" s="2"/>
      <c r="B613" s="17" t="s">
        <v>1129</v>
      </c>
      <c r="C613" s="176" t="s">
        <v>1130</v>
      </c>
      <c r="D613" s="176"/>
      <c r="E613" s="176"/>
      <c r="F613" s="58" t="s">
        <v>55</v>
      </c>
      <c r="G613" s="15">
        <f>IF(AND(F613="YA"),5,IF(AND(F613="TIDAK"),1,0))</f>
        <v>1</v>
      </c>
    </row>
    <row r="614" spans="1:7" ht="32" customHeight="1" x14ac:dyDescent="0.2">
      <c r="A614" s="2"/>
      <c r="B614" s="5" t="s">
        <v>1131</v>
      </c>
      <c r="C614" s="176" t="s">
        <v>1132</v>
      </c>
      <c r="D614" s="176"/>
      <c r="E614" s="176"/>
      <c r="F614" s="58"/>
      <c r="G614" s="15"/>
    </row>
    <row r="615" spans="1:7" ht="32" customHeight="1" x14ac:dyDescent="0.2">
      <c r="A615" s="2"/>
      <c r="B615" s="5"/>
      <c r="C615" s="5" t="s">
        <v>1133</v>
      </c>
      <c r="D615" s="176" t="s">
        <v>1134</v>
      </c>
      <c r="E615" s="176"/>
      <c r="F615" s="58"/>
      <c r="G615" s="15">
        <f>IF(AND(F615="YA"),5,IF(AND(F615="TIDAK"),1,0))</f>
        <v>0</v>
      </c>
    </row>
    <row r="616" spans="1:7" ht="32" customHeight="1" x14ac:dyDescent="0.2">
      <c r="A616" s="2"/>
      <c r="B616" s="5"/>
      <c r="C616" s="5" t="s">
        <v>1135</v>
      </c>
      <c r="D616" s="176" t="s">
        <v>1136</v>
      </c>
      <c r="E616" s="176"/>
      <c r="F616" s="58" t="s">
        <v>8</v>
      </c>
      <c r="G616" s="15">
        <f>IF(AND(F616="YA"),3,IF(AND(F616="TIDAK"),1,0))</f>
        <v>3</v>
      </c>
    </row>
    <row r="617" spans="1:7" ht="32" customHeight="1" x14ac:dyDescent="0.2">
      <c r="A617" s="186" t="s">
        <v>1137</v>
      </c>
      <c r="B617" s="187"/>
      <c r="C617" s="187"/>
      <c r="D617" s="187"/>
      <c r="E617" s="187"/>
      <c r="F617" s="187"/>
      <c r="G617" s="48">
        <f>G618</f>
        <v>179</v>
      </c>
    </row>
    <row r="618" spans="1:7" ht="32" customHeight="1" x14ac:dyDescent="0.2">
      <c r="A618" s="31">
        <v>23</v>
      </c>
      <c r="B618" s="197" t="s">
        <v>1138</v>
      </c>
      <c r="C618" s="197"/>
      <c r="D618" s="197"/>
      <c r="E618" s="197"/>
      <c r="F618" s="58"/>
      <c r="G618" s="50">
        <f>SUM(G619:G677)</f>
        <v>179</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2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24" t="s">
        <v>1169</v>
      </c>
      <c r="C634" s="176" t="s">
        <v>1170</v>
      </c>
      <c r="D634" s="176"/>
      <c r="E634" s="176"/>
      <c r="F634" s="58"/>
      <c r="G634" s="15"/>
    </row>
    <row r="635" spans="1:7" ht="32" customHeight="1" x14ac:dyDescent="0.2">
      <c r="A635" s="2"/>
      <c r="B635" s="5"/>
      <c r="C635" s="4" t="s">
        <v>1171</v>
      </c>
      <c r="D635" s="176" t="s">
        <v>1172</v>
      </c>
      <c r="E635" s="176"/>
      <c r="F635" s="58" t="s">
        <v>8</v>
      </c>
      <c r="G635" s="15">
        <f t="shared" ref="G635:G642" si="41">IF(AND(F635="YA"),5,IF(AND(F635="TIDAK"),1,0))</f>
        <v>5</v>
      </c>
    </row>
    <row r="636" spans="1:7" ht="32" customHeight="1" x14ac:dyDescent="0.2">
      <c r="A636" s="2"/>
      <c r="B636" s="5"/>
      <c r="C636" s="4" t="s">
        <v>1173</v>
      </c>
      <c r="D636" s="176" t="s">
        <v>1174</v>
      </c>
      <c r="E636" s="176"/>
      <c r="F636" s="58" t="s">
        <v>8</v>
      </c>
      <c r="G636" s="15">
        <f t="shared" si="41"/>
        <v>5</v>
      </c>
    </row>
    <row r="637" spans="1:7" ht="32" customHeight="1" x14ac:dyDescent="0.2">
      <c r="A637" s="2"/>
      <c r="B637" s="5"/>
      <c r="C637" s="4" t="s">
        <v>1175</v>
      </c>
      <c r="D637" s="176" t="s">
        <v>1176</v>
      </c>
      <c r="E637" s="176"/>
      <c r="F637" s="58" t="s">
        <v>8</v>
      </c>
      <c r="G637" s="15">
        <f t="shared" si="41"/>
        <v>5</v>
      </c>
    </row>
    <row r="638" spans="1:7" ht="32" customHeight="1" x14ac:dyDescent="0.2">
      <c r="A638" s="2"/>
      <c r="B638" s="5"/>
      <c r="C638" s="4" t="s">
        <v>1177</v>
      </c>
      <c r="D638" s="176" t="s">
        <v>1178</v>
      </c>
      <c r="E638" s="176"/>
      <c r="F638" s="58" t="s">
        <v>8</v>
      </c>
      <c r="G638" s="15">
        <f t="shared" si="41"/>
        <v>5</v>
      </c>
    </row>
    <row r="639" spans="1:7" ht="32" customHeight="1" x14ac:dyDescent="0.2">
      <c r="A639" s="2"/>
      <c r="B639" s="5"/>
      <c r="C639" s="4" t="s">
        <v>1179</v>
      </c>
      <c r="D639" s="176" t="s">
        <v>1180</v>
      </c>
      <c r="E639" s="176"/>
      <c r="F639" s="58" t="s">
        <v>8</v>
      </c>
      <c r="G639" s="15">
        <f t="shared" si="41"/>
        <v>5</v>
      </c>
    </row>
    <row r="640" spans="1:7" ht="32" customHeight="1" x14ac:dyDescent="0.2">
      <c r="A640" s="2"/>
      <c r="B640" s="5"/>
      <c r="C640" s="4" t="s">
        <v>1181</v>
      </c>
      <c r="D640" s="176" t="s">
        <v>1182</v>
      </c>
      <c r="E640" s="176"/>
      <c r="F640" s="58" t="s">
        <v>8</v>
      </c>
      <c r="G640" s="15">
        <f t="shared" si="41"/>
        <v>5</v>
      </c>
    </row>
    <row r="641" spans="1:7" ht="32" customHeight="1" x14ac:dyDescent="0.2">
      <c r="A641" s="2"/>
      <c r="B641" s="5"/>
      <c r="C641" s="4" t="s">
        <v>1183</v>
      </c>
      <c r="D641" s="176" t="s">
        <v>1184</v>
      </c>
      <c r="E641" s="176"/>
      <c r="F641" s="58" t="s">
        <v>8</v>
      </c>
      <c r="G641" s="15">
        <f t="shared" si="41"/>
        <v>5</v>
      </c>
    </row>
    <row r="642" spans="1:7" ht="32" customHeight="1" x14ac:dyDescent="0.2">
      <c r="A642" s="2"/>
      <c r="B642" s="4" t="s">
        <v>1185</v>
      </c>
      <c r="C642" s="176" t="s">
        <v>1186</v>
      </c>
      <c r="D642" s="176"/>
      <c r="E642" s="176"/>
      <c r="F642" s="58" t="s">
        <v>8</v>
      </c>
      <c r="G642" s="15">
        <f t="shared" si="41"/>
        <v>5</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8</v>
      </c>
      <c r="G644" s="15">
        <f>IF(AND(F644="YA"),5,IF(AND(F644="TIDAK"),1,0))</f>
        <v>5</v>
      </c>
    </row>
    <row r="645" spans="1:7" ht="32" customHeight="1" x14ac:dyDescent="0.2">
      <c r="A645" s="2"/>
      <c r="B645" s="5"/>
      <c r="C645" s="4" t="s">
        <v>1191</v>
      </c>
      <c r="D645" s="176" t="s">
        <v>1192</v>
      </c>
      <c r="E645" s="176"/>
      <c r="F645" s="58" t="s">
        <v>8</v>
      </c>
      <c r="G645" s="15">
        <f>IF(AND(F645="YA"),5,IF(AND(F645="TIDAK"),1,0))</f>
        <v>5</v>
      </c>
    </row>
    <row r="646" spans="1:7" ht="32" customHeight="1" x14ac:dyDescent="0.2">
      <c r="A646" s="2"/>
      <c r="B646" s="5"/>
      <c r="C646" s="4" t="s">
        <v>1193</v>
      </c>
      <c r="D646" s="176" t="s">
        <v>1194</v>
      </c>
      <c r="E646" s="176"/>
      <c r="F646" s="58" t="s">
        <v>55</v>
      </c>
      <c r="G646" s="15">
        <f>IF(AND(F646="YA"),5,IF(AND(F646="TIDAK"),1,0))</f>
        <v>1</v>
      </c>
    </row>
    <row r="647" spans="1:7" ht="32" customHeight="1" x14ac:dyDescent="0.2">
      <c r="A647" s="2"/>
      <c r="B647" s="4" t="s">
        <v>1195</v>
      </c>
      <c r="C647" s="181" t="s">
        <v>1196</v>
      </c>
      <c r="D647" s="183"/>
      <c r="E647" s="182"/>
      <c r="F647" s="58"/>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55</v>
      </c>
      <c r="G649" s="15">
        <f>IF(AND(F649="YA"),5,IF(AND(F649="TIDAK"),1,0))</f>
        <v>1</v>
      </c>
    </row>
    <row r="650" spans="1:7" ht="32" customHeight="1" x14ac:dyDescent="0.2">
      <c r="A650" s="2"/>
      <c r="B650" s="4"/>
      <c r="C650" s="5"/>
      <c r="D650" s="4" t="s">
        <v>1201</v>
      </c>
      <c r="E650" s="13" t="s">
        <v>1202</v>
      </c>
      <c r="F650" s="58" t="s">
        <v>8</v>
      </c>
      <c r="G650" s="15">
        <f>IF(AND(F650="YA"),3,IF(AND(F650="TIDAK"),1,0))</f>
        <v>3</v>
      </c>
    </row>
    <row r="651" spans="1:7" ht="32" customHeight="1" x14ac:dyDescent="0.2">
      <c r="A651" s="2"/>
      <c r="B651" s="4"/>
      <c r="C651" s="5"/>
      <c r="D651" s="4" t="s">
        <v>1203</v>
      </c>
      <c r="E651" s="13" t="s">
        <v>1204</v>
      </c>
      <c r="F651" s="58" t="s">
        <v>55</v>
      </c>
      <c r="G651" s="15">
        <f>IF(AND(F651="YA"),1,IF(AND(F651="TIDAK"),1,0))</f>
        <v>1</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55</v>
      </c>
      <c r="G653" s="15">
        <f>IF(AND(F653="YA"),5,IF(AND(F653="TIDAK"),0,0))</f>
        <v>0</v>
      </c>
    </row>
    <row r="654" spans="1:7" ht="32" customHeight="1" x14ac:dyDescent="0.2">
      <c r="A654" s="2"/>
      <c r="B654" s="5"/>
      <c r="C654" s="5"/>
      <c r="D654" s="4" t="s">
        <v>1208</v>
      </c>
      <c r="E654" s="5" t="s">
        <v>1209</v>
      </c>
      <c r="F654" s="58" t="s">
        <v>8</v>
      </c>
      <c r="G654" s="15">
        <f>IF(AND(F654="YA"),5,IF(AND(F654="TIDAK"),0,0))</f>
        <v>5</v>
      </c>
    </row>
    <row r="655" spans="1:7" ht="44" customHeight="1" x14ac:dyDescent="0.2">
      <c r="A655" s="2"/>
      <c r="B655" s="5"/>
      <c r="C655" s="5"/>
      <c r="D655" s="4" t="s">
        <v>1210</v>
      </c>
      <c r="E655" s="5" t="s">
        <v>1211</v>
      </c>
      <c r="F655" s="58" t="s">
        <v>55</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t="s">
        <v>22</v>
      </c>
      <c r="G661" s="15">
        <f t="shared" si="42"/>
        <v>0</v>
      </c>
    </row>
    <row r="662" spans="1:7" ht="48" customHeight="1" x14ac:dyDescent="0.2">
      <c r="A662" s="2"/>
      <c r="B662" s="5"/>
      <c r="C662" s="4" t="s">
        <v>1203</v>
      </c>
      <c r="D662" s="194" t="s">
        <v>1223</v>
      </c>
      <c r="E662" s="196"/>
      <c r="F662" s="58" t="s">
        <v>8</v>
      </c>
      <c r="G662" s="15">
        <f t="shared" ref="G662:G671" si="43">IF(AND(F662="YA"),5,IF(AND(F662="TIDAK"),1,0))</f>
        <v>5</v>
      </c>
    </row>
    <row r="663" spans="1:7" ht="32" customHeight="1" x14ac:dyDescent="0.2">
      <c r="A663" s="2"/>
      <c r="B663" s="5"/>
      <c r="C663" s="5"/>
      <c r="D663" s="4" t="s">
        <v>1224</v>
      </c>
      <c r="E663" s="5" t="s">
        <v>1225</v>
      </c>
      <c r="F663" s="58" t="s">
        <v>55</v>
      </c>
      <c r="G663" s="15">
        <f t="shared" si="43"/>
        <v>1</v>
      </c>
    </row>
    <row r="664" spans="1:7" ht="69" customHeight="1" x14ac:dyDescent="0.2">
      <c r="A664" s="2"/>
      <c r="B664" s="5"/>
      <c r="C664" s="5"/>
      <c r="D664" s="4" t="s">
        <v>1226</v>
      </c>
      <c r="E664" s="5" t="s">
        <v>1227</v>
      </c>
      <c r="F664" s="58" t="s">
        <v>55</v>
      </c>
      <c r="G664" s="15">
        <f>IF(AND(F664="YA"),5,IF(AND(F664="TIDAK"),0,0))</f>
        <v>0</v>
      </c>
    </row>
    <row r="665" spans="1:7" ht="49" customHeight="1" x14ac:dyDescent="0.2">
      <c r="A665" s="2"/>
      <c r="B665" s="5"/>
      <c r="C665" s="5"/>
      <c r="D665" s="4" t="s">
        <v>1228</v>
      </c>
      <c r="E665" s="5" t="s">
        <v>1229</v>
      </c>
      <c r="F665" s="58" t="s">
        <v>8</v>
      </c>
      <c r="G665" s="15">
        <f>IF(AND(F665="YA"),3,IF(AND(F665="TIDAK"),1,0))</f>
        <v>3</v>
      </c>
    </row>
    <row r="666" spans="1:7" ht="47" customHeight="1" x14ac:dyDescent="0.2">
      <c r="A666" s="2"/>
      <c r="B666" s="5"/>
      <c r="C666" s="5"/>
      <c r="D666" s="4" t="s">
        <v>1230</v>
      </c>
      <c r="E666" s="5" t="s">
        <v>1231</v>
      </c>
      <c r="F666" s="58" t="s">
        <v>55</v>
      </c>
      <c r="G666" s="15">
        <f t="shared" si="43"/>
        <v>1</v>
      </c>
    </row>
    <row r="667" spans="1:7" ht="47" customHeight="1" x14ac:dyDescent="0.2">
      <c r="A667" s="2"/>
      <c r="B667" s="5"/>
      <c r="C667" s="5"/>
      <c r="D667" s="4" t="s">
        <v>1232</v>
      </c>
      <c r="E667" s="5" t="s">
        <v>1233</v>
      </c>
      <c r="F667" s="58" t="s">
        <v>8</v>
      </c>
      <c r="G667" s="15">
        <f t="shared" si="43"/>
        <v>5</v>
      </c>
    </row>
    <row r="668" spans="1:7" ht="47" customHeight="1" x14ac:dyDescent="0.2">
      <c r="A668" s="2"/>
      <c r="B668" s="5"/>
      <c r="C668" s="5"/>
      <c r="D668" s="4" t="s">
        <v>1234</v>
      </c>
      <c r="E668" s="5" t="s">
        <v>1235</v>
      </c>
      <c r="F668" s="58" t="s">
        <v>8</v>
      </c>
      <c r="G668" s="15">
        <f t="shared" si="43"/>
        <v>5</v>
      </c>
    </row>
    <row r="669" spans="1:7" ht="46" customHeight="1" x14ac:dyDescent="0.2">
      <c r="A669" s="2"/>
      <c r="B669" s="5"/>
      <c r="C669" s="5"/>
      <c r="D669" s="4" t="s">
        <v>1236</v>
      </c>
      <c r="E669" s="5" t="s">
        <v>1237</v>
      </c>
      <c r="F669" s="58" t="s">
        <v>8</v>
      </c>
      <c r="G669" s="15">
        <f t="shared" si="43"/>
        <v>5</v>
      </c>
    </row>
    <row r="670" spans="1:7" ht="44" customHeight="1" x14ac:dyDescent="0.2">
      <c r="A670" s="2"/>
      <c r="B670" s="5"/>
      <c r="C670" s="4" t="s">
        <v>1238</v>
      </c>
      <c r="D670" s="181" t="s">
        <v>1239</v>
      </c>
      <c r="E670" s="182"/>
      <c r="F670" s="58" t="s">
        <v>8</v>
      </c>
      <c r="G670" s="15">
        <f t="shared" si="43"/>
        <v>5</v>
      </c>
    </row>
    <row r="671" spans="1:7" ht="32" customHeight="1" x14ac:dyDescent="0.2">
      <c r="A671" s="2"/>
      <c r="B671" s="5"/>
      <c r="C671" s="4"/>
      <c r="D671" s="4" t="s">
        <v>1240</v>
      </c>
      <c r="E671" s="13" t="s">
        <v>1241</v>
      </c>
      <c r="F671" s="58"/>
      <c r="G671" s="15">
        <f t="shared" si="43"/>
        <v>0</v>
      </c>
    </row>
    <row r="672" spans="1:7" ht="32" customHeight="1" x14ac:dyDescent="0.2">
      <c r="A672" s="2"/>
      <c r="B672" s="5"/>
      <c r="C672" s="5"/>
      <c r="D672" s="4" t="s">
        <v>1242</v>
      </c>
      <c r="E672" s="13" t="s">
        <v>1243</v>
      </c>
      <c r="F672" s="58" t="s">
        <v>8</v>
      </c>
      <c r="G672" s="15">
        <f>IF(AND(F672="YA"),3,IF(AND(F672="TIDAK"),1,0))</f>
        <v>3</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8</v>
      </c>
      <c r="G674" s="15">
        <f>IF(AND(F674="YA"),5,IF(AND(F674="TIDAK"),1,0))</f>
        <v>5</v>
      </c>
    </row>
    <row r="675" spans="1:7" ht="32" customHeight="1" x14ac:dyDescent="0.2">
      <c r="A675" s="2"/>
      <c r="B675" s="5"/>
      <c r="C675" s="4" t="s">
        <v>1248</v>
      </c>
      <c r="D675" s="176" t="s">
        <v>1249</v>
      </c>
      <c r="E675" s="176"/>
      <c r="F675" s="58" t="s">
        <v>8</v>
      </c>
      <c r="G675" s="15">
        <f>IF(AND(F675="YA"),5,IF(AND(F675="TIDAK"),1,0))</f>
        <v>5</v>
      </c>
    </row>
    <row r="676" spans="1:7" ht="32" customHeight="1" x14ac:dyDescent="0.2">
      <c r="A676" s="2"/>
      <c r="B676" s="5"/>
      <c r="C676" s="4" t="s">
        <v>1250</v>
      </c>
      <c r="D676" s="176" t="s">
        <v>1251</v>
      </c>
      <c r="E676" s="176"/>
      <c r="F676" s="58" t="s">
        <v>8</v>
      </c>
      <c r="G676" s="15">
        <f>IF(AND(F676="YA"),5,IF(AND(F676="TIDAK"),1,0))</f>
        <v>5</v>
      </c>
    </row>
    <row r="677" spans="1:7" ht="32" customHeight="1" x14ac:dyDescent="0.2">
      <c r="A677" s="2"/>
      <c r="B677" s="5"/>
      <c r="C677" s="4" t="s">
        <v>1252</v>
      </c>
      <c r="D677" s="176" t="s">
        <v>1253</v>
      </c>
      <c r="E677" s="176"/>
      <c r="F677" s="58" t="s">
        <v>8</v>
      </c>
      <c r="G677" s="15">
        <f>IF(AND(F677="YA"),5,IF(AND(F677="TIDAK"),1,0))</f>
        <v>5</v>
      </c>
    </row>
    <row r="678" spans="1:7" ht="32" customHeight="1" x14ac:dyDescent="0.2">
      <c r="A678" s="186" t="s">
        <v>1254</v>
      </c>
      <c r="B678" s="187"/>
      <c r="C678" s="187"/>
      <c r="D678" s="187"/>
      <c r="E678" s="187"/>
      <c r="F678" s="187"/>
      <c r="G678" s="48">
        <f>G679</f>
        <v>95</v>
      </c>
    </row>
    <row r="679" spans="1:7" ht="32" customHeight="1" x14ac:dyDescent="0.2">
      <c r="A679" s="2">
        <v>24</v>
      </c>
      <c r="B679" s="189" t="s">
        <v>1154</v>
      </c>
      <c r="C679" s="190"/>
      <c r="D679" s="190"/>
      <c r="E679" s="191"/>
      <c r="F679" s="58"/>
      <c r="G679" s="50">
        <f>SUM(G680:G704)</f>
        <v>95</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8</v>
      </c>
      <c r="G682" s="15">
        <f>IF(AND(F682="YA"),5,IF(AND(F682="TIDAK"),1,0))</f>
        <v>5</v>
      </c>
    </row>
    <row r="683" spans="1:7" ht="32" customHeight="1" x14ac:dyDescent="0.2">
      <c r="A683" s="2"/>
      <c r="B683" s="5"/>
      <c r="C683" s="4" t="s">
        <v>1261</v>
      </c>
      <c r="D683" s="181" t="s">
        <v>1262</v>
      </c>
      <c r="E683" s="182"/>
      <c r="F683" s="58" t="s">
        <v>8</v>
      </c>
      <c r="G683" s="15">
        <f>IF(AND(F683="YA"),5,IF(AND(F683="TIDAK"),1,0))</f>
        <v>5</v>
      </c>
    </row>
    <row r="684" spans="1:7" ht="32" customHeight="1" x14ac:dyDescent="0.2">
      <c r="A684" s="2"/>
      <c r="B684" s="5"/>
      <c r="C684" s="4" t="s">
        <v>1263</v>
      </c>
      <c r="D684" s="181" t="s">
        <v>1264</v>
      </c>
      <c r="E684" s="182"/>
      <c r="F684" s="58"/>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8</v>
      </c>
      <c r="G692" s="15">
        <f t="shared" si="44"/>
        <v>5</v>
      </c>
    </row>
    <row r="693" spans="1:7" ht="32" customHeight="1" x14ac:dyDescent="0.2">
      <c r="A693" s="2"/>
      <c r="B693" s="5"/>
      <c r="C693" s="4" t="s">
        <v>1281</v>
      </c>
      <c r="D693" s="181" t="s">
        <v>1282</v>
      </c>
      <c r="E693" s="182"/>
      <c r="F693" s="58" t="s">
        <v>8</v>
      </c>
      <c r="G693" s="15">
        <f t="shared" si="44"/>
        <v>5</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c r="G700" s="15">
        <f>IF(AND(F700="YA"),3,IF(AND(F700="TIDAK"),1,0))</f>
        <v>0</v>
      </c>
    </row>
    <row r="701" spans="1:7" ht="32" customHeight="1" x14ac:dyDescent="0.2">
      <c r="A701" s="2"/>
      <c r="B701" s="5"/>
      <c r="C701" s="4" t="s">
        <v>1295</v>
      </c>
      <c r="D701" s="181" t="s">
        <v>80</v>
      </c>
      <c r="E701" s="182"/>
      <c r="F701" s="58"/>
      <c r="G701" s="15">
        <f>IF(AND(F701="YA"),3,IF(AND(F701="TIDAK"),1,0))</f>
        <v>0</v>
      </c>
    </row>
    <row r="702" spans="1:7" ht="32" customHeight="1" x14ac:dyDescent="0.2">
      <c r="A702" s="2"/>
      <c r="B702" s="5"/>
      <c r="C702" s="4" t="s">
        <v>1296</v>
      </c>
      <c r="D702" s="181" t="s">
        <v>140</v>
      </c>
      <c r="E702" s="182"/>
      <c r="F702" s="58" t="s">
        <v>8</v>
      </c>
      <c r="G702" s="15">
        <f>IF(AND(F702="YA"),5,IF(AND(F702="TIDAK"),1,0))</f>
        <v>5</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8</v>
      </c>
      <c r="G704" s="15">
        <f>IF(AND(F704="YA"),5,IF(AND(F704="TIDAK"),1,0))</f>
        <v>5</v>
      </c>
    </row>
    <row r="705" spans="1:7" ht="32" customHeight="1" x14ac:dyDescent="0.2">
      <c r="A705" s="186" t="s">
        <v>1301</v>
      </c>
      <c r="B705" s="187"/>
      <c r="C705" s="187"/>
      <c r="D705" s="187"/>
      <c r="E705" s="187"/>
      <c r="F705" s="187"/>
      <c r="G705" s="48">
        <f>G706</f>
        <v>127</v>
      </c>
    </row>
    <row r="706" spans="1:7" ht="32" customHeight="1" x14ac:dyDescent="0.2">
      <c r="A706" s="2">
        <v>25</v>
      </c>
      <c r="B706" s="194" t="s">
        <v>1302</v>
      </c>
      <c r="C706" s="195"/>
      <c r="D706" s="195"/>
      <c r="E706" s="196"/>
      <c r="F706" s="58"/>
      <c r="G706" s="50">
        <f>SUM(G707:G750)</f>
        <v>127</v>
      </c>
    </row>
    <row r="707" spans="1:7" ht="32" customHeight="1" x14ac:dyDescent="0.2">
      <c r="A707" s="2"/>
      <c r="B707" s="4" t="s">
        <v>1303</v>
      </c>
      <c r="C707" s="176" t="s">
        <v>1304</v>
      </c>
      <c r="D707" s="176"/>
      <c r="E707" s="176"/>
      <c r="F707" s="58" t="s">
        <v>8</v>
      </c>
      <c r="G707" s="15">
        <f>IF(AND(F707="YA"),5,IF(AND(F707="TIDAK"),40,0))</f>
        <v>5</v>
      </c>
    </row>
    <row r="708" spans="1:7" ht="32" customHeight="1" x14ac:dyDescent="0.2">
      <c r="A708" s="2"/>
      <c r="B708" s="5"/>
      <c r="C708" s="176" t="s">
        <v>1305</v>
      </c>
      <c r="D708" s="176"/>
      <c r="E708" s="176"/>
      <c r="F708" s="58"/>
      <c r="G708" s="15"/>
    </row>
    <row r="709" spans="1:7" ht="32" customHeight="1" x14ac:dyDescent="0.2">
      <c r="A709" s="2"/>
      <c r="B709" s="5"/>
      <c r="C709" s="24" t="s">
        <v>1306</v>
      </c>
      <c r="D709" s="176" t="s">
        <v>1307</v>
      </c>
      <c r="E709" s="176"/>
      <c r="F709" s="58" t="s">
        <v>8</v>
      </c>
      <c r="G709" s="15">
        <f>IF(AND(F709="YA"),5,IF(AND(F709="TIDAK"),1,0))</f>
        <v>5</v>
      </c>
    </row>
    <row r="710" spans="1:7" ht="32" customHeight="1" x14ac:dyDescent="0.2">
      <c r="A710" s="2"/>
      <c r="B710" s="5"/>
      <c r="C710" s="4" t="s">
        <v>1308</v>
      </c>
      <c r="D710" s="176" t="s">
        <v>1309</v>
      </c>
      <c r="E710" s="176"/>
      <c r="F710" s="58" t="s">
        <v>8</v>
      </c>
      <c r="G710" s="15">
        <f>IF(AND(F710="YA"),5,IF(AND(F710="TIDAK"),1,0))</f>
        <v>5</v>
      </c>
    </row>
    <row r="711" spans="1:7" ht="32" customHeight="1" x14ac:dyDescent="0.2">
      <c r="A711" s="2"/>
      <c r="B711" s="5"/>
      <c r="C711" s="4" t="s">
        <v>1310</v>
      </c>
      <c r="D711" s="176" t="s">
        <v>1311</v>
      </c>
      <c r="E711" s="176"/>
      <c r="F711" s="58" t="s">
        <v>8</v>
      </c>
      <c r="G711" s="15">
        <f>IF(AND(F711="YA"),5,IF(AND(F711="TIDAK"),1,0))</f>
        <v>5</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8</v>
      </c>
      <c r="G713" s="15">
        <f>IF(AND(F713="YA"),5,IF(AND(F713="TIDAK"),1,0))</f>
        <v>5</v>
      </c>
    </row>
    <row r="714" spans="1:7" ht="32" customHeight="1" x14ac:dyDescent="0.2">
      <c r="A714" s="2"/>
      <c r="B714" s="5"/>
      <c r="C714" s="5"/>
      <c r="D714" s="4" t="s">
        <v>1316</v>
      </c>
      <c r="E714" s="5" t="s">
        <v>1317</v>
      </c>
      <c r="F714" s="58" t="s">
        <v>8</v>
      </c>
      <c r="G714" s="15">
        <f>IF(AND(F714="YA"),5,IF(AND(F714="TIDAK"),1,0))</f>
        <v>5</v>
      </c>
    </row>
    <row r="715" spans="1:7" ht="32" customHeight="1" x14ac:dyDescent="0.2">
      <c r="A715" s="2"/>
      <c r="B715" s="5"/>
      <c r="C715" s="5"/>
      <c r="D715" s="4" t="s">
        <v>1318</v>
      </c>
      <c r="E715" s="5" t="s">
        <v>1319</v>
      </c>
      <c r="F715" s="58" t="s">
        <v>55</v>
      </c>
      <c r="G715" s="15">
        <f>IF(AND(F715="YA"),5,IF(AND(F715="TIDAK"),1,0))</f>
        <v>1</v>
      </c>
    </row>
    <row r="716" spans="1:7" ht="32" customHeight="1" x14ac:dyDescent="0.2">
      <c r="A716" s="2"/>
      <c r="B716" s="5"/>
      <c r="C716" s="4" t="s">
        <v>1320</v>
      </c>
      <c r="D716" s="176" t="s">
        <v>1321</v>
      </c>
      <c r="E716" s="176"/>
      <c r="F716" s="58" t="s">
        <v>8</v>
      </c>
      <c r="G716" s="15">
        <f>IF(AND(F716="YA"),5,IF(AND(F716="TIDAK"),1,0))</f>
        <v>5</v>
      </c>
    </row>
    <row r="717" spans="1:7" ht="32" customHeight="1" x14ac:dyDescent="0.2">
      <c r="A717" s="2"/>
      <c r="B717" s="4" t="s">
        <v>1322</v>
      </c>
      <c r="C717" s="203" t="s">
        <v>1323</v>
      </c>
      <c r="D717" s="203"/>
      <c r="E717" s="203"/>
      <c r="F717" s="58"/>
      <c r="G717" s="15"/>
    </row>
    <row r="718" spans="1:7" ht="32" customHeight="1" x14ac:dyDescent="0.2">
      <c r="A718" s="2"/>
      <c r="B718" s="5"/>
      <c r="C718" s="4" t="s">
        <v>1324</v>
      </c>
      <c r="D718" s="176" t="s">
        <v>1325</v>
      </c>
      <c r="E718" s="176"/>
      <c r="F718" s="58" t="s">
        <v>8</v>
      </c>
      <c r="G718" s="15">
        <f>IF(AND(F718="YA"),5,IF(AND(F718="TIDAK"),25,0))</f>
        <v>5</v>
      </c>
    </row>
    <row r="719" spans="1:7" ht="32" customHeight="1" x14ac:dyDescent="0.2">
      <c r="A719" s="2"/>
      <c r="B719" s="5"/>
      <c r="C719" s="4" t="s">
        <v>1326</v>
      </c>
      <c r="D719" s="176" t="s">
        <v>1327</v>
      </c>
      <c r="E719" s="176"/>
      <c r="F719" s="58" t="s">
        <v>8</v>
      </c>
      <c r="G719" s="15">
        <f>IF(AND(F719="YA"),5,IF(AND(F719="TIDAK"),1,0))</f>
        <v>5</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8</v>
      </c>
      <c r="G721" s="15">
        <f>IF(AND(F721="YA"),5,IF(AND(F721="TIDAK"),1,0))</f>
        <v>5</v>
      </c>
    </row>
    <row r="722" spans="1:7" ht="42" customHeight="1" x14ac:dyDescent="0.2">
      <c r="A722" s="2"/>
      <c r="B722" s="5"/>
      <c r="C722" s="24" t="s">
        <v>1331</v>
      </c>
      <c r="D722" s="176" t="s">
        <v>1332</v>
      </c>
      <c r="E722" s="176"/>
      <c r="F722" s="58" t="s">
        <v>55</v>
      </c>
      <c r="G722" s="15">
        <f>IF(AND(F722="YA"),5,IF(AND(F722="TIDAK"),1,0))</f>
        <v>1</v>
      </c>
    </row>
    <row r="723" spans="1:7" ht="32" customHeight="1" x14ac:dyDescent="0.2">
      <c r="A723" s="2"/>
      <c r="B723" s="5"/>
      <c r="C723" s="24" t="s">
        <v>1333</v>
      </c>
      <c r="D723" s="176" t="s">
        <v>1334</v>
      </c>
      <c r="E723" s="176"/>
      <c r="F723" s="58"/>
      <c r="G723" s="15"/>
    </row>
    <row r="724" spans="1:7" ht="32" customHeight="1" x14ac:dyDescent="0.2">
      <c r="A724" s="2"/>
      <c r="B724" s="5"/>
      <c r="C724" s="5"/>
      <c r="D724" s="4" t="s">
        <v>1335</v>
      </c>
      <c r="E724" s="5" t="s">
        <v>1336</v>
      </c>
      <c r="F724" s="58" t="s">
        <v>8</v>
      </c>
      <c r="G724" s="15">
        <f>IF(AND(F724="YA"),3,IF(AND(F724="TIDAK"),1,0))</f>
        <v>3</v>
      </c>
    </row>
    <row r="725" spans="1:7" ht="32" customHeight="1" x14ac:dyDescent="0.2">
      <c r="A725" s="2"/>
      <c r="B725" s="5"/>
      <c r="C725" s="5"/>
      <c r="D725" s="4" t="s">
        <v>1337</v>
      </c>
      <c r="E725" s="5" t="s">
        <v>1338</v>
      </c>
      <c r="F725" s="58" t="s">
        <v>8</v>
      </c>
      <c r="G725" s="15">
        <f>IF(AND(F725="YA"),3,IF(AND(F725="TIDAK"),1,0))</f>
        <v>3</v>
      </c>
    </row>
    <row r="726" spans="1:7" ht="32" customHeight="1" x14ac:dyDescent="0.2">
      <c r="A726" s="2"/>
      <c r="B726" s="5"/>
      <c r="C726" s="5"/>
      <c r="D726" s="4" t="s">
        <v>1339</v>
      </c>
      <c r="E726" s="5" t="s">
        <v>1340</v>
      </c>
      <c r="F726" s="58" t="s">
        <v>8</v>
      </c>
      <c r="G726" s="15">
        <f>IF(AND(F726="YA"),5,IF(AND(F726="TIDAK"),1,0))</f>
        <v>5</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24" t="s">
        <v>1343</v>
      </c>
      <c r="C728" s="176" t="s">
        <v>1344</v>
      </c>
      <c r="D728" s="176"/>
      <c r="E728" s="176"/>
      <c r="F728" s="58" t="s">
        <v>8</v>
      </c>
      <c r="G728" s="15">
        <f>IF(AND(F728="YA"),5,IF(AND(F728="TIDAK"),1,0))</f>
        <v>5</v>
      </c>
    </row>
    <row r="729" spans="1:7" ht="32" customHeight="1" x14ac:dyDescent="0.2">
      <c r="A729" s="2"/>
      <c r="B729" s="4" t="s">
        <v>1345</v>
      </c>
      <c r="C729" s="176" t="s">
        <v>1346</v>
      </c>
      <c r="D729" s="176"/>
      <c r="E729" s="176"/>
      <c r="F729" s="58" t="s">
        <v>8</v>
      </c>
      <c r="G729" s="15">
        <f>IF(AND(F729="YA"),5,IF(AND(F729="TIDAK"),1,0))</f>
        <v>5</v>
      </c>
    </row>
    <row r="730" spans="1:7" ht="32" customHeight="1" x14ac:dyDescent="0.2">
      <c r="A730" s="2"/>
      <c r="B730" s="4" t="s">
        <v>1347</v>
      </c>
      <c r="C730" s="176" t="s">
        <v>1348</v>
      </c>
      <c r="D730" s="176"/>
      <c r="E730" s="176"/>
      <c r="F730" s="58" t="s">
        <v>8</v>
      </c>
      <c r="G730" s="15">
        <f>IF(AND(F730="YA"),0,IF(AND(F730="TIDAK"),35,0))</f>
        <v>0</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8</v>
      </c>
      <c r="G733" s="15">
        <f t="shared" ref="G733:G738" si="45">IF(AND(F733="YA"),5,IF(AND(F733="TIDAK"),1,0))</f>
        <v>5</v>
      </c>
    </row>
    <row r="734" spans="1:7" ht="32" customHeight="1" x14ac:dyDescent="0.2">
      <c r="A734" s="2"/>
      <c r="B734" s="5"/>
      <c r="C734" s="4" t="s">
        <v>1353</v>
      </c>
      <c r="D734" s="176" t="s">
        <v>1354</v>
      </c>
      <c r="E734" s="176"/>
      <c r="F734" s="58" t="s">
        <v>8</v>
      </c>
      <c r="G734" s="15">
        <f t="shared" si="45"/>
        <v>5</v>
      </c>
    </row>
    <row r="735" spans="1:7" ht="32" customHeight="1" x14ac:dyDescent="0.2">
      <c r="A735" s="2"/>
      <c r="B735" s="5"/>
      <c r="C735" s="4" t="s">
        <v>1355</v>
      </c>
      <c r="D735" s="176" t="s">
        <v>1356</v>
      </c>
      <c r="E735" s="176"/>
      <c r="F735" s="58" t="s">
        <v>8</v>
      </c>
      <c r="G735" s="15">
        <f t="shared" si="45"/>
        <v>5</v>
      </c>
    </row>
    <row r="736" spans="1:7" ht="32" customHeight="1" x14ac:dyDescent="0.2">
      <c r="A736" s="2"/>
      <c r="B736" s="5"/>
      <c r="C736" s="4" t="s">
        <v>1357</v>
      </c>
      <c r="D736" s="176" t="s">
        <v>1358</v>
      </c>
      <c r="E736" s="176"/>
      <c r="F736" s="58" t="s">
        <v>8</v>
      </c>
      <c r="G736" s="15">
        <f t="shared" si="45"/>
        <v>5</v>
      </c>
    </row>
    <row r="737" spans="1:7" ht="32" customHeight="1" x14ac:dyDescent="0.2">
      <c r="A737" s="2"/>
      <c r="B737" s="5"/>
      <c r="C737" s="4" t="s">
        <v>1359</v>
      </c>
      <c r="D737" s="176" t="s">
        <v>1360</v>
      </c>
      <c r="E737" s="176"/>
      <c r="F737" s="58" t="s">
        <v>8</v>
      </c>
      <c r="G737" s="15">
        <f t="shared" si="45"/>
        <v>5</v>
      </c>
    </row>
    <row r="738" spans="1:7" ht="32" customHeight="1" x14ac:dyDescent="0.2">
      <c r="A738" s="2"/>
      <c r="B738" s="5"/>
      <c r="C738" s="4" t="s">
        <v>1361</v>
      </c>
      <c r="D738" s="176" t="s">
        <v>1362</v>
      </c>
      <c r="E738" s="176"/>
      <c r="F738" s="58" t="s">
        <v>55</v>
      </c>
      <c r="G738" s="15">
        <f t="shared" si="45"/>
        <v>1</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c r="G740" s="15">
        <f>IF(AND(F740="YA"),3,IF(AND(F740="TIDAK"),1,0))</f>
        <v>0</v>
      </c>
    </row>
    <row r="741" spans="1:7" ht="32" customHeight="1" x14ac:dyDescent="0.2">
      <c r="A741" s="2"/>
      <c r="B741" s="5"/>
      <c r="C741" s="4" t="s">
        <v>1367</v>
      </c>
      <c r="D741" s="176" t="s">
        <v>1368</v>
      </c>
      <c r="E741" s="176"/>
      <c r="F741" s="58"/>
      <c r="G741" s="15">
        <f>IF(AND(F741="YA"),3,IF(AND(F741="TIDAK"),1,0))</f>
        <v>0</v>
      </c>
    </row>
    <row r="742" spans="1:7" ht="32" customHeight="1" x14ac:dyDescent="0.2">
      <c r="A742" s="2"/>
      <c r="B742" s="5"/>
      <c r="C742" s="4" t="s">
        <v>1369</v>
      </c>
      <c r="D742" s="176" t="s">
        <v>1370</v>
      </c>
      <c r="E742" s="176"/>
      <c r="F742" s="58" t="s">
        <v>8</v>
      </c>
      <c r="G742" s="15">
        <f>IF(AND(F742="YA"),5,IF(AND(F742="TIDAK"),1,0))</f>
        <v>5</v>
      </c>
    </row>
    <row r="743" spans="1:7" ht="32" customHeight="1" x14ac:dyDescent="0.2">
      <c r="A743" s="2"/>
      <c r="B743" s="4" t="s">
        <v>1371</v>
      </c>
      <c r="C743" s="176" t="s">
        <v>1372</v>
      </c>
      <c r="D743" s="176"/>
      <c r="E743" s="176"/>
      <c r="F743" s="58"/>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8</v>
      </c>
      <c r="G745" s="15">
        <f>IF(AND(F745="YA"),5,IF(AND(F745="TIDAK"),1,0))</f>
        <v>5</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24" t="s">
        <v>1379</v>
      </c>
      <c r="C747" s="176" t="s">
        <v>1380</v>
      </c>
      <c r="D747" s="176"/>
      <c r="E747" s="176"/>
      <c r="F747" s="58" t="s">
        <v>55</v>
      </c>
      <c r="G747" s="15">
        <f>IF(AND(F747="YA"),5,IF(AND(F747="TIDAK"),1,0))</f>
        <v>1</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8</v>
      </c>
      <c r="G749" s="15">
        <f>IF(AND(F749="YA"),2,IF(AND(F749="TIDAK"),0,0))</f>
        <v>2</v>
      </c>
    </row>
    <row r="750" spans="1:7" ht="32" customHeight="1" x14ac:dyDescent="0.2">
      <c r="A750" s="2"/>
      <c r="B750" s="5"/>
      <c r="C750" s="5"/>
      <c r="D750" s="4" t="s">
        <v>1385</v>
      </c>
      <c r="E750" s="5" t="s">
        <v>1386</v>
      </c>
      <c r="F750" s="58" t="s">
        <v>55</v>
      </c>
      <c r="G750" s="15">
        <f>IF(AND(F750="YA"),2,IF(AND(F750="TIDAK"),0,0))</f>
        <v>0</v>
      </c>
    </row>
    <row r="751" spans="1:7" ht="32" customHeight="1" x14ac:dyDescent="0.2">
      <c r="A751" s="186" t="s">
        <v>1387</v>
      </c>
      <c r="B751" s="187"/>
      <c r="C751" s="187"/>
      <c r="D751" s="187"/>
      <c r="E751" s="187"/>
      <c r="F751" s="187"/>
      <c r="G751" s="48">
        <f>G752+G777</f>
        <v>92</v>
      </c>
    </row>
    <row r="752" spans="1:7" ht="32" customHeight="1" x14ac:dyDescent="0.2">
      <c r="A752" s="2">
        <v>26</v>
      </c>
      <c r="B752" s="180" t="s">
        <v>1388</v>
      </c>
      <c r="C752" s="180"/>
      <c r="D752" s="180"/>
      <c r="E752" s="180"/>
      <c r="F752" s="58"/>
      <c r="G752" s="50">
        <f>SUM(G753:G777)</f>
        <v>87</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24" t="s">
        <v>1397</v>
      </c>
      <c r="D757" s="176" t="s">
        <v>1398</v>
      </c>
      <c r="E757" s="176"/>
      <c r="F757" s="58"/>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55</v>
      </c>
      <c r="G759" s="15">
        <f>IF(AND(F759="YA"),5,IF(AND(F759="TIDAK"),1,0))</f>
        <v>1</v>
      </c>
    </row>
    <row r="760" spans="1:7" ht="32" customHeight="1" x14ac:dyDescent="0.2">
      <c r="A760" s="2"/>
      <c r="B760" s="5"/>
      <c r="C760" s="5"/>
      <c r="D760" s="4" t="s">
        <v>1403</v>
      </c>
      <c r="E760" s="5" t="s">
        <v>1404</v>
      </c>
      <c r="F760" s="58" t="s">
        <v>8</v>
      </c>
      <c r="G760" s="15">
        <f>IF(AND(F760="YA"),5,IF(AND(F760="TIDAK"),1,0))</f>
        <v>5</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c r="G762" s="15">
        <f>IF(AND(F762="YA"),3,IF(AND(F762="TIDAK"),1,0))</f>
        <v>0</v>
      </c>
    </row>
    <row r="763" spans="1:7" ht="32" customHeight="1" x14ac:dyDescent="0.2">
      <c r="A763" s="2"/>
      <c r="B763" s="5"/>
      <c r="C763" s="5"/>
      <c r="D763" s="4" t="s">
        <v>1409</v>
      </c>
      <c r="E763" s="5" t="s">
        <v>878</v>
      </c>
      <c r="F763" s="58"/>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8</v>
      </c>
      <c r="G767" s="15">
        <f t="shared" si="46"/>
        <v>5</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8</v>
      </c>
      <c r="G770" s="15">
        <f t="shared" si="46"/>
        <v>5</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8</v>
      </c>
      <c r="G774" s="15">
        <f t="shared" si="46"/>
        <v>5</v>
      </c>
    </row>
    <row r="775" spans="1:7" ht="32" customHeight="1" x14ac:dyDescent="0.2">
      <c r="A775" s="2"/>
      <c r="B775" s="4" t="s">
        <v>1432</v>
      </c>
      <c r="C775" s="176" t="s">
        <v>1433</v>
      </c>
      <c r="D775" s="176"/>
      <c r="E775" s="176"/>
      <c r="F775" s="58" t="s">
        <v>55</v>
      </c>
      <c r="G775" s="15">
        <f t="shared" si="46"/>
        <v>1</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77</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8</v>
      </c>
      <c r="G780" s="15">
        <f>IF(AND(F780="YA"),5,IF(AND(F780="TIDAK"),1,0))</f>
        <v>5</v>
      </c>
    </row>
    <row r="781" spans="1:7" ht="32" customHeight="1" x14ac:dyDescent="0.2">
      <c r="A781" s="2"/>
      <c r="B781" s="4" t="s">
        <v>1443</v>
      </c>
      <c r="C781" s="176" t="s">
        <v>1444</v>
      </c>
      <c r="D781" s="176"/>
      <c r="E781" s="176"/>
      <c r="F781" s="58"/>
      <c r="G781" s="15"/>
    </row>
    <row r="782" spans="1:7" ht="32" customHeight="1" x14ac:dyDescent="0.2">
      <c r="A782" s="2"/>
      <c r="B782" s="5"/>
      <c r="C782" s="4" t="s">
        <v>1445</v>
      </c>
      <c r="D782" s="176" t="s">
        <v>1446</v>
      </c>
      <c r="E782" s="176"/>
      <c r="F782" s="58" t="s">
        <v>8</v>
      </c>
      <c r="G782" s="15">
        <f>IF(AND(F782="YA"),3,IF(AND(F782="TIDAK"),1,0))</f>
        <v>3</v>
      </c>
    </row>
    <row r="783" spans="1:7" ht="32" customHeight="1" x14ac:dyDescent="0.2">
      <c r="A783" s="2"/>
      <c r="B783" s="5"/>
      <c r="C783" s="4" t="s">
        <v>1447</v>
      </c>
      <c r="D783" s="176" t="s">
        <v>1448</v>
      </c>
      <c r="E783" s="176"/>
      <c r="F783" s="58"/>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8</v>
      </c>
      <c r="G785" s="15">
        <f>IF(AND(F785="YA"),5,IF(AND(F785="TIDAK"),1,0))</f>
        <v>5</v>
      </c>
    </row>
    <row r="786" spans="1:7" ht="32" customHeight="1" x14ac:dyDescent="0.2">
      <c r="A786" s="2"/>
      <c r="B786" s="4" t="s">
        <v>1452</v>
      </c>
      <c r="C786" s="176" t="s">
        <v>1453</v>
      </c>
      <c r="D786" s="176"/>
      <c r="E786" s="176"/>
      <c r="F786" s="58" t="s">
        <v>8</v>
      </c>
      <c r="G786" s="15">
        <f>IF(AND(F786="YA"),5,IF(AND(F786="TIDAK"),1,0))</f>
        <v>5</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55</v>
      </c>
      <c r="G788" s="15">
        <f>IF(AND(F788="YA"),5,IF(AND(F788="TIDAK"),1,0))</f>
        <v>1</v>
      </c>
    </row>
    <row r="789" spans="1:7" ht="32" customHeight="1" x14ac:dyDescent="0.2">
      <c r="A789" s="2"/>
      <c r="B789" s="5"/>
      <c r="C789" s="32" t="s">
        <v>1457</v>
      </c>
      <c r="D789" s="176" t="s">
        <v>274</v>
      </c>
      <c r="E789" s="176"/>
      <c r="F789" s="58" t="s">
        <v>55</v>
      </c>
      <c r="G789" s="15">
        <f>IF(AND(F789="YA"),5,IF(AND(F789="TIDAK"),1,0))</f>
        <v>1</v>
      </c>
    </row>
    <row r="790" spans="1:7" ht="32" customHeight="1" x14ac:dyDescent="0.2">
      <c r="A790" s="2"/>
      <c r="B790" s="5"/>
      <c r="C790" s="32" t="s">
        <v>1458</v>
      </c>
      <c r="D790" s="176" t="s">
        <v>1459</v>
      </c>
      <c r="E790" s="176"/>
      <c r="F790" s="58" t="s">
        <v>55</v>
      </c>
      <c r="G790" s="15">
        <f>IF(AND(F790="YA"),5,IF(AND(F790="TIDAK"),1,0))</f>
        <v>1</v>
      </c>
    </row>
    <row r="791" spans="1:7" ht="32" customHeight="1" x14ac:dyDescent="0.2">
      <c r="A791" s="2"/>
      <c r="B791" s="5"/>
      <c r="C791" s="32" t="s">
        <v>1460</v>
      </c>
      <c r="D791" s="176" t="s">
        <v>1461</v>
      </c>
      <c r="E791" s="176"/>
      <c r="F791" s="58" t="s">
        <v>8</v>
      </c>
      <c r="G791" s="15">
        <f>IF(AND(F791="YA"),5,IF(AND(F791="TIDAK"),1,0))</f>
        <v>5</v>
      </c>
    </row>
    <row r="792" spans="1:7" ht="32" customHeight="1" x14ac:dyDescent="0.2">
      <c r="A792" s="2"/>
      <c r="B792" s="4" t="s">
        <v>1462</v>
      </c>
      <c r="C792" s="176" t="s">
        <v>1463</v>
      </c>
      <c r="D792" s="176"/>
      <c r="E792" s="176"/>
      <c r="F792" s="58" t="s">
        <v>8</v>
      </c>
      <c r="G792" s="15">
        <f>IF(AND(F792="YA"),5,IF(AND(F792="TIDAK"),1,0))</f>
        <v>5</v>
      </c>
    </row>
    <row r="793" spans="1:7" ht="32" customHeight="1" x14ac:dyDescent="0.2">
      <c r="A793" s="2"/>
      <c r="B793" s="24" t="s">
        <v>1464</v>
      </c>
      <c r="C793" s="176" t="s">
        <v>1465</v>
      </c>
      <c r="D793" s="176"/>
      <c r="E793" s="176"/>
      <c r="F793" s="58"/>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8</v>
      </c>
      <c r="G796" s="15">
        <f>IF(AND(F796="YA"),5,IF(AND(F796="TIDAK"),1,0))</f>
        <v>5</v>
      </c>
    </row>
    <row r="797" spans="1:7" ht="32" customHeight="1" x14ac:dyDescent="0.2">
      <c r="A797" s="2"/>
      <c r="B797" s="6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8</v>
      </c>
      <c r="G799" s="15">
        <f>IF(AND(F799="YA"),5,IF(AND(F799="TIDAK"),1,0))</f>
        <v>5</v>
      </c>
    </row>
    <row r="800" spans="1:7" ht="32" customHeight="1" x14ac:dyDescent="0.2">
      <c r="A800" s="2"/>
      <c r="B800" s="5"/>
      <c r="C800" s="4" t="s">
        <v>1477</v>
      </c>
      <c r="D800" s="176" t="s">
        <v>1478</v>
      </c>
      <c r="E800" s="176"/>
      <c r="F800" s="58" t="s">
        <v>8</v>
      </c>
      <c r="G800" s="15">
        <f>IF(AND(F800="YA"),5,IF(AND(F800="TIDAK"),1,0))</f>
        <v>5</v>
      </c>
    </row>
    <row r="801" spans="1:7" ht="32" customHeight="1" x14ac:dyDescent="0.2">
      <c r="A801" s="2"/>
      <c r="B801" s="4" t="s">
        <v>1479</v>
      </c>
      <c r="C801" s="176" t="s">
        <v>1480</v>
      </c>
      <c r="D801" s="176"/>
      <c r="E801" s="176"/>
      <c r="F801" s="58" t="s">
        <v>55</v>
      </c>
      <c r="G801" s="15">
        <f>IF(AND(F801="YA"),5,IF(AND(F801="TIDAK"),1,0))</f>
        <v>1</v>
      </c>
    </row>
    <row r="802" spans="1:7" ht="32" customHeight="1" x14ac:dyDescent="0.2">
      <c r="A802" s="2"/>
      <c r="B802" s="4" t="s">
        <v>1481</v>
      </c>
      <c r="C802" s="176" t="s">
        <v>1482</v>
      </c>
      <c r="D802" s="176"/>
      <c r="E802" s="176"/>
      <c r="F802" s="58" t="s">
        <v>55</v>
      </c>
      <c r="G802" s="15">
        <f>IF(AND(F802="YA"),1,IF(AND(F802="TIDAK"),5,0))</f>
        <v>5</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22</v>
      </c>
      <c r="G804" s="15">
        <f>IF(AND(F804="YA"),2,IF(AND(F804="TIDAK"),1,0))</f>
        <v>0</v>
      </c>
    </row>
    <row r="805" spans="1:7" ht="32" customHeight="1" x14ac:dyDescent="0.2">
      <c r="A805" s="2"/>
      <c r="B805" s="5"/>
      <c r="C805" s="4" t="s">
        <v>1487</v>
      </c>
      <c r="D805" s="176" t="s">
        <v>1488</v>
      </c>
      <c r="E805" s="176"/>
      <c r="F805" s="58"/>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22</v>
      </c>
      <c r="G808" s="15">
        <f>IF(AND(F808="YA"),2,IF(AND(F808="TIDAK"),0,0))</f>
        <v>0</v>
      </c>
    </row>
    <row r="809" spans="1:7" ht="32" customHeight="1" x14ac:dyDescent="0.2">
      <c r="A809" s="186" t="s">
        <v>1493</v>
      </c>
      <c r="B809" s="187"/>
      <c r="C809" s="187"/>
      <c r="D809" s="187"/>
      <c r="E809" s="187"/>
      <c r="F809" s="187"/>
      <c r="G809" s="48">
        <f>G810</f>
        <v>16</v>
      </c>
    </row>
    <row r="810" spans="1:7" ht="32" customHeight="1" x14ac:dyDescent="0.2">
      <c r="A810" s="2">
        <v>28</v>
      </c>
      <c r="B810" s="180" t="s">
        <v>1494</v>
      </c>
      <c r="C810" s="180"/>
      <c r="D810" s="180"/>
      <c r="E810" s="180"/>
      <c r="F810" s="58"/>
      <c r="G810" s="50">
        <f>SUM(G811:G831)</f>
        <v>16</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8</v>
      </c>
      <c r="G812" s="15">
        <f>IF(AND(F812="YA"),0,IF(AND(F812="TIDAK"),0,0))</f>
        <v>0</v>
      </c>
    </row>
    <row r="813" spans="1:7" ht="32" customHeight="1" x14ac:dyDescent="0.2">
      <c r="A813" s="2"/>
      <c r="B813" s="3"/>
      <c r="C813" s="24" t="s">
        <v>1499</v>
      </c>
      <c r="D813" s="193" t="s">
        <v>1500</v>
      </c>
      <c r="E813" s="193"/>
      <c r="F813" s="58" t="s">
        <v>55</v>
      </c>
      <c r="G813" s="15">
        <f t="shared" ref="G813:G815" si="47">IF(AND(F813="YA"),0,IF(AND(F813="TIDAK"),0,0))</f>
        <v>0</v>
      </c>
    </row>
    <row r="814" spans="1:7" ht="32" customHeight="1" x14ac:dyDescent="0.2">
      <c r="A814" s="2"/>
      <c r="B814" s="3"/>
      <c r="C814" s="4" t="s">
        <v>1501</v>
      </c>
      <c r="D814" s="192" t="s">
        <v>1502</v>
      </c>
      <c r="E814" s="192"/>
      <c r="F814" s="58" t="s">
        <v>55</v>
      </c>
      <c r="G814" s="15">
        <f t="shared" si="47"/>
        <v>0</v>
      </c>
    </row>
    <row r="815" spans="1:7" ht="32" customHeight="1" x14ac:dyDescent="0.2">
      <c r="A815" s="2"/>
      <c r="B815" s="3"/>
      <c r="C815" s="4" t="s">
        <v>1503</v>
      </c>
      <c r="D815" s="192" t="s">
        <v>1504</v>
      </c>
      <c r="E815" s="192"/>
      <c r="F815" s="58" t="s">
        <v>8</v>
      </c>
      <c r="G815" s="15">
        <f t="shared" si="47"/>
        <v>0</v>
      </c>
    </row>
    <row r="816" spans="1:7" ht="32" customHeight="1" x14ac:dyDescent="0.2">
      <c r="A816" s="2"/>
      <c r="B816" s="4" t="s">
        <v>1505</v>
      </c>
      <c r="C816" s="176" t="s">
        <v>1506</v>
      </c>
      <c r="D816" s="176"/>
      <c r="E816" s="176"/>
      <c r="F816" s="58" t="s">
        <v>8</v>
      </c>
      <c r="G816" s="15">
        <f>IF(AND(F816="YA"),5,IF(AND(F816="TIDAK"),1,0))</f>
        <v>5</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55</v>
      </c>
      <c r="G818" s="15">
        <f>IF(AND(F818="YA"),5,IF(AND(F818="TIDAK"),1,0))</f>
        <v>1</v>
      </c>
    </row>
    <row r="819" spans="1:7" ht="32" customHeight="1" x14ac:dyDescent="0.2">
      <c r="A819" s="2"/>
      <c r="B819" s="5"/>
      <c r="C819" s="4" t="s">
        <v>1511</v>
      </c>
      <c r="D819" s="176" t="s">
        <v>1512</v>
      </c>
      <c r="E819" s="176"/>
      <c r="F819" s="58" t="s">
        <v>55</v>
      </c>
      <c r="G819" s="15">
        <f>IF(AND(F819="YA"),5,IF(AND(F819="TIDAK"),1,0))</f>
        <v>1</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55</v>
      </c>
      <c r="G821" s="15">
        <f>IF(AND(F821="YA"),5,IF(AND(F821="TIDAK"),1,0))</f>
        <v>1</v>
      </c>
    </row>
    <row r="822" spans="1:7" ht="32" customHeight="1" x14ac:dyDescent="0.2">
      <c r="A822" s="2"/>
      <c r="B822" s="5"/>
      <c r="C822" s="4" t="s">
        <v>1516</v>
      </c>
      <c r="D822" s="176" t="s">
        <v>1517</v>
      </c>
      <c r="E822" s="176"/>
      <c r="F822" s="58" t="s">
        <v>55</v>
      </c>
      <c r="G822" s="15">
        <f>IF(AND(F822="YA"),5,IF(AND(F822="TIDAK"),1,0))</f>
        <v>1</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8</v>
      </c>
      <c r="G824" s="15">
        <f>IF(AND(F824="YA"),5,IF(AND(F824="TIDAK"),1,0))</f>
        <v>5</v>
      </c>
    </row>
    <row r="825" spans="1:7" ht="32" customHeight="1" x14ac:dyDescent="0.2">
      <c r="A825" s="2"/>
      <c r="B825" s="5"/>
      <c r="C825" s="4" t="s">
        <v>1521</v>
      </c>
      <c r="D825" s="176" t="s">
        <v>1522</v>
      </c>
      <c r="E825" s="176"/>
      <c r="F825" s="58"/>
      <c r="G825" s="15">
        <f>IF(AND(F825="YA"),5,IF(AND(F825="TIDAK"),1,0))</f>
        <v>0</v>
      </c>
    </row>
    <row r="826" spans="1:7" ht="32" customHeight="1" x14ac:dyDescent="0.2">
      <c r="A826" s="2"/>
      <c r="B826" s="4" t="s">
        <v>1523</v>
      </c>
      <c r="C826" s="176" t="s">
        <v>1524</v>
      </c>
      <c r="D826" s="176"/>
      <c r="E826" s="176"/>
      <c r="F826" s="58" t="s">
        <v>55</v>
      </c>
      <c r="G826" s="15">
        <f>IF(AND(F826="YA"),5,IF(AND(F826="TIDAK"),1,0))</f>
        <v>1</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22</v>
      </c>
      <c r="G828" s="15">
        <f>IF(AND(F828="YA"),3,IF(AND(F828="TIDAK"),1,0))</f>
        <v>0</v>
      </c>
    </row>
    <row r="829" spans="1:7" ht="32" customHeight="1" x14ac:dyDescent="0.2">
      <c r="A829" s="2"/>
      <c r="B829" s="5"/>
      <c r="C829" s="4" t="s">
        <v>1529</v>
      </c>
      <c r="D829" s="176" t="s">
        <v>1530</v>
      </c>
      <c r="E829" s="176"/>
      <c r="F829" s="58" t="s">
        <v>22</v>
      </c>
      <c r="G829" s="15">
        <f>IF(AND(F829="YA"),3,IF(AND(F829="TIDAK"),1,0))</f>
        <v>0</v>
      </c>
    </row>
    <row r="830" spans="1:7" ht="50" customHeight="1" x14ac:dyDescent="0.2">
      <c r="A830" s="2"/>
      <c r="B830" s="5"/>
      <c r="C830" s="4" t="s">
        <v>1531</v>
      </c>
      <c r="D830" s="176" t="s">
        <v>1532</v>
      </c>
      <c r="E830" s="176"/>
      <c r="F830" s="58" t="s">
        <v>22</v>
      </c>
      <c r="G830" s="15">
        <f>IF(AND(F830="YA"),5,IF(AND(F830="TIDAK"),1,0))</f>
        <v>0</v>
      </c>
    </row>
    <row r="831" spans="1:7" ht="32" customHeight="1" x14ac:dyDescent="0.2">
      <c r="A831" s="2"/>
      <c r="B831" s="4" t="s">
        <v>1533</v>
      </c>
      <c r="C831" s="176" t="s">
        <v>1693</v>
      </c>
      <c r="D831" s="176"/>
      <c r="E831" s="176"/>
      <c r="F831" s="58" t="s">
        <v>55</v>
      </c>
      <c r="G831" s="15">
        <f>IF(AND(F831="YA"),5,IF(AND(F831="TIDAK"),1,0))</f>
        <v>1</v>
      </c>
    </row>
    <row r="832" spans="1:7" ht="32" customHeight="1" x14ac:dyDescent="0.2">
      <c r="A832" s="186" t="s">
        <v>1534</v>
      </c>
      <c r="B832" s="187"/>
      <c r="C832" s="187"/>
      <c r="D832" s="187"/>
      <c r="E832" s="187"/>
      <c r="F832" s="187"/>
      <c r="G832" s="48">
        <f>G833+G865</f>
        <v>151</v>
      </c>
    </row>
    <row r="833" spans="1:7" ht="32" customHeight="1" x14ac:dyDescent="0.2">
      <c r="A833" s="2">
        <v>29</v>
      </c>
      <c r="B833" s="189" t="s">
        <v>1535</v>
      </c>
      <c r="C833" s="190"/>
      <c r="D833" s="190"/>
      <c r="E833" s="191"/>
      <c r="F833" s="58"/>
      <c r="G833" s="50">
        <f>SUM(G834:G864)</f>
        <v>131</v>
      </c>
    </row>
    <row r="834" spans="1:7" ht="32" customHeight="1" x14ac:dyDescent="0.2">
      <c r="A834" s="2"/>
      <c r="B834" s="4" t="s">
        <v>1536</v>
      </c>
      <c r="C834" s="181" t="s">
        <v>1537</v>
      </c>
      <c r="D834" s="183"/>
      <c r="E834" s="182"/>
      <c r="F834" s="58" t="s">
        <v>8</v>
      </c>
      <c r="G834" s="15">
        <f>IF(AND(F834="YA"),5,IF(AND(F834="TIDAK"),1,0))</f>
        <v>5</v>
      </c>
    </row>
    <row r="835" spans="1:7" ht="32" customHeight="1" x14ac:dyDescent="0.2">
      <c r="A835" s="2"/>
      <c r="B835" s="4" t="s">
        <v>1538</v>
      </c>
      <c r="C835" s="181" t="s">
        <v>1539</v>
      </c>
      <c r="D835" s="183"/>
      <c r="E835" s="182"/>
      <c r="F835" s="58" t="s">
        <v>8</v>
      </c>
      <c r="G835" s="15">
        <f>IF(AND(F835="YA"),5,IF(AND(F835="TIDAK"),1,0))</f>
        <v>5</v>
      </c>
    </row>
    <row r="836" spans="1:7" ht="32" customHeight="1" x14ac:dyDescent="0.2">
      <c r="A836" s="2"/>
      <c r="B836" s="4" t="s">
        <v>1540</v>
      </c>
      <c r="C836" s="181" t="s">
        <v>1541</v>
      </c>
      <c r="D836" s="183"/>
      <c r="E836" s="182"/>
      <c r="F836" s="58" t="s">
        <v>8</v>
      </c>
      <c r="G836" s="15">
        <f>IF(AND(F836="YA"),5,IF(AND(F836="TIDAK"),1,0))</f>
        <v>5</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8</v>
      </c>
      <c r="G838" s="15">
        <f>IF(AND(F838="YA"),5,IF(AND(F838="TIDAK"),1,0))</f>
        <v>5</v>
      </c>
    </row>
    <row r="839" spans="1:7" ht="32" customHeight="1" x14ac:dyDescent="0.2">
      <c r="A839" s="2"/>
      <c r="B839" s="5"/>
      <c r="C839" s="4" t="s">
        <v>1546</v>
      </c>
      <c r="D839" s="184" t="s">
        <v>1547</v>
      </c>
      <c r="E839" s="185"/>
      <c r="F839" s="58" t="s">
        <v>8</v>
      </c>
      <c r="G839" s="15">
        <f>IF(AND(F839="YA"),5,IF(AND(F839="TIDAK"),1,0))</f>
        <v>5</v>
      </c>
    </row>
    <row r="840" spans="1:7" ht="32" customHeight="1" x14ac:dyDescent="0.2">
      <c r="A840" s="2"/>
      <c r="B840" s="5"/>
      <c r="C840" s="4" t="s">
        <v>1548</v>
      </c>
      <c r="D840" s="184" t="s">
        <v>1549</v>
      </c>
      <c r="E840" s="185"/>
      <c r="F840" s="58" t="s">
        <v>8</v>
      </c>
      <c r="G840" s="15">
        <f>IF(AND(F840="YA"),5,IF(AND(F840="TIDAK"),1,0))</f>
        <v>5</v>
      </c>
    </row>
    <row r="841" spans="1:7" ht="32" customHeight="1" x14ac:dyDescent="0.2">
      <c r="A841" s="2"/>
      <c r="B841" s="5"/>
      <c r="C841" s="4" t="s">
        <v>1550</v>
      </c>
      <c r="D841" s="184" t="s">
        <v>1551</v>
      </c>
      <c r="E841" s="185"/>
      <c r="F841" s="58" t="s">
        <v>8</v>
      </c>
      <c r="G841" s="15">
        <f>IF(AND(F841="YA"),5,IF(AND(F841="TIDAK"),1,0))</f>
        <v>5</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8</v>
      </c>
      <c r="G843" s="15">
        <f t="shared" ref="G843:G850" si="48">IF(AND(F843="YA"),5,IF(AND(F843="TIDAK"),1,0))</f>
        <v>5</v>
      </c>
    </row>
    <row r="844" spans="1:7" ht="32" customHeight="1" x14ac:dyDescent="0.2">
      <c r="A844" s="2"/>
      <c r="B844" s="5"/>
      <c r="C844" s="4" t="s">
        <v>1556</v>
      </c>
      <c r="D844" s="181" t="s">
        <v>1557</v>
      </c>
      <c r="E844" s="182"/>
      <c r="F844" s="58" t="s">
        <v>8</v>
      </c>
      <c r="G844" s="15">
        <f t="shared" si="48"/>
        <v>5</v>
      </c>
    </row>
    <row r="845" spans="1:7" ht="32" customHeight="1" x14ac:dyDescent="0.2">
      <c r="A845" s="2"/>
      <c r="B845" s="5"/>
      <c r="C845" s="4" t="s">
        <v>1558</v>
      </c>
      <c r="D845" s="181" t="s">
        <v>1559</v>
      </c>
      <c r="E845" s="182"/>
      <c r="F845" s="58" t="s">
        <v>8</v>
      </c>
      <c r="G845" s="15">
        <f t="shared" si="48"/>
        <v>5</v>
      </c>
    </row>
    <row r="846" spans="1:7" ht="32" customHeight="1" x14ac:dyDescent="0.2">
      <c r="A846" s="2"/>
      <c r="B846" s="5"/>
      <c r="C846" s="4" t="s">
        <v>1560</v>
      </c>
      <c r="D846" s="184" t="s">
        <v>1561</v>
      </c>
      <c r="E846" s="185"/>
      <c r="F846" s="58" t="s">
        <v>8</v>
      </c>
      <c r="G846" s="15">
        <f t="shared" si="48"/>
        <v>5</v>
      </c>
    </row>
    <row r="847" spans="1:7" ht="32" customHeight="1" x14ac:dyDescent="0.2">
      <c r="A847" s="2"/>
      <c r="B847" s="5"/>
      <c r="C847" s="4" t="s">
        <v>1562</v>
      </c>
      <c r="D847" s="181" t="s">
        <v>1563</v>
      </c>
      <c r="E847" s="182"/>
      <c r="F847" s="58" t="s">
        <v>8</v>
      </c>
      <c r="G847" s="15">
        <f t="shared" si="48"/>
        <v>5</v>
      </c>
    </row>
    <row r="848" spans="1:7" ht="32" customHeight="1" x14ac:dyDescent="0.2">
      <c r="A848" s="2"/>
      <c r="B848" s="5"/>
      <c r="C848" s="4" t="s">
        <v>1564</v>
      </c>
      <c r="D848" s="181" t="s">
        <v>1565</v>
      </c>
      <c r="E848" s="182"/>
      <c r="F848" s="58" t="s">
        <v>8</v>
      </c>
      <c r="G848" s="15">
        <f t="shared" si="48"/>
        <v>5</v>
      </c>
    </row>
    <row r="849" spans="1:7" ht="32" customHeight="1" x14ac:dyDescent="0.2">
      <c r="A849" s="2"/>
      <c r="B849" s="5"/>
      <c r="C849" s="4" t="s">
        <v>1566</v>
      </c>
      <c r="D849" s="181" t="s">
        <v>1567</v>
      </c>
      <c r="E849" s="182"/>
      <c r="F849" s="58" t="s">
        <v>8</v>
      </c>
      <c r="G849" s="15">
        <f t="shared" si="48"/>
        <v>5</v>
      </c>
    </row>
    <row r="850" spans="1:7" ht="32" customHeight="1" x14ac:dyDescent="0.2">
      <c r="A850" s="2"/>
      <c r="B850" s="5"/>
      <c r="C850" s="4" t="s">
        <v>1568</v>
      </c>
      <c r="D850" s="181" t="s">
        <v>1569</v>
      </c>
      <c r="E850" s="182"/>
      <c r="F850" s="58" t="s">
        <v>8</v>
      </c>
      <c r="G850" s="15">
        <f t="shared" si="48"/>
        <v>5</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8</v>
      </c>
      <c r="G852" s="15">
        <f t="shared" ref="G852:G857" si="49">IF(AND(F852="YA"),5,IF(AND(F852="TIDAK"),1,0))</f>
        <v>5</v>
      </c>
    </row>
    <row r="853" spans="1:7" ht="32" customHeight="1" x14ac:dyDescent="0.2">
      <c r="A853" s="2"/>
      <c r="B853" s="5"/>
      <c r="C853" s="4" t="s">
        <v>1574</v>
      </c>
      <c r="D853" s="181" t="s">
        <v>1575</v>
      </c>
      <c r="E853" s="182"/>
      <c r="F853" s="58" t="s">
        <v>8</v>
      </c>
      <c r="G853" s="15">
        <f t="shared" si="49"/>
        <v>5</v>
      </c>
    </row>
    <row r="854" spans="1:7" ht="32" customHeight="1" x14ac:dyDescent="0.2">
      <c r="A854" s="2"/>
      <c r="B854" s="5"/>
      <c r="C854" s="4" t="s">
        <v>1576</v>
      </c>
      <c r="D854" s="176" t="s">
        <v>1577</v>
      </c>
      <c r="E854" s="176"/>
      <c r="F854" s="58" t="s">
        <v>55</v>
      </c>
      <c r="G854" s="15">
        <f t="shared" si="49"/>
        <v>1</v>
      </c>
    </row>
    <row r="855" spans="1:7" ht="32" customHeight="1" x14ac:dyDescent="0.2">
      <c r="A855" s="2"/>
      <c r="B855" s="5"/>
      <c r="C855" s="4" t="s">
        <v>1578</v>
      </c>
      <c r="D855" s="176" t="s">
        <v>1579</v>
      </c>
      <c r="E855" s="176"/>
      <c r="F855" s="58" t="s">
        <v>8</v>
      </c>
      <c r="G855" s="15">
        <f t="shared" si="49"/>
        <v>5</v>
      </c>
    </row>
    <row r="856" spans="1:7" ht="32" customHeight="1" x14ac:dyDescent="0.2">
      <c r="A856" s="2"/>
      <c r="B856" s="5"/>
      <c r="C856" s="4" t="s">
        <v>1580</v>
      </c>
      <c r="D856" s="176" t="s">
        <v>1581</v>
      </c>
      <c r="E856" s="176"/>
      <c r="F856" s="58" t="s">
        <v>8</v>
      </c>
      <c r="G856" s="15">
        <f t="shared" si="49"/>
        <v>5</v>
      </c>
    </row>
    <row r="857" spans="1:7" ht="32" customHeight="1" x14ac:dyDescent="0.2">
      <c r="A857" s="2"/>
      <c r="B857" s="5"/>
      <c r="C857" s="4" t="s">
        <v>1582</v>
      </c>
      <c r="D857" s="176" t="s">
        <v>1583</v>
      </c>
      <c r="E857" s="176"/>
      <c r="F857" s="58" t="s">
        <v>8</v>
      </c>
      <c r="G857" s="15">
        <f t="shared" si="49"/>
        <v>5</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8</v>
      </c>
      <c r="G859" s="15">
        <f t="shared" ref="G859:G864" si="50">IF(AND(F859="YA"),5,IF(AND(F859="TIDAK"),1,0))</f>
        <v>5</v>
      </c>
    </row>
    <row r="860" spans="1:7" ht="32" customHeight="1" x14ac:dyDescent="0.2">
      <c r="A860" s="2"/>
      <c r="B860" s="5"/>
      <c r="C860" s="4" t="s">
        <v>1588</v>
      </c>
      <c r="D860" s="176" t="s">
        <v>1589</v>
      </c>
      <c r="E860" s="176"/>
      <c r="F860" s="58" t="s">
        <v>8</v>
      </c>
      <c r="G860" s="15">
        <f t="shared" si="50"/>
        <v>5</v>
      </c>
    </row>
    <row r="861" spans="1:7" ht="32" customHeight="1" x14ac:dyDescent="0.2">
      <c r="A861" s="2"/>
      <c r="B861" s="5"/>
      <c r="C861" s="4" t="s">
        <v>1590</v>
      </c>
      <c r="D861" s="176" t="s">
        <v>1591</v>
      </c>
      <c r="E861" s="176"/>
      <c r="F861" s="58" t="s">
        <v>8</v>
      </c>
      <c r="G861" s="15">
        <f t="shared" si="50"/>
        <v>5</v>
      </c>
    </row>
    <row r="862" spans="1:7" ht="32" customHeight="1" x14ac:dyDescent="0.2">
      <c r="A862" s="2"/>
      <c r="B862" s="5"/>
      <c r="C862" s="4" t="s">
        <v>1592</v>
      </c>
      <c r="D862" s="176" t="s">
        <v>1593</v>
      </c>
      <c r="E862" s="176"/>
      <c r="F862" s="58" t="s">
        <v>8</v>
      </c>
      <c r="G862" s="15">
        <f t="shared" si="50"/>
        <v>5</v>
      </c>
    </row>
    <row r="863" spans="1:7" ht="32" customHeight="1" x14ac:dyDescent="0.2">
      <c r="A863" s="2"/>
      <c r="B863" s="5"/>
      <c r="C863" s="4" t="s">
        <v>1594</v>
      </c>
      <c r="D863" s="176" t="s">
        <v>1595</v>
      </c>
      <c r="E863" s="176"/>
      <c r="F863" s="58" t="s">
        <v>8</v>
      </c>
      <c r="G863" s="15">
        <f t="shared" si="50"/>
        <v>5</v>
      </c>
    </row>
    <row r="864" spans="1:7" ht="32" customHeight="1" x14ac:dyDescent="0.2">
      <c r="A864" s="2"/>
      <c r="B864" s="5"/>
      <c r="C864" s="4" t="s">
        <v>1596</v>
      </c>
      <c r="D864" s="176" t="s">
        <v>1597</v>
      </c>
      <c r="E864" s="176"/>
      <c r="F864" s="58" t="s">
        <v>8</v>
      </c>
      <c r="G864" s="15">
        <f t="shared" si="50"/>
        <v>5</v>
      </c>
    </row>
    <row r="865" spans="1:7" ht="32" customHeight="1" x14ac:dyDescent="0.2">
      <c r="A865" s="2">
        <v>30</v>
      </c>
      <c r="B865" s="180" t="s">
        <v>1598</v>
      </c>
      <c r="C865" s="180"/>
      <c r="D865" s="180"/>
      <c r="E865" s="180"/>
      <c r="F865" s="58"/>
      <c r="G865" s="50">
        <f>SUM(G866:G885)</f>
        <v>20</v>
      </c>
    </row>
    <row r="866" spans="1:7" ht="32" customHeight="1" x14ac:dyDescent="0.2">
      <c r="A866" s="2"/>
      <c r="B866" s="4" t="s">
        <v>1599</v>
      </c>
      <c r="C866" s="176" t="s">
        <v>1600</v>
      </c>
      <c r="D866" s="176"/>
      <c r="E866" s="176"/>
      <c r="F866" s="58" t="s">
        <v>55</v>
      </c>
      <c r="G866" s="15">
        <f>IF(AND(F866="YA"),5,IF(AND(F866="TIDAK"),1,0))</f>
        <v>1</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8</v>
      </c>
      <c r="G868" s="15">
        <f>IF(AND(F868="YA"),5,IF(AND(F868="TIDAK"),1,0))</f>
        <v>5</v>
      </c>
    </row>
    <row r="869" spans="1:7" ht="32" customHeight="1" x14ac:dyDescent="0.2">
      <c r="A869" s="2"/>
      <c r="B869" s="5"/>
      <c r="C869" s="4" t="s">
        <v>1605</v>
      </c>
      <c r="D869" s="176" t="s">
        <v>1606</v>
      </c>
      <c r="E869" s="176"/>
      <c r="F869" s="58" t="s">
        <v>55</v>
      </c>
      <c r="G869" s="15">
        <f>IF(AND(F869="YA"),5,IF(AND(F869="TIDAK"),1,0))</f>
        <v>1</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55</v>
      </c>
      <c r="G871" s="15">
        <f t="shared" ref="G871:G876" si="51">IF(AND(F871="YA"),5,IF(AND(F871="TIDAK"),1,0))</f>
        <v>1</v>
      </c>
    </row>
    <row r="872" spans="1:7" ht="32" customHeight="1" x14ac:dyDescent="0.2">
      <c r="A872" s="2"/>
      <c r="B872" s="5"/>
      <c r="C872" s="4" t="s">
        <v>1611</v>
      </c>
      <c r="D872" s="176" t="s">
        <v>1612</v>
      </c>
      <c r="E872" s="176"/>
      <c r="F872" s="58" t="s">
        <v>55</v>
      </c>
      <c r="G872" s="15">
        <f t="shared" si="51"/>
        <v>1</v>
      </c>
    </row>
    <row r="873" spans="1:7" ht="32" customHeight="1" x14ac:dyDescent="0.2">
      <c r="A873" s="2"/>
      <c r="B873" s="5"/>
      <c r="C873" s="4" t="s">
        <v>1613</v>
      </c>
      <c r="D873" s="176" t="s">
        <v>1614</v>
      </c>
      <c r="E873" s="176"/>
      <c r="F873" s="58" t="s">
        <v>55</v>
      </c>
      <c r="G873" s="15">
        <f t="shared" si="51"/>
        <v>1</v>
      </c>
    </row>
    <row r="874" spans="1:7" ht="32" customHeight="1" x14ac:dyDescent="0.2">
      <c r="A874" s="2"/>
      <c r="B874" s="5"/>
      <c r="C874" s="4" t="s">
        <v>1615</v>
      </c>
      <c r="D874" s="176" t="s">
        <v>1616</v>
      </c>
      <c r="E874" s="176"/>
      <c r="F874" s="58" t="s">
        <v>55</v>
      </c>
      <c r="G874" s="15">
        <f t="shared" si="51"/>
        <v>1</v>
      </c>
    </row>
    <row r="875" spans="1:7" ht="32" customHeight="1" x14ac:dyDescent="0.2">
      <c r="A875" s="2"/>
      <c r="B875" s="5"/>
      <c r="C875" s="4" t="s">
        <v>1617</v>
      </c>
      <c r="D875" s="176" t="s">
        <v>1618</v>
      </c>
      <c r="E875" s="176"/>
      <c r="F875" s="58" t="s">
        <v>55</v>
      </c>
      <c r="G875" s="15">
        <f t="shared" si="51"/>
        <v>1</v>
      </c>
    </row>
    <row r="876" spans="1:7" ht="32" customHeight="1" x14ac:dyDescent="0.2">
      <c r="A876" s="2"/>
      <c r="B876" s="5"/>
      <c r="C876" s="4" t="s">
        <v>1619</v>
      </c>
      <c r="D876" s="176" t="s">
        <v>1620</v>
      </c>
      <c r="E876" s="176"/>
      <c r="F876" s="58" t="s">
        <v>55</v>
      </c>
      <c r="G876" s="15">
        <f t="shared" si="51"/>
        <v>1</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8</v>
      </c>
      <c r="G878" s="15">
        <f>IF(AND(F878="YA"),3,IF(AND(F878="TIDAK"),1,0))</f>
        <v>3</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22</v>
      </c>
      <c r="G880" s="15">
        <f>IF(AND(F880="YA"),5,IF(AND(F880="TIDAK"),1,0))</f>
        <v>0</v>
      </c>
    </row>
    <row r="881" spans="1:7" ht="32" customHeight="1" x14ac:dyDescent="0.2">
      <c r="A881" s="2"/>
      <c r="B881" s="4" t="s">
        <v>1629</v>
      </c>
      <c r="C881" s="176" t="s">
        <v>1630</v>
      </c>
      <c r="D881" s="176"/>
      <c r="E881" s="176"/>
      <c r="F881" s="58" t="s">
        <v>55</v>
      </c>
      <c r="G881" s="15">
        <f>IF(AND(F881="YA"),5,IF(AND(F881="TIDAK"),1,0))</f>
        <v>1</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55</v>
      </c>
      <c r="G883" s="15">
        <f>IF(AND(F883="YA"),5,IF(AND(F883="TIDAK"),1,0))</f>
        <v>1</v>
      </c>
    </row>
    <row r="884" spans="1:7" ht="32" customHeight="1" x14ac:dyDescent="0.2">
      <c r="A884" s="2"/>
      <c r="B884" s="5"/>
      <c r="C884" s="4" t="s">
        <v>1635</v>
      </c>
      <c r="D884" s="176" t="s">
        <v>1636</v>
      </c>
      <c r="E884" s="176"/>
      <c r="F884" s="58" t="s">
        <v>55</v>
      </c>
      <c r="G884" s="15">
        <f>IF(AND(F884="YA"),5,IF(AND(F884="TIDAK"),1,0))</f>
        <v>1</v>
      </c>
    </row>
    <row r="885" spans="1:7" ht="32" customHeight="1" x14ac:dyDescent="0.2">
      <c r="A885" s="2"/>
      <c r="B885" s="5"/>
      <c r="C885" s="4" t="s">
        <v>1637</v>
      </c>
      <c r="D885" s="176" t="s">
        <v>1638</v>
      </c>
      <c r="E885" s="176"/>
      <c r="F885" s="58"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2176</v>
      </c>
    </row>
    <row r="887" spans="1:7" ht="32" customHeight="1" x14ac:dyDescent="0.2">
      <c r="A887" s="177" t="s">
        <v>1649</v>
      </c>
      <c r="B887" s="177"/>
      <c r="C887" s="177"/>
      <c r="D887" s="177"/>
      <c r="E887" s="177"/>
      <c r="F887" s="177"/>
      <c r="G887" s="42" t="str">
        <f>IF(AND(G886&gt;=2384),"SANGAT BAIK",IF(AND(G886&gt;=2013),"BAIK",IF(AND(G886&gt;=1616),"CUKUP","KURANG")))</f>
        <v>BAIK</v>
      </c>
    </row>
    <row r="888" spans="1:7" s="54" customFormat="1" ht="32" customHeight="1" x14ac:dyDescent="0.2">
      <c r="A888" s="53"/>
      <c r="B888" s="53"/>
      <c r="C888" s="34"/>
      <c r="D888" s="34"/>
      <c r="F888" s="53"/>
      <c r="G888" s="36"/>
    </row>
  </sheetData>
  <protectedRanges>
    <protectedRange sqref="C888" name="Range1"/>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706:F750 F5:F162 F245:F280 F327:F364 F366:F399 F282:F325 F401:F429 F431:F442 F478:F616 F618:F677 F679:F704 F752:F808 F444:F476 F810:F831 F164:F243 F833:F885" xr:uid="{2F1429E1-ACB0-304A-B6DC-CCC335951718}">
      <formula1>"YA,TIDAK,N/A"</formula1>
    </dataValidation>
  </dataValidations>
  <pageMargins left="0.7" right="0.7" top="0.75" bottom="0.75" header="0.3" footer="0.3"/>
  <pageSetup paperSize="14"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455D6-0EC9-724C-A5F7-20BFD105FB30}">
  <sheetPr codeName="Sheet6"/>
  <dimension ref="A1:G888"/>
  <sheetViews>
    <sheetView topLeftCell="A867" zoomScale="84" zoomScaleNormal="84"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1697</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328</v>
      </c>
    </row>
    <row r="5" spans="1:7" ht="32" customHeight="1" x14ac:dyDescent="0.2">
      <c r="A5" s="2">
        <v>1</v>
      </c>
      <c r="B5" s="180" t="s">
        <v>5</v>
      </c>
      <c r="C5" s="180"/>
      <c r="D5" s="180"/>
      <c r="E5" s="180"/>
      <c r="F5" s="58"/>
      <c r="G5" s="50">
        <f>SUM(G6:G17)</f>
        <v>26</v>
      </c>
    </row>
    <row r="6" spans="1:7" ht="32" customHeight="1" x14ac:dyDescent="0.2">
      <c r="A6" s="2"/>
      <c r="B6" s="4" t="s">
        <v>6</v>
      </c>
      <c r="C6" s="176" t="s">
        <v>7</v>
      </c>
      <c r="D6" s="176"/>
      <c r="E6" s="176"/>
      <c r="F6" s="58" t="s">
        <v>8</v>
      </c>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55</v>
      </c>
      <c r="G9" s="15">
        <f t="shared" si="0"/>
        <v>1</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22</v>
      </c>
      <c r="G13" s="15">
        <f t="shared" si="0"/>
        <v>0</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8</v>
      </c>
      <c r="G16" s="15">
        <f t="shared" si="0"/>
        <v>5</v>
      </c>
    </row>
    <row r="17" spans="1:7" ht="32" customHeight="1" x14ac:dyDescent="0.2">
      <c r="A17" s="2"/>
      <c r="B17" s="3"/>
      <c r="C17" s="4" t="s">
        <v>29</v>
      </c>
      <c r="D17" s="176" t="s">
        <v>30</v>
      </c>
      <c r="E17" s="176"/>
      <c r="F17" s="58" t="s">
        <v>22</v>
      </c>
      <c r="G17" s="15">
        <f t="shared" si="0"/>
        <v>0</v>
      </c>
    </row>
    <row r="18" spans="1:7" ht="32" customHeight="1" x14ac:dyDescent="0.2">
      <c r="A18" s="2">
        <v>2</v>
      </c>
      <c r="B18" s="180" t="s">
        <v>31</v>
      </c>
      <c r="C18" s="180"/>
      <c r="D18" s="180"/>
      <c r="E18" s="180"/>
      <c r="F18" s="58"/>
      <c r="G18" s="50">
        <f>SUM(G19:G28)</f>
        <v>30</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c r="G22" s="15"/>
    </row>
    <row r="23" spans="1:7" ht="32" customHeight="1" x14ac:dyDescent="0.2">
      <c r="A23" s="2"/>
      <c r="B23" s="5"/>
      <c r="C23" s="5" t="s">
        <v>40</v>
      </c>
      <c r="D23" s="176" t="s">
        <v>41</v>
      </c>
      <c r="E23" s="176"/>
      <c r="F23" s="58" t="s">
        <v>8</v>
      </c>
      <c r="G23" s="15">
        <f>IF(AND(F23="YA"),2,IF(AND(F23="TIDAK"),1,0))</f>
        <v>2</v>
      </c>
    </row>
    <row r="24" spans="1:7" ht="32" customHeight="1" x14ac:dyDescent="0.2">
      <c r="A24" s="2"/>
      <c r="B24" s="5"/>
      <c r="C24" s="5" t="s">
        <v>42</v>
      </c>
      <c r="D24" s="176" t="s">
        <v>43</v>
      </c>
      <c r="E24" s="176"/>
      <c r="F24" s="58" t="s">
        <v>55</v>
      </c>
      <c r="G24" s="15">
        <f>IF(AND(F24="YA"),3,IF(AND(F24="TIDAK"),1,0))</f>
        <v>1</v>
      </c>
    </row>
    <row r="25" spans="1:7" ht="32" customHeight="1" x14ac:dyDescent="0.2">
      <c r="A25" s="2"/>
      <c r="B25" s="5"/>
      <c r="C25" s="5" t="s">
        <v>44</v>
      </c>
      <c r="D25" s="176" t="s">
        <v>45</v>
      </c>
      <c r="E25" s="176"/>
      <c r="F25" s="58" t="s">
        <v>55</v>
      </c>
      <c r="G25" s="15">
        <f>IF(AND(F25="YA"),5,IF(AND(F25="TIDAK"),1,0))</f>
        <v>1</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55</v>
      </c>
      <c r="G28" s="15">
        <f t="shared" si="1"/>
        <v>1</v>
      </c>
    </row>
    <row r="29" spans="1:7" ht="32" customHeight="1" x14ac:dyDescent="0.2">
      <c r="A29" s="2">
        <v>3</v>
      </c>
      <c r="B29" s="189" t="s">
        <v>52</v>
      </c>
      <c r="C29" s="190"/>
      <c r="D29" s="190"/>
      <c r="E29" s="191"/>
      <c r="F29" s="58"/>
      <c r="G29" s="50">
        <f>SUM(G30:G31)</f>
        <v>6</v>
      </c>
    </row>
    <row r="30" spans="1:7" ht="32" customHeight="1" x14ac:dyDescent="0.2">
      <c r="A30" s="2"/>
      <c r="B30" s="5" t="s">
        <v>53</v>
      </c>
      <c r="C30" s="176" t="s">
        <v>54</v>
      </c>
      <c r="D30" s="176"/>
      <c r="E30" s="176"/>
      <c r="F30" s="58" t="s">
        <v>8</v>
      </c>
      <c r="G30" s="15">
        <f t="shared" ref="G30:G31" si="2">IF(AND(F30="YA"),5,IF(AND(F30="TIDAK"),1,0))</f>
        <v>5</v>
      </c>
    </row>
    <row r="31" spans="1:7" ht="32" customHeight="1" x14ac:dyDescent="0.2">
      <c r="A31" s="2"/>
      <c r="B31" s="7" t="s">
        <v>56</v>
      </c>
      <c r="C31" s="176" t="s">
        <v>57</v>
      </c>
      <c r="D31" s="176"/>
      <c r="E31" s="176"/>
      <c r="F31" s="58" t="s">
        <v>55</v>
      </c>
      <c r="G31" s="15">
        <f t="shared" si="2"/>
        <v>1</v>
      </c>
    </row>
    <row r="32" spans="1:7" ht="32" customHeight="1" x14ac:dyDescent="0.2">
      <c r="A32" s="2">
        <v>4</v>
      </c>
      <c r="B32" s="180" t="s">
        <v>58</v>
      </c>
      <c r="C32" s="180"/>
      <c r="D32" s="180"/>
      <c r="E32" s="180"/>
      <c r="F32" s="58"/>
      <c r="G32" s="50">
        <f>SUM(G33:G59)</f>
        <v>96</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8</v>
      </c>
      <c r="G40" s="15">
        <f t="shared" si="5"/>
        <v>5</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c r="G42" s="15">
        <f>IF(AND(F42="YA"),2,IF(AND(F42="TIDAK"),1,0))</f>
        <v>0</v>
      </c>
    </row>
    <row r="43" spans="1:7" ht="32" customHeight="1" x14ac:dyDescent="0.2">
      <c r="A43" s="2"/>
      <c r="B43" s="5"/>
      <c r="C43" s="5"/>
      <c r="D43" s="5" t="s">
        <v>79</v>
      </c>
      <c r="E43" s="5" t="s">
        <v>80</v>
      </c>
      <c r="F43" s="58"/>
      <c r="G43" s="15">
        <f>IF(AND(F43="YA"),3,IF(AND(F43="TIDAK"),1,0))</f>
        <v>0</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8</v>
      </c>
      <c r="G58" s="15">
        <f t="shared" si="7"/>
        <v>5</v>
      </c>
    </row>
    <row r="59" spans="1:7" ht="32" customHeight="1" x14ac:dyDescent="0.2">
      <c r="A59" s="2"/>
      <c r="B59" s="5"/>
      <c r="C59" s="5"/>
      <c r="D59" s="4" t="s">
        <v>110</v>
      </c>
      <c r="E59" s="5" t="s">
        <v>111</v>
      </c>
      <c r="F59" s="58" t="s">
        <v>55</v>
      </c>
      <c r="G59" s="15">
        <f t="shared" si="7"/>
        <v>1</v>
      </c>
    </row>
    <row r="60" spans="1:7" ht="32" customHeight="1" x14ac:dyDescent="0.2">
      <c r="A60" s="2">
        <v>5</v>
      </c>
      <c r="B60" s="180" t="s">
        <v>112</v>
      </c>
      <c r="C60" s="180"/>
      <c r="D60" s="180"/>
      <c r="E60" s="180"/>
      <c r="F60" s="58"/>
      <c r="G60" s="50">
        <f>SUM(G61:G82)</f>
        <v>19</v>
      </c>
    </row>
    <row r="61" spans="1:7" ht="32" customHeight="1" x14ac:dyDescent="0.2">
      <c r="A61" s="2"/>
      <c r="B61" s="4" t="s">
        <v>113</v>
      </c>
      <c r="C61" s="176" t="s">
        <v>114</v>
      </c>
      <c r="D61" s="176"/>
      <c r="E61" s="176"/>
      <c r="F61" s="58" t="s">
        <v>55</v>
      </c>
      <c r="G61" s="15">
        <f t="shared" ref="G61" si="8">IF(AND(F61="YA"),5,IF(AND(F61="TIDAK"),1,0))</f>
        <v>1</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55</v>
      </c>
      <c r="G63" s="15">
        <f t="shared" ref="G63:G70" si="9">IF(AND(F63="YA"),5,IF(AND(F63="TIDAK"),1,0))</f>
        <v>1</v>
      </c>
    </row>
    <row r="64" spans="1:7" ht="32" customHeight="1" x14ac:dyDescent="0.2">
      <c r="A64" s="2"/>
      <c r="B64" s="5"/>
      <c r="C64" s="4" t="s">
        <v>119</v>
      </c>
      <c r="D64" s="176" t="s">
        <v>120</v>
      </c>
      <c r="E64" s="176"/>
      <c r="F64" s="58" t="s">
        <v>55</v>
      </c>
      <c r="G64" s="15">
        <f t="shared" si="9"/>
        <v>1</v>
      </c>
    </row>
    <row r="65" spans="1:7" ht="32" customHeight="1" x14ac:dyDescent="0.2">
      <c r="A65" s="2"/>
      <c r="B65" s="5"/>
      <c r="C65" s="4" t="s">
        <v>121</v>
      </c>
      <c r="D65" s="176" t="s">
        <v>122</v>
      </c>
      <c r="E65" s="176"/>
      <c r="F65" s="58" t="s">
        <v>55</v>
      </c>
      <c r="G65" s="15">
        <f t="shared" si="9"/>
        <v>1</v>
      </c>
    </row>
    <row r="66" spans="1:7" ht="32" customHeight="1" x14ac:dyDescent="0.2">
      <c r="A66" s="2"/>
      <c r="B66" s="5"/>
      <c r="C66" s="4" t="s">
        <v>123</v>
      </c>
      <c r="D66" s="176" t="s">
        <v>124</v>
      </c>
      <c r="E66" s="176"/>
      <c r="F66" s="58" t="s">
        <v>55</v>
      </c>
      <c r="G66" s="15">
        <f t="shared" si="9"/>
        <v>1</v>
      </c>
    </row>
    <row r="67" spans="1:7" ht="32" customHeight="1" x14ac:dyDescent="0.2">
      <c r="A67" s="2"/>
      <c r="B67" s="5"/>
      <c r="C67" s="4" t="s">
        <v>125</v>
      </c>
      <c r="D67" s="176" t="s">
        <v>126</v>
      </c>
      <c r="E67" s="176"/>
      <c r="F67" s="58" t="s">
        <v>55</v>
      </c>
      <c r="G67" s="15">
        <f t="shared" si="9"/>
        <v>1</v>
      </c>
    </row>
    <row r="68" spans="1:7" ht="32" customHeight="1" x14ac:dyDescent="0.2">
      <c r="A68" s="2"/>
      <c r="B68" s="5"/>
      <c r="C68" s="4" t="s">
        <v>127</v>
      </c>
      <c r="D68" s="176" t="s">
        <v>128</v>
      </c>
      <c r="E68" s="176"/>
      <c r="F68" s="58" t="s">
        <v>55</v>
      </c>
      <c r="G68" s="15">
        <f t="shared" si="9"/>
        <v>1</v>
      </c>
    </row>
    <row r="69" spans="1:7" ht="32" customHeight="1" x14ac:dyDescent="0.2">
      <c r="A69" s="2"/>
      <c r="B69" s="5"/>
      <c r="C69" s="4" t="s">
        <v>129</v>
      </c>
      <c r="D69" s="176" t="s">
        <v>130</v>
      </c>
      <c r="E69" s="176"/>
      <c r="F69" s="58" t="s">
        <v>55</v>
      </c>
      <c r="G69" s="15">
        <f t="shared" si="9"/>
        <v>1</v>
      </c>
    </row>
    <row r="70" spans="1:7" ht="32" customHeight="1" x14ac:dyDescent="0.2">
      <c r="A70" s="2"/>
      <c r="B70" s="5"/>
      <c r="C70" s="4" t="s">
        <v>131</v>
      </c>
      <c r="D70" s="176" t="s">
        <v>132</v>
      </c>
      <c r="E70" s="176"/>
      <c r="F70" s="58" t="s">
        <v>55</v>
      </c>
      <c r="G70" s="15">
        <f t="shared" si="9"/>
        <v>1</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t="s">
        <v>55</v>
      </c>
      <c r="G73" s="15">
        <f>IF(AND(F73="YA"),2,IF(AND(F73="TIDAK"),1,0))</f>
        <v>1</v>
      </c>
    </row>
    <row r="74" spans="1:7" ht="32" customHeight="1" x14ac:dyDescent="0.2">
      <c r="A74" s="2"/>
      <c r="B74" s="5"/>
      <c r="C74" s="5"/>
      <c r="D74" s="4" t="s">
        <v>138</v>
      </c>
      <c r="E74" s="5" t="s">
        <v>80</v>
      </c>
      <c r="F74" s="58" t="s">
        <v>55</v>
      </c>
      <c r="G74" s="15">
        <f>IF(AND(F74="YA"),3,IF(AND(F74="TIDAK"),1,0))</f>
        <v>1</v>
      </c>
    </row>
    <row r="75" spans="1:7" ht="32" customHeight="1" x14ac:dyDescent="0.2">
      <c r="A75" s="2"/>
      <c r="B75" s="5"/>
      <c r="C75" s="5"/>
      <c r="D75" s="4" t="s">
        <v>139</v>
      </c>
      <c r="E75" s="5" t="s">
        <v>140</v>
      </c>
      <c r="F75" s="58" t="s">
        <v>55</v>
      </c>
      <c r="G75" s="15">
        <f>IF(AND(F75="YA"),5,IF(AND(F75="TIDAK"),1,0))</f>
        <v>1</v>
      </c>
    </row>
    <row r="76" spans="1:7" ht="32" customHeight="1" x14ac:dyDescent="0.2">
      <c r="A76" s="2"/>
      <c r="B76" s="5"/>
      <c r="C76" s="4" t="s">
        <v>141</v>
      </c>
      <c r="D76" s="176" t="s">
        <v>142</v>
      </c>
      <c r="E76" s="176"/>
      <c r="F76" s="58" t="s">
        <v>55</v>
      </c>
      <c r="G76" s="15">
        <f t="shared" ref="G76:G82" si="10">IF(AND(F76="YA"),5,IF(AND(F76="TIDAK"),1,0))</f>
        <v>1</v>
      </c>
    </row>
    <row r="77" spans="1:7" ht="32" customHeight="1" x14ac:dyDescent="0.2">
      <c r="A77" s="2"/>
      <c r="B77" s="4" t="s">
        <v>143</v>
      </c>
      <c r="C77" s="176" t="s">
        <v>144</v>
      </c>
      <c r="D77" s="176"/>
      <c r="E77" s="176"/>
      <c r="F77" s="58" t="s">
        <v>55</v>
      </c>
      <c r="G77" s="15">
        <f t="shared" si="10"/>
        <v>1</v>
      </c>
    </row>
    <row r="78" spans="1:7" ht="32" customHeight="1" x14ac:dyDescent="0.2">
      <c r="A78" s="2"/>
      <c r="B78" s="4" t="s">
        <v>145</v>
      </c>
      <c r="C78" s="176" t="s">
        <v>146</v>
      </c>
      <c r="D78" s="176"/>
      <c r="E78" s="176"/>
      <c r="F78" s="58" t="s">
        <v>55</v>
      </c>
      <c r="G78" s="15">
        <f t="shared" si="10"/>
        <v>1</v>
      </c>
    </row>
    <row r="79" spans="1:7" ht="32" customHeight="1" x14ac:dyDescent="0.2">
      <c r="A79" s="2"/>
      <c r="B79" s="4" t="s">
        <v>147</v>
      </c>
      <c r="C79" s="176" t="s">
        <v>148</v>
      </c>
      <c r="D79" s="176"/>
      <c r="E79" s="176"/>
      <c r="F79" s="58" t="s">
        <v>55</v>
      </c>
      <c r="G79" s="15">
        <f t="shared" si="10"/>
        <v>1</v>
      </c>
    </row>
    <row r="80" spans="1:7" ht="32" customHeight="1" x14ac:dyDescent="0.2">
      <c r="A80" s="2"/>
      <c r="B80" s="4" t="s">
        <v>149</v>
      </c>
      <c r="C80" s="176" t="s">
        <v>150</v>
      </c>
      <c r="D80" s="176"/>
      <c r="E80" s="176"/>
      <c r="F80" s="58" t="s">
        <v>55</v>
      </c>
      <c r="G80" s="15">
        <f t="shared" si="10"/>
        <v>1</v>
      </c>
    </row>
    <row r="81" spans="1:7" ht="32" customHeight="1" x14ac:dyDescent="0.2">
      <c r="A81" s="2"/>
      <c r="B81" s="4" t="s">
        <v>151</v>
      </c>
      <c r="C81" s="176" t="s">
        <v>152</v>
      </c>
      <c r="D81" s="176"/>
      <c r="E81" s="176"/>
      <c r="F81" s="58" t="s">
        <v>55</v>
      </c>
      <c r="G81" s="15">
        <f t="shared" si="10"/>
        <v>1</v>
      </c>
    </row>
    <row r="82" spans="1:7" ht="32" customHeight="1" x14ac:dyDescent="0.2">
      <c r="A82" s="2"/>
      <c r="B82" s="4" t="s">
        <v>153</v>
      </c>
      <c r="C82" s="176" t="s">
        <v>154</v>
      </c>
      <c r="D82" s="176"/>
      <c r="E82" s="176"/>
      <c r="F82" s="58" t="s">
        <v>55</v>
      </c>
      <c r="G82" s="15">
        <f t="shared" si="10"/>
        <v>1</v>
      </c>
    </row>
    <row r="83" spans="1:7" ht="32" customHeight="1" x14ac:dyDescent="0.2">
      <c r="A83" s="2">
        <v>6</v>
      </c>
      <c r="B83" s="180" t="s">
        <v>155</v>
      </c>
      <c r="C83" s="180"/>
      <c r="D83" s="180"/>
      <c r="E83" s="180"/>
      <c r="F83" s="58"/>
      <c r="G83" s="50">
        <f>SUM(G84:G96)</f>
        <v>23</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c r="G85" s="15"/>
    </row>
    <row r="86" spans="1:7" ht="32" customHeight="1" x14ac:dyDescent="0.2">
      <c r="A86" s="2"/>
      <c r="B86" s="5"/>
      <c r="C86" s="4" t="s">
        <v>160</v>
      </c>
      <c r="D86" s="176" t="s">
        <v>161</v>
      </c>
      <c r="E86" s="176"/>
      <c r="F86" s="58" t="s">
        <v>8</v>
      </c>
      <c r="G86" s="15">
        <f>IF(AND(F86="YA"),3,IF(AND(F86="TIDAK"),1,0))</f>
        <v>3</v>
      </c>
    </row>
    <row r="87" spans="1:7" ht="32" customHeight="1" x14ac:dyDescent="0.2">
      <c r="A87" s="2"/>
      <c r="B87" s="5"/>
      <c r="C87" s="4" t="s">
        <v>162</v>
      </c>
      <c r="D87" s="176" t="s">
        <v>163</v>
      </c>
      <c r="E87" s="176"/>
      <c r="F87" s="58"/>
      <c r="G87" s="15">
        <f>IF(AND(F87="YA"),5,IF(AND(F87="TIDAK"),1,0))</f>
        <v>0</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t="s">
        <v>8</v>
      </c>
      <c r="G89" s="15">
        <f>IF(AND(F89="YA"),3,IF(AND(F89="TIDAK"),1,0))</f>
        <v>3</v>
      </c>
    </row>
    <row r="90" spans="1:7" ht="32" customHeight="1" x14ac:dyDescent="0.2">
      <c r="A90" s="2"/>
      <c r="B90" s="5"/>
      <c r="C90" s="4" t="s">
        <v>168</v>
      </c>
      <c r="D90" s="176" t="s">
        <v>169</v>
      </c>
      <c r="E90" s="176"/>
      <c r="F90" s="58"/>
      <c r="G90" s="15">
        <f>IF(AND(F90="YA"),5,IF(AND(F90="TIDAK"),1,0))</f>
        <v>0</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8</v>
      </c>
      <c r="G92" s="15">
        <f>IF(AND(F92="YA"),2,IF(AND(F92="TIDAK"),1,0))</f>
        <v>2</v>
      </c>
    </row>
    <row r="93" spans="1:7" ht="32" customHeight="1" x14ac:dyDescent="0.2">
      <c r="A93" s="2"/>
      <c r="B93" s="5"/>
      <c r="C93" s="4" t="s">
        <v>174</v>
      </c>
      <c r="D93" s="176" t="s">
        <v>175</v>
      </c>
      <c r="E93" s="176"/>
      <c r="F93" s="58"/>
      <c r="G93" s="15">
        <f>IF(AND(F93="YA"),3,IF(AND(F93="TIDAK"),1,0))</f>
        <v>0</v>
      </c>
    </row>
    <row r="94" spans="1:7" ht="32" customHeight="1" x14ac:dyDescent="0.2">
      <c r="A94" s="2"/>
      <c r="B94" s="5"/>
      <c r="C94" s="4" t="s">
        <v>176</v>
      </c>
      <c r="D94" s="176" t="s">
        <v>177</v>
      </c>
      <c r="E94" s="176"/>
      <c r="F94" s="58"/>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8</v>
      </c>
      <c r="G96" s="15">
        <f t="shared" si="12"/>
        <v>5</v>
      </c>
    </row>
    <row r="97" spans="1:7" ht="32" customHeight="1" x14ac:dyDescent="0.2">
      <c r="A97" s="2">
        <v>7</v>
      </c>
      <c r="B97" s="180" t="s">
        <v>182</v>
      </c>
      <c r="C97" s="180"/>
      <c r="D97" s="180"/>
      <c r="E97" s="180"/>
      <c r="F97" s="58"/>
      <c r="G97" s="50">
        <f>SUM(G98:G121)</f>
        <v>80</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8</v>
      </c>
      <c r="G106" s="15">
        <f t="shared" si="14"/>
        <v>5</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c r="G112" s="15">
        <f>IF(AND(F112="YA"),3,IF(AND(F112="TIDAK"),1,0))</f>
        <v>0</v>
      </c>
    </row>
    <row r="113" spans="1:7" ht="32" customHeight="1" x14ac:dyDescent="0.2">
      <c r="A113" s="8"/>
      <c r="B113" s="5"/>
      <c r="C113" s="5" t="s">
        <v>213</v>
      </c>
      <c r="D113" s="176" t="s">
        <v>214</v>
      </c>
      <c r="E113" s="176"/>
      <c r="F113" s="58" t="s">
        <v>8</v>
      </c>
      <c r="G113" s="15">
        <f>IF(AND(F113="YA"),5,IF(AND(F113="TIDAK"),1,0))</f>
        <v>5</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c r="G115" s="15">
        <f>IF(AND(F115="YA"),3,IF(AND(F115="TIDAK"),1,0))</f>
        <v>0</v>
      </c>
    </row>
    <row r="116" spans="1:7" ht="32" customHeight="1" x14ac:dyDescent="0.2">
      <c r="A116" s="8"/>
      <c r="B116" s="5"/>
      <c r="C116" s="5" t="s">
        <v>219</v>
      </c>
      <c r="D116" s="176" t="s">
        <v>220</v>
      </c>
      <c r="E116" s="176"/>
      <c r="F116" s="58" t="s">
        <v>8</v>
      </c>
      <c r="G116" s="15">
        <f>IF(AND(F116="YA"),5,IF(AND(F116="TIDAK"),1,0))</f>
        <v>5</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c r="G119" s="15">
        <f>IF(AND(F119="YA"),2,IF(AND(F119="TIDAK"),1,0))</f>
        <v>0</v>
      </c>
    </row>
    <row r="120" spans="1:7" ht="32" customHeight="1" x14ac:dyDescent="0.2">
      <c r="A120" s="2"/>
      <c r="B120" s="5"/>
      <c r="C120" s="5" t="s">
        <v>226</v>
      </c>
      <c r="D120" s="176" t="s">
        <v>80</v>
      </c>
      <c r="E120" s="176"/>
      <c r="F120" s="58"/>
      <c r="G120" s="15">
        <f>IF(AND(F120="YA"),3,IF(AND(F120="TIDAK"),1,0))</f>
        <v>0</v>
      </c>
    </row>
    <row r="121" spans="1:7" ht="32" customHeight="1" x14ac:dyDescent="0.2">
      <c r="A121" s="2"/>
      <c r="B121" s="5"/>
      <c r="C121" s="5" t="s">
        <v>227</v>
      </c>
      <c r="D121" s="176" t="s">
        <v>140</v>
      </c>
      <c r="E121" s="176"/>
      <c r="F121" s="58" t="s">
        <v>8</v>
      </c>
      <c r="G121" s="15">
        <f>IF(AND(F121="YA"),5,IF(AND(F121="TIDAK"),1,0))</f>
        <v>5</v>
      </c>
    </row>
    <row r="122" spans="1:7" ht="32" customHeight="1" x14ac:dyDescent="0.2">
      <c r="A122" s="2">
        <v>8</v>
      </c>
      <c r="B122" s="180" t="s">
        <v>228</v>
      </c>
      <c r="C122" s="180"/>
      <c r="D122" s="180"/>
      <c r="E122" s="180"/>
      <c r="F122" s="58"/>
      <c r="G122" s="50">
        <f>SUM(G123:G142)</f>
        <v>33</v>
      </c>
    </row>
    <row r="123" spans="1:7" ht="32" customHeight="1" x14ac:dyDescent="0.2">
      <c r="A123" s="2"/>
      <c r="B123" s="4" t="s">
        <v>229</v>
      </c>
      <c r="C123" s="176" t="s">
        <v>230</v>
      </c>
      <c r="D123" s="176"/>
      <c r="E123" s="176"/>
      <c r="F123" s="58" t="s">
        <v>55</v>
      </c>
      <c r="G123" s="15">
        <f t="shared" ref="G123" si="16">IF(AND(F123="YA"),5,IF(AND(F123="TIDAK"),1,0))</f>
        <v>1</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t="s">
        <v>55</v>
      </c>
      <c r="G125" s="15">
        <f>IF(AND(F125="YA"),2,IF(AND(F125="TIDAK"),1,0))</f>
        <v>1</v>
      </c>
    </row>
    <row r="126" spans="1:7" ht="32" customHeight="1" x14ac:dyDescent="0.2">
      <c r="A126" s="2"/>
      <c r="B126" s="5"/>
      <c r="C126" s="4" t="s">
        <v>235</v>
      </c>
      <c r="D126" s="176" t="s">
        <v>236</v>
      </c>
      <c r="E126" s="176"/>
      <c r="F126" s="58" t="s">
        <v>55</v>
      </c>
      <c r="G126" s="15">
        <f>IF(AND(F126="YA"),3,IF(AND(F126="TIDAK"),1,0))</f>
        <v>1</v>
      </c>
    </row>
    <row r="127" spans="1:7" ht="32" customHeight="1" x14ac:dyDescent="0.2">
      <c r="A127" s="2"/>
      <c r="B127" s="5"/>
      <c r="C127" s="4" t="s">
        <v>237</v>
      </c>
      <c r="D127" s="176" t="s">
        <v>238</v>
      </c>
      <c r="E127" s="176"/>
      <c r="F127" s="58" t="s">
        <v>55</v>
      </c>
      <c r="G127" s="15">
        <f>IF(AND(F127="YA"),5,IF(AND(F127="TIDAK"),1,0))</f>
        <v>1</v>
      </c>
    </row>
    <row r="128" spans="1:7" ht="32" customHeight="1" x14ac:dyDescent="0.2">
      <c r="A128" s="2"/>
      <c r="B128" s="4" t="s">
        <v>239</v>
      </c>
      <c r="C128" s="176" t="s">
        <v>240</v>
      </c>
      <c r="D128" s="176"/>
      <c r="E128" s="176"/>
      <c r="F128" s="58" t="s">
        <v>55</v>
      </c>
      <c r="G128" s="15">
        <f t="shared" ref="G128" si="17">IF(AND(F128="YA"),5,IF(AND(F128="TIDAK"),1,0))</f>
        <v>1</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8</v>
      </c>
      <c r="G130" s="15">
        <f>IF(AND(F130="YA"),3,IF(AND(F130="TIDAK"),1,0))</f>
        <v>3</v>
      </c>
    </row>
    <row r="131" spans="1:7" ht="32" customHeight="1" x14ac:dyDescent="0.2">
      <c r="A131" s="2"/>
      <c r="B131" s="5"/>
      <c r="C131" s="4" t="s">
        <v>245</v>
      </c>
      <c r="D131" s="214" t="s">
        <v>246</v>
      </c>
      <c r="E131" s="214"/>
      <c r="F131" s="58"/>
      <c r="G131" s="15">
        <f>IF(AND(F131="YA"),5,IF(AND(F131="TIDAK"),1,0))</f>
        <v>0</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8</v>
      </c>
      <c r="G133" s="15">
        <f>IF(AND(F133="YA"),3,IF(AND(F133="TIDAK"),1,0))</f>
        <v>3</v>
      </c>
    </row>
    <row r="134" spans="1:7" ht="32" customHeight="1" x14ac:dyDescent="0.2">
      <c r="A134" s="2"/>
      <c r="B134" s="5"/>
      <c r="C134" s="4" t="s">
        <v>251</v>
      </c>
      <c r="D134" s="176" t="s">
        <v>252</v>
      </c>
      <c r="E134" s="176"/>
      <c r="F134" s="58"/>
      <c r="G134" s="15">
        <f>IF(AND(F134="YA"),3,IF(AND(F134="TIDAK"),1,0))</f>
        <v>0</v>
      </c>
    </row>
    <row r="135" spans="1:7" ht="32" customHeight="1" x14ac:dyDescent="0.2">
      <c r="A135" s="2"/>
      <c r="B135" s="5"/>
      <c r="C135" s="4" t="s">
        <v>253</v>
      </c>
      <c r="D135" s="176" t="s">
        <v>254</v>
      </c>
      <c r="E135" s="176"/>
      <c r="F135" s="58"/>
      <c r="G135" s="15">
        <f>IF(AND(F135="YA"),5,IF(AND(F135="TIDAK"),1,0))</f>
        <v>0</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8</v>
      </c>
      <c r="G138" s="15">
        <f t="shared" ref="G138:G142" si="19">IF(AND(F138="YA"),5,IF(AND(F138="TIDAK"),1,0))</f>
        <v>5</v>
      </c>
    </row>
    <row r="139" spans="1:7" ht="32" customHeight="1" x14ac:dyDescent="0.2">
      <c r="A139" s="2"/>
      <c r="B139" s="5"/>
      <c r="C139" s="4" t="s">
        <v>261</v>
      </c>
      <c r="D139" s="176" t="s">
        <v>262</v>
      </c>
      <c r="E139" s="176"/>
      <c r="F139" s="58" t="s">
        <v>55</v>
      </c>
      <c r="G139" s="15">
        <f t="shared" si="19"/>
        <v>1</v>
      </c>
    </row>
    <row r="140" spans="1:7" ht="32" customHeight="1" x14ac:dyDescent="0.2">
      <c r="A140" s="2"/>
      <c r="B140" s="5"/>
      <c r="C140" s="4" t="s">
        <v>263</v>
      </c>
      <c r="D140" s="176" t="s">
        <v>264</v>
      </c>
      <c r="E140" s="176"/>
      <c r="F140" s="58" t="s">
        <v>55</v>
      </c>
      <c r="G140" s="15">
        <f t="shared" si="19"/>
        <v>1</v>
      </c>
    </row>
    <row r="141" spans="1:7" ht="32" customHeight="1" x14ac:dyDescent="0.2">
      <c r="A141" s="2"/>
      <c r="B141" s="4" t="s">
        <v>265</v>
      </c>
      <c r="C141" s="176" t="s">
        <v>266</v>
      </c>
      <c r="D141" s="176"/>
      <c r="E141" s="176"/>
      <c r="F141" s="58" t="s">
        <v>8</v>
      </c>
      <c r="G141" s="15">
        <f t="shared" si="19"/>
        <v>5</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15</v>
      </c>
    </row>
    <row r="144" spans="1:7" ht="32" customHeight="1" x14ac:dyDescent="0.2">
      <c r="A144" s="2"/>
      <c r="B144" s="4" t="s">
        <v>270</v>
      </c>
      <c r="C144" s="176" t="s">
        <v>271</v>
      </c>
      <c r="D144" s="176"/>
      <c r="E144" s="176"/>
      <c r="F144" s="58" t="s">
        <v>55</v>
      </c>
      <c r="G144" s="15">
        <f t="shared" ref="G144:G146" si="20">IF(AND(F144="YA"),5,IF(AND(F144="TIDAK"),1,0))</f>
        <v>1</v>
      </c>
    </row>
    <row r="145" spans="1:7" ht="32" customHeight="1" x14ac:dyDescent="0.2">
      <c r="A145" s="2"/>
      <c r="B145" s="5"/>
      <c r="C145" s="176" t="s">
        <v>272</v>
      </c>
      <c r="D145" s="176"/>
      <c r="E145" s="176"/>
      <c r="F145" s="58"/>
      <c r="G145" s="15">
        <f t="shared" si="20"/>
        <v>0</v>
      </c>
    </row>
    <row r="146" spans="1:7" ht="32" customHeight="1" x14ac:dyDescent="0.2">
      <c r="A146" s="2"/>
      <c r="B146" s="4" t="s">
        <v>273</v>
      </c>
      <c r="C146" s="176" t="s">
        <v>274</v>
      </c>
      <c r="D146" s="176"/>
      <c r="E146" s="176"/>
      <c r="F146" s="58" t="s">
        <v>55</v>
      </c>
      <c r="G146" s="15">
        <f t="shared" si="20"/>
        <v>1</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55</v>
      </c>
      <c r="G148" s="15">
        <f>IF(AND(F148="YA"),3,IF(AND(F148="TIDAK"),1,0))</f>
        <v>1</v>
      </c>
    </row>
    <row r="149" spans="1:7" ht="32" customHeight="1" x14ac:dyDescent="0.2">
      <c r="A149" s="2"/>
      <c r="B149" s="5"/>
      <c r="C149" s="4" t="s">
        <v>278</v>
      </c>
      <c r="D149" s="176" t="s">
        <v>279</v>
      </c>
      <c r="E149" s="176"/>
      <c r="F149" s="58" t="s">
        <v>55</v>
      </c>
      <c r="G149" s="15">
        <f>IF(AND(F149="YA"),3,IF(AND(F149="TIDAK"),1,0))</f>
        <v>1</v>
      </c>
    </row>
    <row r="150" spans="1:7" ht="32" customHeight="1" x14ac:dyDescent="0.2">
      <c r="A150" s="2"/>
      <c r="B150" s="5"/>
      <c r="C150" s="4" t="s">
        <v>280</v>
      </c>
      <c r="D150" s="176" t="s">
        <v>281</v>
      </c>
      <c r="E150" s="176"/>
      <c r="F150" s="58" t="s">
        <v>55</v>
      </c>
      <c r="G150" s="15">
        <f>IF(AND(F150="YA"),4,IF(AND(F150="TIDAK"),1,0))</f>
        <v>1</v>
      </c>
    </row>
    <row r="151" spans="1:7" ht="32" customHeight="1" x14ac:dyDescent="0.2">
      <c r="A151" s="2"/>
      <c r="B151" s="5"/>
      <c r="C151" s="4" t="s">
        <v>282</v>
      </c>
      <c r="D151" s="176" t="s">
        <v>283</v>
      </c>
      <c r="E151" s="176"/>
      <c r="F151" s="58" t="s">
        <v>55</v>
      </c>
      <c r="G151" s="15">
        <f>IF(AND(F151="YA"),5,IF(AND(F151="TIDAK"),1,0))</f>
        <v>1</v>
      </c>
    </row>
    <row r="152" spans="1:7" ht="32" customHeight="1" x14ac:dyDescent="0.2">
      <c r="A152" s="2"/>
      <c r="B152" s="4" t="s">
        <v>284</v>
      </c>
      <c r="C152" s="176" t="s">
        <v>285</v>
      </c>
      <c r="D152" s="176"/>
      <c r="E152" s="176"/>
      <c r="F152" s="58" t="s">
        <v>55</v>
      </c>
      <c r="G152" s="15">
        <f t="shared" ref="G152" si="21">IF(AND(F152="YA"),5,IF(AND(F152="TIDAK"),1,0))</f>
        <v>1</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55</v>
      </c>
      <c r="G154" s="15">
        <f>IF(AND(F154="YA"),2,IF(AND(F154="TIDAK"),1,0))</f>
        <v>1</v>
      </c>
    </row>
    <row r="155" spans="1:7" ht="32" customHeight="1" x14ac:dyDescent="0.2">
      <c r="A155" s="2"/>
      <c r="B155" s="5"/>
      <c r="C155" s="4" t="s">
        <v>290</v>
      </c>
      <c r="D155" s="176" t="s">
        <v>291</v>
      </c>
      <c r="E155" s="176"/>
      <c r="F155" s="58" t="s">
        <v>55</v>
      </c>
      <c r="G155" s="15">
        <f>IF(AND(F155="YA"),3,IF(AND(F155="TIDAK"),1,0))</f>
        <v>1</v>
      </c>
    </row>
    <row r="156" spans="1:7" ht="32" customHeight="1" x14ac:dyDescent="0.2">
      <c r="A156" s="2"/>
      <c r="B156" s="5"/>
      <c r="C156" s="4" t="s">
        <v>292</v>
      </c>
      <c r="D156" s="176" t="s">
        <v>293</v>
      </c>
      <c r="E156" s="176"/>
      <c r="F156" s="58" t="s">
        <v>55</v>
      </c>
      <c r="G156" s="15">
        <f>IF(AND(F156="YA"),5,IF(AND(F156="TIDAK"),1,0))</f>
        <v>1</v>
      </c>
    </row>
    <row r="157" spans="1:7" ht="32" customHeight="1" x14ac:dyDescent="0.2">
      <c r="A157" s="2"/>
      <c r="B157" s="4" t="s">
        <v>294</v>
      </c>
      <c r="C157" s="176" t="s">
        <v>295</v>
      </c>
      <c r="D157" s="176"/>
      <c r="E157" s="176"/>
      <c r="F157" s="58" t="s">
        <v>55</v>
      </c>
      <c r="G157" s="15">
        <f t="shared" ref="G157" si="22">IF(AND(F157="YA"),5,IF(AND(F157="TIDAK"),1,0))</f>
        <v>1</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55</v>
      </c>
      <c r="G159" s="15">
        <f>IF(AND(F159="YA"),2,IF(AND(F159="TIDAK"),1,0))</f>
        <v>1</v>
      </c>
    </row>
    <row r="160" spans="1:7" ht="32" customHeight="1" x14ac:dyDescent="0.2">
      <c r="A160" s="2"/>
      <c r="B160" s="5"/>
      <c r="C160" s="4" t="s">
        <v>300</v>
      </c>
      <c r="D160" s="176" t="s">
        <v>301</v>
      </c>
      <c r="E160" s="176"/>
      <c r="F160" s="58" t="s">
        <v>55</v>
      </c>
      <c r="G160" s="15">
        <f>IF(AND(F160="YA"),3,IF(AND(F160="TIDAK"),1,0))</f>
        <v>1</v>
      </c>
    </row>
    <row r="161" spans="1:7" ht="32" customHeight="1" x14ac:dyDescent="0.2">
      <c r="A161" s="2"/>
      <c r="B161" s="5"/>
      <c r="C161" s="4" t="s">
        <v>302</v>
      </c>
      <c r="D161" s="176" t="s">
        <v>303</v>
      </c>
      <c r="E161" s="176"/>
      <c r="F161" s="58" t="s">
        <v>55</v>
      </c>
      <c r="G161" s="15">
        <f>IF(AND(F161="YA"),5,IF(AND(F161="TIDAK"),1,0))</f>
        <v>1</v>
      </c>
    </row>
    <row r="162" spans="1:7" ht="32" customHeight="1" x14ac:dyDescent="0.2">
      <c r="A162" s="2"/>
      <c r="B162" s="4" t="s">
        <v>304</v>
      </c>
      <c r="C162" s="176" t="s">
        <v>305</v>
      </c>
      <c r="D162" s="176"/>
      <c r="E162" s="176"/>
      <c r="F162" s="58" t="s">
        <v>55</v>
      </c>
      <c r="G162" s="15">
        <f t="shared" ref="G162" si="23">IF(AND(F162="YA"),5,IF(AND(F162="TIDAK"),1,0))</f>
        <v>1</v>
      </c>
    </row>
    <row r="163" spans="1:7" ht="32" customHeight="1" x14ac:dyDescent="0.2">
      <c r="A163" s="204" t="s">
        <v>306</v>
      </c>
      <c r="B163" s="205"/>
      <c r="C163" s="205"/>
      <c r="D163" s="205"/>
      <c r="E163" s="205"/>
      <c r="F163" s="205"/>
      <c r="G163" s="48">
        <f>G164</f>
        <v>87</v>
      </c>
    </row>
    <row r="164" spans="1:7" ht="32" customHeight="1" x14ac:dyDescent="0.2">
      <c r="A164" s="2">
        <v>10</v>
      </c>
      <c r="B164" s="180" t="s">
        <v>307</v>
      </c>
      <c r="C164" s="180"/>
      <c r="D164" s="180"/>
      <c r="E164" s="180"/>
      <c r="F164" s="58"/>
      <c r="G164" s="50">
        <f>SUM(G165:G243)</f>
        <v>87</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24" t="s">
        <v>310</v>
      </c>
      <c r="C166" s="176" t="s">
        <v>311</v>
      </c>
      <c r="D166" s="176"/>
      <c r="E166" s="176"/>
      <c r="F166" s="58"/>
      <c r="G166" s="15"/>
    </row>
    <row r="167" spans="1:7" ht="32" customHeight="1" x14ac:dyDescent="0.2">
      <c r="A167" s="2"/>
      <c r="B167" s="5"/>
      <c r="C167" s="4" t="s">
        <v>312</v>
      </c>
      <c r="D167" s="176" t="s">
        <v>313</v>
      </c>
      <c r="E167" s="176"/>
      <c r="F167" s="58" t="s">
        <v>8</v>
      </c>
      <c r="G167" s="15">
        <f>IF(AND(F167="YA"),2,IF(AND(F167="TIDAK"),1,0))</f>
        <v>2</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c r="G169" s="15">
        <f>IF(AND(F169="YA"),3,IF(AND(F169="TIDAK"),0.01,0))</f>
        <v>0</v>
      </c>
    </row>
    <row r="170" spans="1:7" ht="32" customHeight="1" x14ac:dyDescent="0.2">
      <c r="A170" s="2"/>
      <c r="B170" s="5"/>
      <c r="C170" s="5"/>
      <c r="D170" s="4" t="s">
        <v>318</v>
      </c>
      <c r="E170" s="5" t="s">
        <v>319</v>
      </c>
      <c r="F170" s="58"/>
      <c r="G170" s="15">
        <f>IF(AND(F170="YA"),3,IF(AND(F170="TIDAK"),0.01,0))</f>
        <v>0</v>
      </c>
    </row>
    <row r="171" spans="1:7" ht="32" customHeight="1" x14ac:dyDescent="0.2">
      <c r="A171" s="2"/>
      <c r="B171" s="5"/>
      <c r="C171" s="5"/>
      <c r="D171" s="4" t="s">
        <v>320</v>
      </c>
      <c r="E171" s="5" t="s">
        <v>321</v>
      </c>
      <c r="F171" s="58"/>
      <c r="G171" s="15">
        <f>IF(AND(F171="YA"),3,IF(AND(F171="TIDAK"),0.01,0))</f>
        <v>0</v>
      </c>
    </row>
    <row r="172" spans="1:7" ht="32" customHeight="1" x14ac:dyDescent="0.2">
      <c r="A172" s="2"/>
      <c r="B172" s="5"/>
      <c r="C172" s="5"/>
      <c r="D172" s="4" t="s">
        <v>322</v>
      </c>
      <c r="E172" s="5" t="s">
        <v>323</v>
      </c>
      <c r="F172" s="58"/>
      <c r="G172" s="15">
        <f>IF(AND(F172="YA"),3,IF(AND(F172="TIDAK"),0.01,0))</f>
        <v>0</v>
      </c>
    </row>
    <row r="173" spans="1:7" ht="32" customHeight="1" x14ac:dyDescent="0.2">
      <c r="A173" s="2"/>
      <c r="B173" s="5"/>
      <c r="C173" s="5"/>
      <c r="D173" s="4" t="s">
        <v>324</v>
      </c>
      <c r="E173" s="5" t="s">
        <v>325</v>
      </c>
      <c r="F173" s="58"/>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c r="G175" s="15">
        <f>IF(AND(F175="YA"),5,IF(AND(F175="TIDAK"),1,0))</f>
        <v>0</v>
      </c>
    </row>
    <row r="176" spans="1:7" ht="32" customHeight="1" x14ac:dyDescent="0.2">
      <c r="A176" s="2"/>
      <c r="B176" s="5"/>
      <c r="C176" s="5"/>
      <c r="D176" s="4" t="s">
        <v>330</v>
      </c>
      <c r="E176" s="5" t="s">
        <v>331</v>
      </c>
      <c r="F176" s="58"/>
      <c r="G176" s="15">
        <f t="shared" ref="G176:G182" si="25">IF(AND(F176="YA"),5,IF(AND(F176="TIDAK"),1,0))</f>
        <v>0</v>
      </c>
    </row>
    <row r="177" spans="1:7" ht="32" customHeight="1" x14ac:dyDescent="0.2">
      <c r="A177" s="2"/>
      <c r="B177" s="5"/>
      <c r="C177" s="5"/>
      <c r="D177" s="4" t="s">
        <v>332</v>
      </c>
      <c r="E177" s="5" t="s">
        <v>333</v>
      </c>
      <c r="F177" s="58"/>
      <c r="G177" s="15">
        <f t="shared" si="25"/>
        <v>0</v>
      </c>
    </row>
    <row r="178" spans="1:7" ht="32" customHeight="1" x14ac:dyDescent="0.2">
      <c r="A178" s="2"/>
      <c r="B178" s="5"/>
      <c r="C178" s="5"/>
      <c r="D178" s="4" t="s">
        <v>334</v>
      </c>
      <c r="E178" s="5" t="s">
        <v>335</v>
      </c>
      <c r="F178" s="58"/>
      <c r="G178" s="15">
        <f t="shared" si="25"/>
        <v>0</v>
      </c>
    </row>
    <row r="179" spans="1:7" ht="32" customHeight="1" x14ac:dyDescent="0.2">
      <c r="A179" s="2"/>
      <c r="B179" s="5"/>
      <c r="C179" s="5"/>
      <c r="D179" s="4" t="s">
        <v>336</v>
      </c>
      <c r="E179" s="5" t="s">
        <v>321</v>
      </c>
      <c r="F179" s="58"/>
      <c r="G179" s="15">
        <f t="shared" si="25"/>
        <v>0</v>
      </c>
    </row>
    <row r="180" spans="1:7" ht="32" customHeight="1" x14ac:dyDescent="0.2">
      <c r="A180" s="2"/>
      <c r="B180" s="5"/>
      <c r="C180" s="5"/>
      <c r="D180" s="4" t="s">
        <v>337</v>
      </c>
      <c r="E180" s="5" t="s">
        <v>323</v>
      </c>
      <c r="F180" s="58"/>
      <c r="G180" s="15">
        <f t="shared" si="25"/>
        <v>0</v>
      </c>
    </row>
    <row r="181" spans="1:7" ht="32" customHeight="1" x14ac:dyDescent="0.2">
      <c r="A181" s="2"/>
      <c r="B181" s="5"/>
      <c r="C181" s="5"/>
      <c r="D181" s="4" t="s">
        <v>338</v>
      </c>
      <c r="E181" s="5" t="s">
        <v>325</v>
      </c>
      <c r="F181" s="58"/>
      <c r="G181" s="15">
        <f t="shared" si="25"/>
        <v>0</v>
      </c>
    </row>
    <row r="182" spans="1:7" ht="32" customHeight="1" x14ac:dyDescent="0.2">
      <c r="A182" s="2"/>
      <c r="B182" s="5"/>
      <c r="C182" s="5"/>
      <c r="D182" s="4" t="s">
        <v>339</v>
      </c>
      <c r="E182" s="5" t="s">
        <v>340</v>
      </c>
      <c r="F182" s="58"/>
      <c r="G182" s="15">
        <f t="shared" si="25"/>
        <v>0</v>
      </c>
    </row>
    <row r="183" spans="1:7" ht="32" customHeight="1" x14ac:dyDescent="0.2">
      <c r="A183" s="2"/>
      <c r="B183" s="4" t="s">
        <v>341</v>
      </c>
      <c r="C183" s="176" t="s">
        <v>342</v>
      </c>
      <c r="D183" s="176"/>
      <c r="E183" s="176"/>
      <c r="F183" s="58" t="s">
        <v>55</v>
      </c>
      <c r="G183" s="15">
        <f>IF(AND(F183="YA"),5,IF(AND(F183="TIDAK"),1,0))</f>
        <v>1</v>
      </c>
    </row>
    <row r="184" spans="1:7" ht="32" customHeight="1" x14ac:dyDescent="0.2">
      <c r="A184" s="2"/>
      <c r="B184" s="24" t="s">
        <v>343</v>
      </c>
      <c r="C184" s="176" t="s">
        <v>344</v>
      </c>
      <c r="D184" s="176"/>
      <c r="E184" s="176"/>
      <c r="F184" s="58"/>
      <c r="G184" s="15"/>
    </row>
    <row r="185" spans="1:7" ht="32" customHeight="1" x14ac:dyDescent="0.2">
      <c r="A185" s="2"/>
      <c r="B185" s="5"/>
      <c r="C185" s="4" t="s">
        <v>345</v>
      </c>
      <c r="D185" s="176" t="s">
        <v>346</v>
      </c>
      <c r="E185" s="176"/>
      <c r="F185" s="58" t="s">
        <v>8</v>
      </c>
      <c r="G185" s="15">
        <f>IF(AND(F185="YA"),2,IF(AND(F185="TIDAK"),1,0))</f>
        <v>2</v>
      </c>
    </row>
    <row r="186" spans="1:7" ht="32" customHeight="1" x14ac:dyDescent="0.2">
      <c r="A186" s="2"/>
      <c r="B186" s="5"/>
      <c r="C186" s="4" t="s">
        <v>347</v>
      </c>
      <c r="D186" s="176" t="s">
        <v>348</v>
      </c>
      <c r="E186" s="176"/>
      <c r="F186" s="58"/>
      <c r="G186" s="15">
        <f>IF(AND(F186="YA"),3,IF(AND(F186="TIDAK"),1,0))</f>
        <v>0</v>
      </c>
    </row>
    <row r="187" spans="1:7" ht="32" customHeight="1" x14ac:dyDescent="0.2">
      <c r="A187" s="2"/>
      <c r="B187" s="5"/>
      <c r="C187" s="4" t="s">
        <v>349</v>
      </c>
      <c r="D187" s="176" t="s">
        <v>350</v>
      </c>
      <c r="E187" s="176"/>
      <c r="F187" s="58"/>
      <c r="G187" s="15">
        <f>IF(AND(F187="YA"),5,IF(AND(F187="TIDAK"),1,0))</f>
        <v>0</v>
      </c>
    </row>
    <row r="188" spans="1:7" ht="58.5" customHeight="1" x14ac:dyDescent="0.2">
      <c r="A188" s="2"/>
      <c r="B188" s="24" t="s">
        <v>351</v>
      </c>
      <c r="C188" s="176" t="s">
        <v>352</v>
      </c>
      <c r="D188" s="176"/>
      <c r="E188" s="176"/>
      <c r="F188" s="58"/>
      <c r="G188" s="15"/>
    </row>
    <row r="189" spans="1:7" ht="32" customHeight="1" x14ac:dyDescent="0.2">
      <c r="A189" s="2"/>
      <c r="B189" s="5"/>
      <c r="C189" s="4" t="s">
        <v>353</v>
      </c>
      <c r="D189" s="176" t="s">
        <v>346</v>
      </c>
      <c r="E189" s="176"/>
      <c r="F189" s="58" t="s">
        <v>8</v>
      </c>
      <c r="G189" s="15">
        <f>IF(AND(F189="YA"),2,IF(AND(F189="TIDAK"),1,0))</f>
        <v>2</v>
      </c>
    </row>
    <row r="190" spans="1:7" ht="32" customHeight="1" x14ac:dyDescent="0.2">
      <c r="A190" s="2"/>
      <c r="B190" s="5"/>
      <c r="C190" s="4" t="s">
        <v>354</v>
      </c>
      <c r="D190" s="176" t="s">
        <v>348</v>
      </c>
      <c r="E190" s="176"/>
      <c r="F190" s="58"/>
      <c r="G190" s="15">
        <f>IF(AND(F190="YA"),3,IF(AND(F190="TIDAK"),1,0))</f>
        <v>0</v>
      </c>
    </row>
    <row r="191" spans="1:7" ht="32" customHeight="1" x14ac:dyDescent="0.2">
      <c r="A191" s="2"/>
      <c r="B191" s="5"/>
      <c r="C191" s="4" t="s">
        <v>355</v>
      </c>
      <c r="D191" s="176" t="s">
        <v>350</v>
      </c>
      <c r="E191" s="176"/>
      <c r="F191" s="58"/>
      <c r="G191" s="15">
        <f>IF(AND(F191="YA"),5,IF(AND(F191="TIDAK"),1,0))</f>
        <v>0</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c r="G194" s="15">
        <f>IF(AND(F194="YA"),2,IF(AND(F194="TIDAK"),1,0))</f>
        <v>0</v>
      </c>
    </row>
    <row r="195" spans="1:7" ht="32" customHeight="1" x14ac:dyDescent="0.2">
      <c r="A195" s="2"/>
      <c r="B195" s="5"/>
      <c r="C195" s="4" t="s">
        <v>362</v>
      </c>
      <c r="D195" s="176" t="s">
        <v>301</v>
      </c>
      <c r="E195" s="176"/>
      <c r="F195" s="58"/>
      <c r="G195" s="15">
        <f>IF(AND(F195="YA"),3,IF(AND(F195="TIDAK"),1,0))</f>
        <v>0</v>
      </c>
    </row>
    <row r="196" spans="1:7" ht="32" customHeight="1" x14ac:dyDescent="0.2">
      <c r="A196" s="2"/>
      <c r="B196" s="5"/>
      <c r="C196" s="4" t="s">
        <v>363</v>
      </c>
      <c r="D196" s="176" t="s">
        <v>303</v>
      </c>
      <c r="E196" s="176"/>
      <c r="F196" s="58"/>
      <c r="G196" s="15">
        <f>IF(AND(F196="YA"),4,IF(AND(F196="TIDAK"),1,0))</f>
        <v>0</v>
      </c>
    </row>
    <row r="197" spans="1:7" ht="32" customHeight="1" x14ac:dyDescent="0.2">
      <c r="A197" s="2"/>
      <c r="B197" s="5"/>
      <c r="C197" s="4" t="s">
        <v>364</v>
      </c>
      <c r="D197" s="176" t="s">
        <v>365</v>
      </c>
      <c r="E197" s="176"/>
      <c r="F197" s="58" t="s">
        <v>8</v>
      </c>
      <c r="G197" s="15">
        <f>IF(AND(F197="YA"),5,IF(AND(F197="TIDAK"),1,0))</f>
        <v>5</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55</v>
      </c>
      <c r="G199" s="15">
        <f>IF(AND(F199="YA"),5,IF(AND(F199="TIDAK"),1,0))</f>
        <v>1</v>
      </c>
    </row>
    <row r="200" spans="1:7" ht="32" customHeight="1" x14ac:dyDescent="0.2">
      <c r="A200" s="2"/>
      <c r="B200" s="5"/>
      <c r="C200" s="4" t="s">
        <v>370</v>
      </c>
      <c r="D200" s="176" t="s">
        <v>371</v>
      </c>
      <c r="E200" s="176"/>
      <c r="F200" s="58" t="s">
        <v>55</v>
      </c>
      <c r="G200" s="15">
        <f>IF(AND(F200="YA"),5,IF(AND(F200="TIDAK"),1,0))</f>
        <v>1</v>
      </c>
    </row>
    <row r="201" spans="1:7" ht="32" customHeight="1" x14ac:dyDescent="0.2">
      <c r="A201" s="2"/>
      <c r="B201" s="5"/>
      <c r="C201" s="4" t="s">
        <v>372</v>
      </c>
      <c r="D201" s="176" t="s">
        <v>373</v>
      </c>
      <c r="E201" s="176"/>
      <c r="F201" s="58" t="s">
        <v>55</v>
      </c>
      <c r="G201" s="15">
        <f>IF(AND(F201="YA"),5,IF(AND(F201="TIDAK"),1,0))</f>
        <v>1</v>
      </c>
    </row>
    <row r="202" spans="1:7" ht="32" customHeight="1" x14ac:dyDescent="0.2">
      <c r="A202" s="2"/>
      <c r="B202" s="5"/>
      <c r="C202" s="4" t="s">
        <v>374</v>
      </c>
      <c r="D202" s="176" t="s">
        <v>375</v>
      </c>
      <c r="E202" s="176"/>
      <c r="F202" s="58" t="s">
        <v>55</v>
      </c>
      <c r="G202" s="15">
        <f>IF(AND(F202="YA"),5,IF(AND(F202="TIDAK"),1,0))</f>
        <v>1</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55</v>
      </c>
      <c r="G204" s="15">
        <f>IF(AND(F204="YA"),2,IF(AND(F204="TIDAK"),1,0))</f>
        <v>1</v>
      </c>
    </row>
    <row r="205" spans="1:7" ht="32" customHeight="1" x14ac:dyDescent="0.2">
      <c r="A205" s="2"/>
      <c r="B205" s="5"/>
      <c r="C205" s="4" t="s">
        <v>380</v>
      </c>
      <c r="D205" s="176" t="s">
        <v>381</v>
      </c>
      <c r="E205" s="176"/>
      <c r="F205" s="58" t="s">
        <v>55</v>
      </c>
      <c r="G205" s="15">
        <f>IF(AND(F205="YA"),2,IF(AND(F205="TIDAK"),1,0))</f>
        <v>1</v>
      </c>
    </row>
    <row r="206" spans="1:7" ht="32" customHeight="1" x14ac:dyDescent="0.2">
      <c r="A206" s="2"/>
      <c r="B206" s="5"/>
      <c r="C206" s="4" t="s">
        <v>382</v>
      </c>
      <c r="D206" s="176" t="s">
        <v>383</v>
      </c>
      <c r="E206" s="176"/>
      <c r="F206" s="58" t="s">
        <v>55</v>
      </c>
      <c r="G206" s="15">
        <f>IF(AND(F206="YA"),5,IF(AND(F206="TIDAK"),1,0))</f>
        <v>1</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55</v>
      </c>
      <c r="G208" s="15">
        <f>IF(AND(F208="YA"),2,IF(AND(F208="TIDAK"),1,0))</f>
        <v>1</v>
      </c>
    </row>
    <row r="209" spans="1:7" ht="32" customHeight="1" x14ac:dyDescent="0.2">
      <c r="A209" s="2"/>
      <c r="B209" s="5"/>
      <c r="C209" s="4" t="s">
        <v>388</v>
      </c>
      <c r="D209" s="176" t="s">
        <v>389</v>
      </c>
      <c r="E209" s="176"/>
      <c r="F209" s="58" t="s">
        <v>55</v>
      </c>
      <c r="G209" s="15">
        <f>IF(AND(F209="YA"),2,IF(AND(F209="TIDAK"),1,0))</f>
        <v>1</v>
      </c>
    </row>
    <row r="210" spans="1:7" ht="32" customHeight="1" x14ac:dyDescent="0.2">
      <c r="A210" s="2"/>
      <c r="B210" s="5"/>
      <c r="C210" s="4" t="s">
        <v>390</v>
      </c>
      <c r="D210" s="176" t="s">
        <v>391</v>
      </c>
      <c r="E210" s="176"/>
      <c r="F210" s="58" t="s">
        <v>55</v>
      </c>
      <c r="G210" s="15">
        <f>IF(AND(F210="YA"),2,IF(AND(F210="TIDAK"),1,0))</f>
        <v>1</v>
      </c>
    </row>
    <row r="211" spans="1:7" ht="32" customHeight="1" x14ac:dyDescent="0.2">
      <c r="A211" s="2"/>
      <c r="B211" s="5"/>
      <c r="C211" s="4" t="s">
        <v>392</v>
      </c>
      <c r="D211" s="176" t="s">
        <v>383</v>
      </c>
      <c r="E211" s="176"/>
      <c r="F211" s="58" t="s">
        <v>55</v>
      </c>
      <c r="G211" s="15">
        <f>IF(AND(F211="YA"),5,IF(AND(F211="TIDAK"),1,0))</f>
        <v>1</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55</v>
      </c>
      <c r="G213" s="15">
        <f>IF(AND(F213="YA"),2,IF(AND(F213="TIDAK"),1,0))</f>
        <v>1</v>
      </c>
    </row>
    <row r="214" spans="1:7" ht="32" customHeight="1" x14ac:dyDescent="0.2">
      <c r="A214" s="2"/>
      <c r="B214" s="5"/>
      <c r="C214" s="4" t="s">
        <v>396</v>
      </c>
      <c r="D214" s="176" t="s">
        <v>389</v>
      </c>
      <c r="E214" s="176"/>
      <c r="F214" s="58" t="s">
        <v>55</v>
      </c>
      <c r="G214" s="15">
        <f>IF(AND(F214="YA"),2,IF(AND(F214="TIDAK"),1,0))</f>
        <v>1</v>
      </c>
    </row>
    <row r="215" spans="1:7" ht="32" customHeight="1" x14ac:dyDescent="0.2">
      <c r="A215" s="2"/>
      <c r="B215" s="5"/>
      <c r="C215" s="4" t="s">
        <v>397</v>
      </c>
      <c r="D215" s="176" t="s">
        <v>387</v>
      </c>
      <c r="E215" s="176"/>
      <c r="F215" s="58" t="s">
        <v>55</v>
      </c>
      <c r="G215" s="15">
        <f>IF(AND(F215="YA"),2,IF(AND(F215="TIDAK"),1,0))</f>
        <v>1</v>
      </c>
    </row>
    <row r="216" spans="1:7" ht="32" customHeight="1" x14ac:dyDescent="0.2">
      <c r="A216" s="2"/>
      <c r="B216" s="5"/>
      <c r="C216" s="4" t="s">
        <v>398</v>
      </c>
      <c r="D216" s="176" t="s">
        <v>399</v>
      </c>
      <c r="E216" s="176"/>
      <c r="F216" s="58" t="s">
        <v>55</v>
      </c>
      <c r="G216" s="15">
        <f>IF(AND(F216="YA"),5,IF(AND(F216="TIDAK"),1,0))</f>
        <v>1</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55</v>
      </c>
      <c r="G218" s="15">
        <f>IF(AND(F218="YA"),2,IF(AND(F218="TIDAK"),1,0))</f>
        <v>1</v>
      </c>
    </row>
    <row r="219" spans="1:7" ht="32" customHeight="1" x14ac:dyDescent="0.2">
      <c r="A219" s="2"/>
      <c r="B219" s="5"/>
      <c r="C219" s="4" t="s">
        <v>403</v>
      </c>
      <c r="D219" s="176" t="s">
        <v>381</v>
      </c>
      <c r="E219" s="176"/>
      <c r="F219" s="58" t="s">
        <v>55</v>
      </c>
      <c r="G219" s="15">
        <f>IF(AND(F219="YA"),2,IF(AND(F219="TIDAK"),1,0))</f>
        <v>1</v>
      </c>
    </row>
    <row r="220" spans="1:7" ht="32" customHeight="1" x14ac:dyDescent="0.2">
      <c r="A220" s="2"/>
      <c r="B220" s="5"/>
      <c r="C220" s="4" t="s">
        <v>404</v>
      </c>
      <c r="D220" s="176" t="s">
        <v>383</v>
      </c>
      <c r="E220" s="176"/>
      <c r="F220" s="58" t="s">
        <v>55</v>
      </c>
      <c r="G220" s="15">
        <f>IF(AND(F220="YA"),5,IF(AND(F220="TIDAK"),1,0))</f>
        <v>1</v>
      </c>
    </row>
    <row r="221" spans="1:7" ht="32" customHeight="1" x14ac:dyDescent="0.2">
      <c r="A221" s="2"/>
      <c r="B221" s="59" t="s">
        <v>405</v>
      </c>
      <c r="C221" s="176" t="s">
        <v>406</v>
      </c>
      <c r="D221" s="176"/>
      <c r="E221" s="176"/>
      <c r="F221" s="58" t="s">
        <v>55</v>
      </c>
      <c r="G221" s="15">
        <f>IF(AND(F221="YA"),5,IF(AND(F221="TIDAK"),1,0))</f>
        <v>1</v>
      </c>
    </row>
    <row r="222" spans="1:7" ht="32" customHeight="1" x14ac:dyDescent="0.2">
      <c r="A222" s="2"/>
      <c r="B222" s="4" t="s">
        <v>407</v>
      </c>
      <c r="C222" s="176" t="s">
        <v>408</v>
      </c>
      <c r="D222" s="176"/>
      <c r="E222" s="176"/>
      <c r="F222" s="58" t="s">
        <v>55</v>
      </c>
      <c r="G222" s="15">
        <f>IF(AND(F222="YA"),5,IF(AND(F222="TIDAK"),1,0))</f>
        <v>1</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8</v>
      </c>
      <c r="G225" s="15">
        <f t="shared" si="26"/>
        <v>5</v>
      </c>
    </row>
    <row r="226" spans="1:7" ht="32" customHeight="1" x14ac:dyDescent="0.2">
      <c r="A226" s="2"/>
      <c r="B226" s="5"/>
      <c r="C226" s="4" t="s">
        <v>415</v>
      </c>
      <c r="D226" s="176" t="s">
        <v>416</v>
      </c>
      <c r="E226" s="176"/>
      <c r="F226" s="58" t="s">
        <v>55</v>
      </c>
      <c r="G226" s="15">
        <f t="shared" si="26"/>
        <v>1</v>
      </c>
    </row>
    <row r="227" spans="1:7" ht="32" customHeight="1" x14ac:dyDescent="0.2">
      <c r="A227" s="2"/>
      <c r="B227" s="5"/>
      <c r="C227" s="4" t="s">
        <v>417</v>
      </c>
      <c r="D227" s="176" t="s">
        <v>418</v>
      </c>
      <c r="E227" s="176"/>
      <c r="F227" s="58" t="s">
        <v>55</v>
      </c>
      <c r="G227" s="15">
        <f t="shared" si="26"/>
        <v>1</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55</v>
      </c>
      <c r="G229" s="15">
        <f t="shared" si="26"/>
        <v>1</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8</v>
      </c>
      <c r="G231" s="15">
        <f t="shared" si="26"/>
        <v>5</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55</v>
      </c>
      <c r="G233" s="15">
        <f>IF(AND(F233="YA"),5,IF(AND(F233="TIDAK"),1,0))</f>
        <v>1</v>
      </c>
    </row>
    <row r="234" spans="1:7" ht="32" customHeight="1" x14ac:dyDescent="0.2">
      <c r="A234" s="2"/>
      <c r="B234" s="5"/>
      <c r="C234" s="4" t="s">
        <v>431</v>
      </c>
      <c r="D234" s="176" t="s">
        <v>432</v>
      </c>
      <c r="E234" s="176"/>
      <c r="F234" s="58" t="s">
        <v>55</v>
      </c>
      <c r="G234" s="15">
        <f>IF(AND(F234="YA"),5,IF(AND(F234="TIDAK"),1,0))</f>
        <v>1</v>
      </c>
    </row>
    <row r="235" spans="1:7" ht="32" customHeight="1" x14ac:dyDescent="0.2">
      <c r="A235" s="2"/>
      <c r="B235" s="4" t="s">
        <v>433</v>
      </c>
      <c r="C235" s="176" t="s">
        <v>434</v>
      </c>
      <c r="D235" s="176"/>
      <c r="E235" s="176"/>
      <c r="F235" s="58" t="s">
        <v>55</v>
      </c>
      <c r="G235" s="15">
        <f>IF(AND(F235="YA"),5,IF(AND(F235="TIDAK"),1,0))</f>
        <v>1</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55</v>
      </c>
      <c r="G237" s="15">
        <f>IF(AND(F237="YA"),5,IF(AND(F237="TIDAK"),1,0))</f>
        <v>1</v>
      </c>
    </row>
    <row r="238" spans="1:7" ht="32" customHeight="1" x14ac:dyDescent="0.2">
      <c r="A238" s="2"/>
      <c r="B238" s="5"/>
      <c r="C238" s="4" t="s">
        <v>439</v>
      </c>
      <c r="D238" s="176" t="s">
        <v>440</v>
      </c>
      <c r="E238" s="176"/>
      <c r="F238" s="58" t="s">
        <v>55</v>
      </c>
      <c r="G238" s="15">
        <f t="shared" ref="G238:G240" si="27">IF(AND(F238="YA"),5,IF(AND(F238="TIDAK"),1,0))</f>
        <v>1</v>
      </c>
    </row>
    <row r="239" spans="1:7" ht="32" customHeight="1" x14ac:dyDescent="0.2">
      <c r="A239" s="2"/>
      <c r="B239" s="5"/>
      <c r="C239" s="4" t="s">
        <v>441</v>
      </c>
      <c r="D239" s="176" t="s">
        <v>442</v>
      </c>
      <c r="E239" s="176"/>
      <c r="F239" s="58" t="s">
        <v>55</v>
      </c>
      <c r="G239" s="15">
        <f t="shared" si="27"/>
        <v>1</v>
      </c>
    </row>
    <row r="240" spans="1:7" ht="32" customHeight="1" x14ac:dyDescent="0.2">
      <c r="A240" s="2"/>
      <c r="B240" s="5"/>
      <c r="C240" s="4" t="s">
        <v>443</v>
      </c>
      <c r="D240" s="176" t="s">
        <v>444</v>
      </c>
      <c r="E240" s="176"/>
      <c r="F240" s="58" t="s">
        <v>55</v>
      </c>
      <c r="G240" s="15">
        <f t="shared" si="27"/>
        <v>1</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c r="G242" s="15">
        <f>IF(AND(F242="YA"),5,IF(AND(F242="TIDAK"),1,0))</f>
        <v>0</v>
      </c>
    </row>
    <row r="243" spans="1:7" ht="32" customHeight="1" x14ac:dyDescent="0.2">
      <c r="A243" s="2"/>
      <c r="B243" s="5"/>
      <c r="C243" s="4" t="s">
        <v>448</v>
      </c>
      <c r="D243" s="181" t="s">
        <v>449</v>
      </c>
      <c r="E243" s="182"/>
      <c r="F243" s="58"/>
      <c r="G243" s="15">
        <f>IF(AND(F243="YA"),5,IF(AND(F243="TIDAK"),1,0))</f>
        <v>0</v>
      </c>
    </row>
    <row r="244" spans="1:7" ht="32" customHeight="1" x14ac:dyDescent="0.2">
      <c r="A244" s="204" t="s">
        <v>450</v>
      </c>
      <c r="B244" s="205"/>
      <c r="C244" s="205"/>
      <c r="D244" s="205"/>
      <c r="E244" s="205"/>
      <c r="F244" s="205"/>
      <c r="G244" s="48">
        <f>G245</f>
        <v>83</v>
      </c>
    </row>
    <row r="245" spans="1:7" ht="32" customHeight="1" x14ac:dyDescent="0.2">
      <c r="A245" s="2">
        <v>11</v>
      </c>
      <c r="B245" s="180" t="s">
        <v>451</v>
      </c>
      <c r="C245" s="180"/>
      <c r="D245" s="180"/>
      <c r="E245" s="180"/>
      <c r="F245" s="58"/>
      <c r="G245" s="50">
        <f>SUM(G246:G280)</f>
        <v>83</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55</v>
      </c>
      <c r="G256" s="15">
        <f>IF(AND(F256="YA"),0,IF(AND(F256="TIDAK"),0,0))</f>
        <v>0</v>
      </c>
    </row>
    <row r="257" spans="1:7" ht="32" customHeight="1" x14ac:dyDescent="0.2">
      <c r="A257" s="2"/>
      <c r="B257" s="5"/>
      <c r="C257" s="4" t="s">
        <v>474</v>
      </c>
      <c r="D257" s="181" t="s">
        <v>475</v>
      </c>
      <c r="E257" s="182"/>
      <c r="F257" s="58" t="s">
        <v>55</v>
      </c>
      <c r="G257" s="15">
        <f t="shared" ref="G257:G258" si="29">IF(AND(F257="YA"),0,IF(AND(F257="TIDAK"),0,0))</f>
        <v>0</v>
      </c>
    </row>
    <row r="258" spans="1:7" ht="32" customHeight="1" x14ac:dyDescent="0.2">
      <c r="A258" s="2"/>
      <c r="B258" s="5"/>
      <c r="C258" s="4" t="s">
        <v>476</v>
      </c>
      <c r="D258" s="181" t="s">
        <v>477</v>
      </c>
      <c r="E258" s="182"/>
      <c r="F258" s="58" t="s">
        <v>55</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55</v>
      </c>
      <c r="G261" s="15">
        <f>IF(AND(F261="YA"),5,IF(AND(F261="TIDAK"),1,0))</f>
        <v>1</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55</v>
      </c>
      <c r="G263" s="15">
        <f>IF(AND(F263="YA"),2,IF(AND(F263="TIDAK"),1,0))</f>
        <v>1</v>
      </c>
    </row>
    <row r="264" spans="1:7" ht="32" customHeight="1" x14ac:dyDescent="0.2">
      <c r="A264" s="2"/>
      <c r="B264" s="5"/>
      <c r="C264" s="4" t="s">
        <v>488</v>
      </c>
      <c r="D264" s="176" t="s">
        <v>489</v>
      </c>
      <c r="E264" s="176"/>
      <c r="F264" s="58" t="s">
        <v>55</v>
      </c>
      <c r="G264" s="15">
        <f>IF(AND(F264="YA"),2,IF(AND(F264="TIDAK"),1,0))</f>
        <v>1</v>
      </c>
    </row>
    <row r="265" spans="1:7" ht="32" customHeight="1" x14ac:dyDescent="0.2">
      <c r="A265" s="2"/>
      <c r="B265" s="5"/>
      <c r="C265" s="4" t="s">
        <v>490</v>
      </c>
      <c r="D265" s="176" t="s">
        <v>491</v>
      </c>
      <c r="E265" s="176"/>
      <c r="F265" s="58" t="s">
        <v>55</v>
      </c>
      <c r="G265" s="15">
        <f t="shared" ref="G265:G270" si="30">IF(AND(F265="YA"),5,IF(AND(F265="TIDAK"),1,0))</f>
        <v>1</v>
      </c>
    </row>
    <row r="266" spans="1:7" ht="40.5"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55</v>
      </c>
      <c r="G267" s="15">
        <f t="shared" si="30"/>
        <v>1</v>
      </c>
    </row>
    <row r="268" spans="1:7" ht="32" customHeight="1" x14ac:dyDescent="0.2">
      <c r="A268" s="2"/>
      <c r="B268" s="4" t="s">
        <v>496</v>
      </c>
      <c r="C268" s="176" t="s">
        <v>497</v>
      </c>
      <c r="D268" s="176"/>
      <c r="E268" s="176"/>
      <c r="F268" s="58" t="s">
        <v>55</v>
      </c>
      <c r="G268" s="15">
        <f t="shared" si="30"/>
        <v>1</v>
      </c>
    </row>
    <row r="269" spans="1:7" ht="32" customHeight="1" x14ac:dyDescent="0.2">
      <c r="A269" s="2"/>
      <c r="B269" s="4" t="s">
        <v>498</v>
      </c>
      <c r="C269" s="176" t="s">
        <v>499</v>
      </c>
      <c r="D269" s="176"/>
      <c r="E269" s="176"/>
      <c r="F269" s="58" t="s">
        <v>55</v>
      </c>
      <c r="G269" s="15">
        <f t="shared" si="30"/>
        <v>1</v>
      </c>
    </row>
    <row r="270" spans="1:7" ht="32" customHeight="1" x14ac:dyDescent="0.2">
      <c r="A270" s="2"/>
      <c r="B270" s="4" t="s">
        <v>500</v>
      </c>
      <c r="C270" s="176" t="s">
        <v>501</v>
      </c>
      <c r="D270" s="176"/>
      <c r="E270" s="176"/>
      <c r="F270" s="58" t="s">
        <v>55</v>
      </c>
      <c r="G270" s="15">
        <f t="shared" si="30"/>
        <v>1</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55</v>
      </c>
      <c r="G272" s="15">
        <f>IF(AND(F272="YA"),5,IF(AND(F272="TIDAK"),1,0))</f>
        <v>1</v>
      </c>
    </row>
    <row r="273" spans="1:7" ht="32" customHeight="1" x14ac:dyDescent="0.2">
      <c r="A273" s="2"/>
      <c r="B273" s="5"/>
      <c r="C273" s="4" t="s">
        <v>506</v>
      </c>
      <c r="D273" s="176" t="s">
        <v>507</v>
      </c>
      <c r="E273" s="176"/>
      <c r="F273" s="58" t="s">
        <v>55</v>
      </c>
      <c r="G273" s="15">
        <f>IF(AND(F273="YA"),5,IF(AND(F273="TIDAK"),1,0))</f>
        <v>1</v>
      </c>
    </row>
    <row r="274" spans="1:7" ht="32" customHeight="1" x14ac:dyDescent="0.2">
      <c r="A274" s="2"/>
      <c r="B274" s="5"/>
      <c r="C274" s="4" t="s">
        <v>508</v>
      </c>
      <c r="D274" s="176" t="s">
        <v>509</v>
      </c>
      <c r="E274" s="176"/>
      <c r="F274" s="58" t="s">
        <v>55</v>
      </c>
      <c r="G274" s="15">
        <f>IF(AND(F274="YA"),5,IF(AND(F274="TIDAK"),1,0))</f>
        <v>1</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55</v>
      </c>
      <c r="G279" s="15">
        <f>IF(AND(F279="YA"),5,IF(AND(F279="TIDAK"),1,0))</f>
        <v>1</v>
      </c>
    </row>
    <row r="280" spans="1:7" ht="32" customHeight="1" x14ac:dyDescent="0.2">
      <c r="A280" s="2"/>
      <c r="B280" s="5"/>
      <c r="C280" s="4" t="s">
        <v>519</v>
      </c>
      <c r="D280" s="176" t="s">
        <v>520</v>
      </c>
      <c r="E280" s="176"/>
      <c r="F280" s="58" t="s">
        <v>55</v>
      </c>
      <c r="G280" s="15">
        <f>IF(AND(F280="YA"),5,IF(AND(F280="TIDAK"),1,0))</f>
        <v>1</v>
      </c>
    </row>
    <row r="281" spans="1:7" ht="32" customHeight="1" x14ac:dyDescent="0.2">
      <c r="A281" s="204" t="s">
        <v>521</v>
      </c>
      <c r="B281" s="205"/>
      <c r="C281" s="205"/>
      <c r="D281" s="205"/>
      <c r="E281" s="205"/>
      <c r="F281" s="205"/>
      <c r="G281" s="48">
        <f>G282</f>
        <v>83</v>
      </c>
    </row>
    <row r="282" spans="1:7" ht="32" customHeight="1" x14ac:dyDescent="0.2">
      <c r="A282" s="2">
        <v>12</v>
      </c>
      <c r="B282" s="180" t="s">
        <v>522</v>
      </c>
      <c r="C282" s="180"/>
      <c r="D282" s="180"/>
      <c r="E282" s="180"/>
      <c r="F282" s="58"/>
      <c r="G282" s="50">
        <f>SUM(G283:G325)</f>
        <v>83</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c r="G285" s="15">
        <f>IF(AND(F285="YA"),2,IF(AND(F285="TIDAK"),1,0))</f>
        <v>0</v>
      </c>
    </row>
    <row r="286" spans="1:7" ht="32" customHeight="1" x14ac:dyDescent="0.2">
      <c r="A286" s="2"/>
      <c r="B286" s="5"/>
      <c r="C286" s="4" t="s">
        <v>527</v>
      </c>
      <c r="D286" s="176" t="s">
        <v>489</v>
      </c>
      <c r="E286" s="176"/>
      <c r="F286" s="58"/>
      <c r="G286" s="15">
        <f>IF(AND(F286="YA"),2,IF(AND(F286="TIDAK"),1,0))</f>
        <v>0</v>
      </c>
    </row>
    <row r="287" spans="1:7" ht="32" customHeight="1" x14ac:dyDescent="0.2">
      <c r="A287" s="2"/>
      <c r="B287" s="5"/>
      <c r="C287" s="4" t="s">
        <v>528</v>
      </c>
      <c r="D287" s="176" t="s">
        <v>491</v>
      </c>
      <c r="E287" s="176"/>
      <c r="F287" s="58" t="s">
        <v>8</v>
      </c>
      <c r="G287" s="15">
        <f>IF(AND(F287="YA"),5,IF(AND(F287="TIDAK"),1,0))</f>
        <v>5</v>
      </c>
    </row>
    <row r="288" spans="1:7" ht="32" customHeight="1" x14ac:dyDescent="0.2">
      <c r="A288" s="2"/>
      <c r="B288" s="4" t="s">
        <v>529</v>
      </c>
      <c r="C288" s="176" t="s">
        <v>530</v>
      </c>
      <c r="D288" s="176"/>
      <c r="E288" s="176"/>
      <c r="F288" s="58" t="s">
        <v>55</v>
      </c>
      <c r="G288" s="15">
        <f>IF(AND(F288="YA"),5,IF(AND(F288="TIDAK"),1,0))</f>
        <v>1</v>
      </c>
    </row>
    <row r="289" spans="1:7" ht="32" customHeight="1" x14ac:dyDescent="0.2">
      <c r="A289" s="2"/>
      <c r="B289" s="4" t="s">
        <v>531</v>
      </c>
      <c r="C289" s="176" t="s">
        <v>497</v>
      </c>
      <c r="D289" s="176"/>
      <c r="E289" s="176"/>
      <c r="F289" s="58" t="s">
        <v>55</v>
      </c>
      <c r="G289" s="15">
        <f>IF(AND(F289="YA"),5,IF(AND(F289="TIDAK"),1,0))</f>
        <v>1</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t="s">
        <v>55</v>
      </c>
      <c r="G291" s="15">
        <f>IF(AND(F291="YA"),3,IF(AND(F291="TIDAK"),1,0))</f>
        <v>1</v>
      </c>
    </row>
    <row r="292" spans="1:7" ht="32" customHeight="1" x14ac:dyDescent="0.2">
      <c r="A292" s="2"/>
      <c r="B292" s="5"/>
      <c r="C292" s="4" t="s">
        <v>536</v>
      </c>
      <c r="D292" s="176" t="s">
        <v>537</v>
      </c>
      <c r="E292" s="176"/>
      <c r="F292" s="58" t="s">
        <v>55</v>
      </c>
      <c r="G292" s="15">
        <f>IF(AND(F292="YA"),5,IF(AND(F292="TIDAK"),1,0))</f>
        <v>1</v>
      </c>
    </row>
    <row r="293" spans="1:7" ht="32" customHeight="1" x14ac:dyDescent="0.2">
      <c r="A293" s="2"/>
      <c r="B293" s="4" t="s">
        <v>538</v>
      </c>
      <c r="C293" s="176" t="s">
        <v>501</v>
      </c>
      <c r="D293" s="176"/>
      <c r="E293" s="176"/>
      <c r="F293" s="58" t="s">
        <v>55</v>
      </c>
      <c r="G293" s="15">
        <f>IF(AND(F293="YA"),5,IF(AND(F293="TIDAK"),1,0))</f>
        <v>1</v>
      </c>
    </row>
    <row r="294" spans="1:7" ht="32" customHeight="1" x14ac:dyDescent="0.2">
      <c r="A294" s="2"/>
      <c r="B294" s="24" t="s">
        <v>539</v>
      </c>
      <c r="C294" s="176" t="s">
        <v>540</v>
      </c>
      <c r="D294" s="176"/>
      <c r="E294" s="176"/>
      <c r="F294" s="58" t="s">
        <v>8</v>
      </c>
      <c r="G294" s="15">
        <f>IF(AND(F294="YA"),5,IF(AND(F294="TIDAK"),1,0))</f>
        <v>5</v>
      </c>
    </row>
    <row r="295" spans="1:7" ht="32" customHeight="1" x14ac:dyDescent="0.2">
      <c r="A295" s="2"/>
      <c r="B295" s="24" t="s">
        <v>541</v>
      </c>
      <c r="C295" s="176" t="s">
        <v>542</v>
      </c>
      <c r="D295" s="176"/>
      <c r="E295" s="176"/>
      <c r="F295" s="58" t="s">
        <v>55</v>
      </c>
      <c r="G295" s="15">
        <f>IF(AND(F295="YA"),5,IF(AND(F295="TIDAK"),1,0))</f>
        <v>1</v>
      </c>
    </row>
    <row r="296" spans="1:7" ht="32" customHeight="1" x14ac:dyDescent="0.2">
      <c r="A296" s="2"/>
      <c r="B296" s="24" t="s">
        <v>543</v>
      </c>
      <c r="C296" s="214" t="s">
        <v>544</v>
      </c>
      <c r="D296" s="214"/>
      <c r="E296" s="214"/>
      <c r="F296" s="58"/>
      <c r="G296" s="15"/>
    </row>
    <row r="297" spans="1:7" ht="32" customHeight="1" x14ac:dyDescent="0.2">
      <c r="A297" s="2"/>
      <c r="B297" s="5"/>
      <c r="C297" s="4" t="s">
        <v>545</v>
      </c>
      <c r="D297" s="176" t="s">
        <v>546</v>
      </c>
      <c r="E297" s="176"/>
      <c r="F297" s="58" t="s">
        <v>55</v>
      </c>
      <c r="G297" s="15">
        <f>IF(AND(F297="YA"),5,IF(AND(F297="TIDAK"),1,0))</f>
        <v>1</v>
      </c>
    </row>
    <row r="298" spans="1:7" ht="32" customHeight="1" x14ac:dyDescent="0.2">
      <c r="A298" s="2"/>
      <c r="B298" s="5"/>
      <c r="C298" s="4" t="s">
        <v>547</v>
      </c>
      <c r="D298" s="176" t="s">
        <v>548</v>
      </c>
      <c r="E298" s="176"/>
      <c r="F298" s="58" t="s">
        <v>55</v>
      </c>
      <c r="G298" s="15">
        <f>IF(AND(F298="YA"),5,IF(AND(F298="TIDAK"),1,0))</f>
        <v>1</v>
      </c>
    </row>
    <row r="299" spans="1:7" ht="32" customHeight="1" x14ac:dyDescent="0.2">
      <c r="A299" s="2"/>
      <c r="B299" s="5"/>
      <c r="C299" s="4" t="s">
        <v>549</v>
      </c>
      <c r="D299" s="176" t="s">
        <v>550</v>
      </c>
      <c r="E299" s="176"/>
      <c r="F299" s="58" t="s">
        <v>55</v>
      </c>
      <c r="G299" s="15">
        <f>IF(AND(F299="YA"),5,IF(AND(F299="TIDAK"),1,0))</f>
        <v>1</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24" t="s">
        <v>563</v>
      </c>
      <c r="E306" s="5" t="s">
        <v>564</v>
      </c>
      <c r="F306" s="58" t="s">
        <v>8</v>
      </c>
      <c r="G306" s="15">
        <f t="shared" si="31"/>
        <v>5</v>
      </c>
    </row>
    <row r="307" spans="1:7" ht="32" customHeight="1" x14ac:dyDescent="0.2">
      <c r="A307" s="2"/>
      <c r="B307" s="5"/>
      <c r="C307" s="5"/>
      <c r="D307" s="24" t="s">
        <v>565</v>
      </c>
      <c r="E307" s="5" t="s">
        <v>566</v>
      </c>
      <c r="F307" s="58" t="s">
        <v>8</v>
      </c>
      <c r="G307" s="15">
        <f t="shared" si="31"/>
        <v>5</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8</v>
      </c>
      <c r="G310" s="15">
        <f t="shared" si="31"/>
        <v>5</v>
      </c>
    </row>
    <row r="311" spans="1:7" ht="32"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55</v>
      </c>
      <c r="G312" s="15">
        <f t="shared" si="31"/>
        <v>1</v>
      </c>
    </row>
    <row r="313" spans="1:7" ht="32" customHeight="1" x14ac:dyDescent="0.2">
      <c r="A313" s="2"/>
      <c r="B313" s="24" t="s">
        <v>577</v>
      </c>
      <c r="C313" s="181" t="s">
        <v>578</v>
      </c>
      <c r="D313" s="183"/>
      <c r="E313" s="182"/>
      <c r="F313" s="58"/>
      <c r="G313" s="15"/>
    </row>
    <row r="314" spans="1:7" ht="32" customHeight="1" x14ac:dyDescent="0.2">
      <c r="A314" s="2"/>
      <c r="B314" s="5"/>
      <c r="C314" s="4" t="s">
        <v>579</v>
      </c>
      <c r="D314" s="181" t="s">
        <v>580</v>
      </c>
      <c r="E314" s="182"/>
      <c r="F314" s="58" t="s">
        <v>55</v>
      </c>
      <c r="G314" s="15">
        <f>IF(AND(F314="YA"),5,IF(AND(F314="TIDAK"),1,0))</f>
        <v>1</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8</v>
      </c>
      <c r="G316" s="15">
        <f>IF(AND(F316="YA"),1,IF(AND(F316="TIDAK"),0,0))</f>
        <v>1</v>
      </c>
    </row>
    <row r="317" spans="1:7" ht="32" customHeight="1" x14ac:dyDescent="0.2">
      <c r="A317" s="2"/>
      <c r="B317" s="5"/>
      <c r="C317" s="5"/>
      <c r="D317" s="4" t="s">
        <v>585</v>
      </c>
      <c r="E317" s="5" t="s">
        <v>586</v>
      </c>
      <c r="F317" s="58"/>
      <c r="G317" s="15">
        <f>IF(AND(F317="YA"),3,IF(AND(F317="TIDAK"),0,0))</f>
        <v>0</v>
      </c>
    </row>
    <row r="318" spans="1:7" ht="32" customHeight="1" x14ac:dyDescent="0.2">
      <c r="A318" s="2"/>
      <c r="B318" s="5"/>
      <c r="C318" s="5"/>
      <c r="D318" s="4" t="s">
        <v>587</v>
      </c>
      <c r="E318" s="5" t="s">
        <v>588</v>
      </c>
      <c r="F318" s="58"/>
      <c r="G318" s="15">
        <f>IF(AND(F318="YA"),5,IF(AND(F318="TIDAK"),1,0))</f>
        <v>0</v>
      </c>
    </row>
    <row r="319" spans="1:7" ht="32" customHeight="1" x14ac:dyDescent="0.2">
      <c r="A319" s="2"/>
      <c r="B319" s="5"/>
      <c r="C319" s="4" t="s">
        <v>589</v>
      </c>
      <c r="D319" s="181" t="s">
        <v>590</v>
      </c>
      <c r="E319" s="182"/>
      <c r="F319" s="58" t="s">
        <v>55</v>
      </c>
      <c r="G319" s="15">
        <f>IF(AND(F319="YA"),5,IF(AND(F319="TIDAK"),1,0))</f>
        <v>1</v>
      </c>
    </row>
    <row r="320" spans="1:7" ht="60" customHeight="1" x14ac:dyDescent="0.2">
      <c r="A320" s="2"/>
      <c r="B320" s="5"/>
      <c r="C320" s="4" t="s">
        <v>591</v>
      </c>
      <c r="D320" s="181" t="s">
        <v>592</v>
      </c>
      <c r="E320" s="182"/>
      <c r="F320" s="58" t="s">
        <v>55</v>
      </c>
      <c r="G320" s="15">
        <f>IF(AND(F320="YA"),5,IF(AND(F320="TIDAK"),1,0))</f>
        <v>1</v>
      </c>
    </row>
    <row r="321" spans="1:7" ht="32" customHeight="1" x14ac:dyDescent="0.2">
      <c r="A321" s="2"/>
      <c r="B321" s="5"/>
      <c r="C321" s="4" t="s">
        <v>593</v>
      </c>
      <c r="D321" s="181" t="s">
        <v>594</v>
      </c>
      <c r="E321" s="182"/>
      <c r="F321" s="58" t="s">
        <v>55</v>
      </c>
      <c r="G321" s="15">
        <f>IF(AND(F321="YA"),5,IF(AND(F321="TIDAK"),1,0))</f>
        <v>1</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55</v>
      </c>
      <c r="G323" s="15">
        <f>IF(AND(F323="YA"),5,IF(AND(F323="TIDAK"),1,0))</f>
        <v>1</v>
      </c>
    </row>
    <row r="324" spans="1:7" ht="32" customHeight="1" x14ac:dyDescent="0.2">
      <c r="A324" s="2"/>
      <c r="B324" s="5"/>
      <c r="C324" s="4" t="s">
        <v>597</v>
      </c>
      <c r="D324" s="176" t="s">
        <v>507</v>
      </c>
      <c r="E324" s="176"/>
      <c r="F324" s="58" t="s">
        <v>55</v>
      </c>
      <c r="G324" s="15">
        <f>IF(AND(F324="YA"),5,IF(AND(F324="TIDAK"),1,0))</f>
        <v>1</v>
      </c>
    </row>
    <row r="325" spans="1:7" ht="32" customHeight="1" x14ac:dyDescent="0.2">
      <c r="A325" s="2"/>
      <c r="B325" s="5"/>
      <c r="C325" s="4" t="s">
        <v>598</v>
      </c>
      <c r="D325" s="176" t="s">
        <v>509</v>
      </c>
      <c r="E325" s="176"/>
      <c r="F325" s="58" t="s">
        <v>55</v>
      </c>
      <c r="G325" s="15">
        <f>IF(AND(F325="YA"),5,IF(AND(F325="TIDAK"),1,0))</f>
        <v>1</v>
      </c>
    </row>
    <row r="326" spans="1:7" ht="32" customHeight="1" x14ac:dyDescent="0.2">
      <c r="A326" s="204" t="s">
        <v>599</v>
      </c>
      <c r="B326" s="205"/>
      <c r="C326" s="205"/>
      <c r="D326" s="205"/>
      <c r="E326" s="205"/>
      <c r="F326" s="205"/>
      <c r="G326" s="48">
        <f>G327</f>
        <v>59</v>
      </c>
    </row>
    <row r="327" spans="1:7" ht="32" customHeight="1" x14ac:dyDescent="0.2">
      <c r="A327" s="2">
        <v>13</v>
      </c>
      <c r="B327" s="180" t="s">
        <v>600</v>
      </c>
      <c r="C327" s="180"/>
      <c r="D327" s="180"/>
      <c r="E327" s="180"/>
      <c r="F327" s="58"/>
      <c r="G327" s="50">
        <f>SUM(G328:G364)</f>
        <v>59</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8</v>
      </c>
      <c r="G338" s="15">
        <f>IF(AND(F338="YA"),2,IF(AND(F338="TIDAK"),1,0))</f>
        <v>2</v>
      </c>
    </row>
    <row r="339" spans="1:7" ht="32" customHeight="1" x14ac:dyDescent="0.2">
      <c r="A339" s="2"/>
      <c r="B339" s="5"/>
      <c r="C339" s="5"/>
      <c r="D339" s="4" t="s">
        <v>623</v>
      </c>
      <c r="E339" s="5" t="s">
        <v>624</v>
      </c>
      <c r="F339" s="58"/>
      <c r="G339" s="15">
        <f>IF(AND(F339="YA"),3,IF(AND(F339="TIDAK"),1,0))</f>
        <v>0</v>
      </c>
    </row>
    <row r="340" spans="1:7" ht="32" customHeight="1" x14ac:dyDescent="0.2">
      <c r="A340" s="2"/>
      <c r="B340" s="5"/>
      <c r="C340" s="5"/>
      <c r="D340" s="4" t="s">
        <v>625</v>
      </c>
      <c r="E340" s="5" t="s">
        <v>626</v>
      </c>
      <c r="F340" s="58"/>
      <c r="G340" s="15">
        <f>IF(AND(F340="YA"),5,IF(AND(F340="TIDAK"),1,0))</f>
        <v>0</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c r="G343" s="15">
        <f>IF(AND(F343="YA"),2,IF(AND(F343="TIDAK"),1,0))</f>
        <v>0</v>
      </c>
    </row>
    <row r="344" spans="1:7" ht="32" customHeight="1" x14ac:dyDescent="0.2">
      <c r="A344" s="2"/>
      <c r="B344" s="5"/>
      <c r="C344" s="5"/>
      <c r="D344" s="4" t="s">
        <v>631</v>
      </c>
      <c r="E344" s="5" t="s">
        <v>632</v>
      </c>
      <c r="F344" s="58"/>
      <c r="G344" s="15">
        <f>IF(AND(F344="YA"),3,IF(AND(F344="TIDAK"),1,0))</f>
        <v>0</v>
      </c>
    </row>
    <row r="345" spans="1:7" ht="32" customHeight="1" x14ac:dyDescent="0.2">
      <c r="A345" s="2"/>
      <c r="B345" s="5"/>
      <c r="C345" s="5"/>
      <c r="D345" s="4" t="s">
        <v>633</v>
      </c>
      <c r="E345" s="5" t="s">
        <v>634</v>
      </c>
      <c r="F345" s="58" t="s">
        <v>8</v>
      </c>
      <c r="G345" s="15">
        <f>IF(AND(F345="YA"),5,IF(AND(F345="TIDAK"),1,0))</f>
        <v>5</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c r="G348" s="15">
        <f>IF(AND(F348="YA"),5,IF(AND(F348="TIDAK"),1,0))</f>
        <v>0</v>
      </c>
    </row>
    <row r="349" spans="1:7" ht="32" customHeight="1" x14ac:dyDescent="0.2">
      <c r="A349" s="2"/>
      <c r="B349" s="5"/>
      <c r="C349" s="5"/>
      <c r="D349" s="5" t="s">
        <v>641</v>
      </c>
      <c r="E349" s="5" t="s">
        <v>642</v>
      </c>
      <c r="F349" s="58"/>
      <c r="G349" s="15">
        <f>IF(AND(F349="YA"),3,IF(AND(F349="TIDAK"),1,0))</f>
        <v>0</v>
      </c>
    </row>
    <row r="350" spans="1:7" ht="32" customHeight="1" x14ac:dyDescent="0.2">
      <c r="A350" s="2"/>
      <c r="B350" s="5"/>
      <c r="C350" s="5"/>
      <c r="D350" s="5" t="s">
        <v>643</v>
      </c>
      <c r="E350" s="5" t="s">
        <v>644</v>
      </c>
      <c r="F350" s="58" t="s">
        <v>8</v>
      </c>
      <c r="G350" s="15">
        <f>IF(AND(F350="YA"),2,IF(AND(F350="TIDAK"),1,0))</f>
        <v>2</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c r="G352" s="15">
        <f>IF(AND(F352="YA"),2,IF(AND(F352="TIDAK"),1,0))</f>
        <v>0</v>
      </c>
    </row>
    <row r="353" spans="1:7" ht="32" customHeight="1" x14ac:dyDescent="0.2">
      <c r="A353" s="2"/>
      <c r="B353" s="5"/>
      <c r="C353" s="5"/>
      <c r="D353" s="4" t="s">
        <v>649</v>
      </c>
      <c r="E353" s="5" t="s">
        <v>650</v>
      </c>
      <c r="F353" s="58"/>
      <c r="G353" s="15">
        <f>IF(AND(F353="YA"),3,IF(AND(F353="TIDAK"),1,0))</f>
        <v>0</v>
      </c>
    </row>
    <row r="354" spans="1:7" ht="32" customHeight="1" x14ac:dyDescent="0.2">
      <c r="A354" s="2"/>
      <c r="B354" s="5"/>
      <c r="C354" s="5"/>
      <c r="D354" s="4" t="s">
        <v>651</v>
      </c>
      <c r="E354" s="5" t="s">
        <v>652</v>
      </c>
      <c r="F354" s="58" t="s">
        <v>8</v>
      </c>
      <c r="G354" s="15">
        <f>IF(AND(F354="YA"),5,IF(AND(F354="TIDAK"),1,0))</f>
        <v>5</v>
      </c>
    </row>
    <row r="355" spans="1:7" ht="32" customHeight="1" x14ac:dyDescent="0.2">
      <c r="A355" s="2"/>
      <c r="B355" s="5"/>
      <c r="C355" s="24" t="s">
        <v>653</v>
      </c>
      <c r="D355" s="176" t="s">
        <v>654</v>
      </c>
      <c r="E355" s="176"/>
      <c r="F355" s="58" t="s">
        <v>8</v>
      </c>
      <c r="G355" s="15">
        <f>IF(AND(F355="YA"),5,IF(AND(F355="TIDAK"),1,0))</f>
        <v>5</v>
      </c>
    </row>
    <row r="356" spans="1:7" ht="32" customHeight="1" x14ac:dyDescent="0.2">
      <c r="A356" s="2"/>
      <c r="B356" s="5"/>
      <c r="C356" s="24" t="s">
        <v>655</v>
      </c>
      <c r="D356" s="176" t="s">
        <v>656</v>
      </c>
      <c r="E356" s="176"/>
      <c r="F356" s="58"/>
      <c r="G356" s="15"/>
    </row>
    <row r="357" spans="1:7" ht="32" customHeight="1" x14ac:dyDescent="0.2">
      <c r="A357" s="2"/>
      <c r="B357" s="5"/>
      <c r="C357" s="5"/>
      <c r="D357" s="4" t="s">
        <v>657</v>
      </c>
      <c r="E357" s="5" t="s">
        <v>658</v>
      </c>
      <c r="F357" s="58"/>
      <c r="G357" s="15">
        <f>IF(AND(F357="YA"),3,IF(AND(F357="TIDAK"),1,0))</f>
        <v>0</v>
      </c>
    </row>
    <row r="358" spans="1:7" ht="32" customHeight="1" x14ac:dyDescent="0.2">
      <c r="A358" s="2"/>
      <c r="B358" s="5"/>
      <c r="C358" s="5"/>
      <c r="D358" s="4" t="s">
        <v>659</v>
      </c>
      <c r="E358" s="5" t="s">
        <v>660</v>
      </c>
      <c r="F358" s="58"/>
      <c r="G358" s="15">
        <f>IF(AND(F358="YA"),5,IF(AND(F358="TIDAK"),1,0))</f>
        <v>0</v>
      </c>
    </row>
    <row r="359" spans="1:7" ht="32" customHeight="1" x14ac:dyDescent="0.2">
      <c r="A359" s="2"/>
      <c r="B359" s="5"/>
      <c r="C359" s="24" t="s">
        <v>661</v>
      </c>
      <c r="D359" s="176" t="s">
        <v>662</v>
      </c>
      <c r="E359" s="176"/>
      <c r="F359" s="58" t="s">
        <v>55</v>
      </c>
      <c r="G359" s="15">
        <f>IF(AND(F359="YA"),5,IF(AND(F359="TIDAK"),1,0))</f>
        <v>1</v>
      </c>
    </row>
    <row r="360" spans="1:7" ht="32" customHeight="1" x14ac:dyDescent="0.2">
      <c r="A360" s="2"/>
      <c r="B360" s="5"/>
      <c r="C360" s="24" t="s">
        <v>663</v>
      </c>
      <c r="D360" s="176" t="s">
        <v>664</v>
      </c>
      <c r="E360" s="176"/>
      <c r="F360" s="58" t="s">
        <v>55</v>
      </c>
      <c r="G360" s="15">
        <f>IF(AND(F360="YA"),5,IF(AND(F360="TIDAK"),1,0))</f>
        <v>1</v>
      </c>
    </row>
    <row r="361" spans="1:7" ht="32" customHeight="1" x14ac:dyDescent="0.2">
      <c r="A361" s="2"/>
      <c r="B361" s="5"/>
      <c r="C361" s="24" t="s">
        <v>665</v>
      </c>
      <c r="D361" s="176" t="s">
        <v>666</v>
      </c>
      <c r="E361" s="176"/>
      <c r="F361" s="58"/>
      <c r="G361" s="15"/>
    </row>
    <row r="362" spans="1:7" ht="32" customHeight="1" x14ac:dyDescent="0.2">
      <c r="A362" s="2"/>
      <c r="B362" s="5"/>
      <c r="C362" s="5"/>
      <c r="D362" s="4" t="s">
        <v>667</v>
      </c>
      <c r="E362" s="5" t="s">
        <v>668</v>
      </c>
      <c r="F362" s="58" t="s">
        <v>55</v>
      </c>
      <c r="G362" s="15">
        <f>IF(AND(F362="YA"),2,IF(AND(F362="TIDAK"),1,0))</f>
        <v>1</v>
      </c>
    </row>
    <row r="363" spans="1:7" ht="32" customHeight="1" x14ac:dyDescent="0.2">
      <c r="A363" s="2"/>
      <c r="B363" s="5"/>
      <c r="C363" s="5"/>
      <c r="D363" s="4" t="s">
        <v>669</v>
      </c>
      <c r="E363" s="5" t="s">
        <v>670</v>
      </c>
      <c r="F363" s="58" t="s">
        <v>55</v>
      </c>
      <c r="G363" s="15">
        <f>IF(AND(F363="YA"),3,IF(AND(F363="TIDAK"),1,0))</f>
        <v>1</v>
      </c>
    </row>
    <row r="364" spans="1:7" ht="32" customHeight="1" x14ac:dyDescent="0.2">
      <c r="A364" s="2"/>
      <c r="B364" s="5"/>
      <c r="C364" s="5"/>
      <c r="D364" s="4" t="s">
        <v>671</v>
      </c>
      <c r="E364" s="5" t="s">
        <v>672</v>
      </c>
      <c r="F364" s="58" t="s">
        <v>55</v>
      </c>
      <c r="G364" s="15">
        <f>IF(AND(F364="YA"),5,IF(AND(F364="TIDAK"),1,0))</f>
        <v>1</v>
      </c>
    </row>
    <row r="365" spans="1:7" ht="32" customHeight="1" x14ac:dyDescent="0.2">
      <c r="A365" s="204" t="s">
        <v>673</v>
      </c>
      <c r="B365" s="205"/>
      <c r="C365" s="205"/>
      <c r="D365" s="205"/>
      <c r="E365" s="205"/>
      <c r="F365" s="205"/>
      <c r="G365" s="48">
        <f>G366</f>
        <v>49</v>
      </c>
    </row>
    <row r="366" spans="1:7" ht="32" customHeight="1" x14ac:dyDescent="0.2">
      <c r="A366" s="15">
        <v>14</v>
      </c>
      <c r="B366" s="207" t="s">
        <v>674</v>
      </c>
      <c r="C366" s="208"/>
      <c r="D366" s="208"/>
      <c r="E366" s="209"/>
      <c r="F366" s="58"/>
      <c r="G366" s="50">
        <f>SUM(G367:G399)</f>
        <v>49</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55</v>
      </c>
      <c r="G371" s="15">
        <f>IF(AND(F371="YA"),5,IF(AND(F371="TIDAK"),1,0))</f>
        <v>1</v>
      </c>
    </row>
    <row r="372" spans="1:7" ht="44" customHeight="1" x14ac:dyDescent="0.2">
      <c r="A372" s="15"/>
      <c r="B372" s="16" t="s">
        <v>685</v>
      </c>
      <c r="C372" s="176" t="s">
        <v>686</v>
      </c>
      <c r="D372" s="176"/>
      <c r="E372" s="176"/>
      <c r="F372" s="58"/>
      <c r="G372" s="15"/>
    </row>
    <row r="373" spans="1:7" ht="35" customHeight="1" x14ac:dyDescent="0.2">
      <c r="A373" s="15"/>
      <c r="B373" s="5"/>
      <c r="C373" s="2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55</v>
      </c>
      <c r="G375" s="15">
        <f>IF(AND(F375="YA"),5,IF(AND(F375="TIDAK"),1,0))</f>
        <v>1</v>
      </c>
    </row>
    <row r="376" spans="1:7" ht="37" customHeight="1" x14ac:dyDescent="0.2">
      <c r="A376" s="15"/>
      <c r="B376" s="5"/>
      <c r="C376" s="24" t="s">
        <v>693</v>
      </c>
      <c r="D376" s="176" t="s">
        <v>694</v>
      </c>
      <c r="E376" s="176"/>
      <c r="F376" s="58"/>
      <c r="G376" s="15"/>
    </row>
    <row r="377" spans="1:7" ht="37" customHeight="1" x14ac:dyDescent="0.2">
      <c r="A377" s="15"/>
      <c r="B377" s="5"/>
      <c r="C377" s="4"/>
      <c r="D377" s="4" t="s">
        <v>689</v>
      </c>
      <c r="E377" s="5" t="s">
        <v>695</v>
      </c>
      <c r="F377" s="58" t="s">
        <v>55</v>
      </c>
      <c r="G377" s="15">
        <f>IF(AND(F377="YA"),5,IF(AND(F377="TIDAK"),1,0))</f>
        <v>1</v>
      </c>
    </row>
    <row r="378" spans="1:7" ht="37" customHeight="1" x14ac:dyDescent="0.2">
      <c r="A378" s="15"/>
      <c r="B378" s="5"/>
      <c r="C378" s="4"/>
      <c r="D378" s="4" t="s">
        <v>691</v>
      </c>
      <c r="E378" s="5" t="s">
        <v>696</v>
      </c>
      <c r="F378" s="58" t="s">
        <v>55</v>
      </c>
      <c r="G378" s="15">
        <f>IF(AND(F378="YA"),5,IF(AND(F378="TIDAK"),1,0))</f>
        <v>1</v>
      </c>
    </row>
    <row r="379" spans="1:7" ht="37" customHeight="1" x14ac:dyDescent="0.2">
      <c r="A379" s="15"/>
      <c r="B379" s="5"/>
      <c r="C379" s="4"/>
      <c r="D379" s="4" t="s">
        <v>697</v>
      </c>
      <c r="E379" s="5" t="s">
        <v>698</v>
      </c>
      <c r="F379" s="58" t="s">
        <v>55</v>
      </c>
      <c r="G379" s="15">
        <f>IF(AND(F379="YA"),5,IF(AND(F379="TIDAK"),1,0))</f>
        <v>1</v>
      </c>
    </row>
    <row r="380" spans="1:7" ht="37" customHeight="1" x14ac:dyDescent="0.2">
      <c r="A380" s="15"/>
      <c r="B380" s="5"/>
      <c r="C380" s="4"/>
      <c r="D380" s="4" t="s">
        <v>699</v>
      </c>
      <c r="E380" s="5" t="s">
        <v>700</v>
      </c>
      <c r="F380" s="58" t="s">
        <v>55</v>
      </c>
      <c r="G380" s="15">
        <f>IF(AND(F380="YA"),5,IF(AND(F380="TIDAK"),1,0))</f>
        <v>1</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24" t="s">
        <v>705</v>
      </c>
      <c r="D383" s="176" t="s">
        <v>706</v>
      </c>
      <c r="E383" s="176"/>
      <c r="F383" s="58" t="s">
        <v>55</v>
      </c>
      <c r="G383" s="15">
        <f>IF(AND(F383="YA"),5,IF(AND(F383="TIDAK"),1,0))</f>
        <v>1</v>
      </c>
    </row>
    <row r="384" spans="1:7" ht="44" customHeight="1" x14ac:dyDescent="0.2">
      <c r="A384" s="15"/>
      <c r="B384" s="5"/>
      <c r="C384" s="4" t="s">
        <v>707</v>
      </c>
      <c r="D384" s="203" t="s">
        <v>708</v>
      </c>
      <c r="E384" s="203"/>
      <c r="F384" s="58" t="s">
        <v>55</v>
      </c>
      <c r="G384" s="15">
        <f>IF(AND(F384="YA"),5,IF(AND(F384="TIDAK"),1,0))</f>
        <v>1</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55</v>
      </c>
      <c r="G386" s="15">
        <f>IF(AND(F386="YA"),5,IF(AND(F386="TIDAK"),1,0))</f>
        <v>1</v>
      </c>
    </row>
    <row r="387" spans="1:7" ht="39" customHeight="1" x14ac:dyDescent="0.2">
      <c r="A387" s="15"/>
      <c r="B387" s="5"/>
      <c r="C387" s="5"/>
      <c r="D387" s="4" t="s">
        <v>713</v>
      </c>
      <c r="E387" s="5" t="s">
        <v>714</v>
      </c>
      <c r="F387" s="58" t="s">
        <v>55</v>
      </c>
      <c r="G387" s="15">
        <f>IF(AND(F387="YA"),5,IF(AND(F387="TIDAK"),1,0))</f>
        <v>1</v>
      </c>
    </row>
    <row r="388" spans="1:7" ht="39" customHeight="1" x14ac:dyDescent="0.2">
      <c r="A388" s="15"/>
      <c r="B388" s="5"/>
      <c r="C388" s="4" t="s">
        <v>715</v>
      </c>
      <c r="D388" s="176" t="s">
        <v>716</v>
      </c>
      <c r="E388" s="176"/>
      <c r="F388" s="58" t="s">
        <v>55</v>
      </c>
      <c r="G388" s="15">
        <f>IF(AND(F388="YA"),5,IF(AND(F388="TIDAK"),1,0))</f>
        <v>1</v>
      </c>
    </row>
    <row r="389" spans="1:7" ht="39" customHeight="1" x14ac:dyDescent="0.2">
      <c r="A389" s="15"/>
      <c r="B389" s="5"/>
      <c r="C389" s="4" t="s">
        <v>717</v>
      </c>
      <c r="D389" s="176" t="s">
        <v>718</v>
      </c>
      <c r="E389" s="176"/>
      <c r="F389" s="58" t="s">
        <v>55</v>
      </c>
      <c r="G389" s="15">
        <f>IF(AND(F389="YA"),5,IF(AND(F389="TIDAK"),1,0))</f>
        <v>1</v>
      </c>
    </row>
    <row r="390" spans="1:7" ht="39" customHeight="1" x14ac:dyDescent="0.2">
      <c r="A390" s="15"/>
      <c r="B390" s="5"/>
      <c r="C390" s="4" t="s">
        <v>719</v>
      </c>
      <c r="D390" s="176" t="s">
        <v>720</v>
      </c>
      <c r="E390" s="176"/>
      <c r="F390" s="58" t="s">
        <v>55</v>
      </c>
      <c r="G390" s="15">
        <f>IF(AND(F390="YA"),5,IF(AND(F390="TIDAK"),1,0))</f>
        <v>1</v>
      </c>
    </row>
    <row r="391" spans="1:7" ht="39" customHeight="1" x14ac:dyDescent="0.2">
      <c r="A391" s="15"/>
      <c r="B391" s="5"/>
      <c r="C391" s="4" t="s">
        <v>721</v>
      </c>
      <c r="D391" s="176" t="s">
        <v>722</v>
      </c>
      <c r="E391" s="176"/>
      <c r="F391" s="58"/>
      <c r="G391" s="15"/>
    </row>
    <row r="392" spans="1:7" ht="39" customHeight="1" x14ac:dyDescent="0.2">
      <c r="A392" s="15"/>
      <c r="B392" s="5"/>
      <c r="C392" s="5"/>
      <c r="D392" s="4" t="s">
        <v>723</v>
      </c>
      <c r="E392" s="5" t="s">
        <v>724</v>
      </c>
      <c r="F392" s="58" t="s">
        <v>55</v>
      </c>
      <c r="G392" s="15">
        <f>IF(AND(F392="YA"),5,IF(AND(F392="TIDAK"),1,0))</f>
        <v>1</v>
      </c>
    </row>
    <row r="393" spans="1:7" ht="39" customHeight="1" x14ac:dyDescent="0.2">
      <c r="A393" s="15"/>
      <c r="B393" s="5"/>
      <c r="C393" s="5"/>
      <c r="D393" s="4" t="s">
        <v>725</v>
      </c>
      <c r="E393" s="5" t="s">
        <v>722</v>
      </c>
      <c r="F393" s="58" t="s">
        <v>55</v>
      </c>
      <c r="G393" s="15">
        <f>IF(AND(F393="YA"),5,IF(AND(F393="TIDAK"),1,0))</f>
        <v>1</v>
      </c>
    </row>
    <row r="394" spans="1:7" ht="39" customHeight="1" x14ac:dyDescent="0.2">
      <c r="A394" s="15"/>
      <c r="B394" s="16" t="s">
        <v>726</v>
      </c>
      <c r="C394" s="176" t="s">
        <v>727</v>
      </c>
      <c r="D394" s="176"/>
      <c r="E394" s="176"/>
      <c r="F394" s="58" t="s">
        <v>55</v>
      </c>
      <c r="G394" s="15">
        <f>IF(AND(F394="YA"),5,IF(AND(F394="TIDAK"),1,0))</f>
        <v>1</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55</v>
      </c>
      <c r="G397" s="15">
        <f>IF(AND(F397="YA"),5,IF(AND(F397="TIDAK"),1,0))</f>
        <v>1</v>
      </c>
    </row>
    <row r="398" spans="1:7" ht="39" customHeight="1" x14ac:dyDescent="0.2">
      <c r="A398" s="15"/>
      <c r="B398" s="5"/>
      <c r="C398" s="16" t="s">
        <v>734</v>
      </c>
      <c r="D398" s="176" t="s">
        <v>735</v>
      </c>
      <c r="E398" s="176"/>
      <c r="F398" s="58" t="s">
        <v>55</v>
      </c>
      <c r="G398" s="15">
        <f>IF(AND(F398="YA"),5,IF(AND(F398="TIDAK"),1,0))</f>
        <v>1</v>
      </c>
    </row>
    <row r="399" spans="1:7" ht="39" customHeight="1" x14ac:dyDescent="0.2">
      <c r="A399" s="15"/>
      <c r="B399" s="5"/>
      <c r="C399" s="16" t="s">
        <v>736</v>
      </c>
      <c r="D399" s="176" t="s">
        <v>737</v>
      </c>
      <c r="E399" s="176"/>
      <c r="F399" s="58" t="s">
        <v>55</v>
      </c>
      <c r="G399" s="15">
        <f>IF(AND(F399="YA"),5,IF(AND(F399="TIDAK"),1,0))</f>
        <v>1</v>
      </c>
    </row>
    <row r="400" spans="1:7" ht="32" customHeight="1" x14ac:dyDescent="0.2">
      <c r="A400" s="204" t="s">
        <v>738</v>
      </c>
      <c r="B400" s="205"/>
      <c r="C400" s="205"/>
      <c r="D400" s="205"/>
      <c r="E400" s="205"/>
      <c r="F400" s="205"/>
      <c r="G400" s="48">
        <f>G401</f>
        <v>78</v>
      </c>
    </row>
    <row r="401" spans="1:7" ht="32" customHeight="1" x14ac:dyDescent="0.2">
      <c r="A401" s="2">
        <v>15</v>
      </c>
      <c r="B401" s="180" t="s">
        <v>438</v>
      </c>
      <c r="C401" s="180"/>
      <c r="D401" s="180"/>
      <c r="E401" s="180"/>
      <c r="F401" s="58"/>
      <c r="G401" s="50">
        <f>SUM(G402:G429)</f>
        <v>78</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c r="G406" s="15">
        <f t="shared" ref="G406:G421" si="32">IF(AND(F406="YA"),5,IF(AND(F406="TIDAK"),1,0))</f>
        <v>0</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55</v>
      </c>
      <c r="G408" s="15">
        <f t="shared" si="32"/>
        <v>1</v>
      </c>
    </row>
    <row r="409" spans="1:7" ht="32" customHeight="1" x14ac:dyDescent="0.2">
      <c r="A409" s="2"/>
      <c r="B409" s="5"/>
      <c r="C409" s="5"/>
      <c r="D409" s="4" t="s">
        <v>752</v>
      </c>
      <c r="E409" s="10" t="s">
        <v>753</v>
      </c>
      <c r="F409" s="58" t="s">
        <v>55</v>
      </c>
      <c r="G409" s="15">
        <f t="shared" si="32"/>
        <v>1</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8</v>
      </c>
      <c r="G411" s="15">
        <f t="shared" ref="G411" si="33">IF(AND(F411="YA"),0,IF(AND(F411="TIDAK"),0,0))</f>
        <v>0</v>
      </c>
    </row>
    <row r="412" spans="1:7" ht="32" customHeight="1" x14ac:dyDescent="0.2">
      <c r="A412" s="2"/>
      <c r="B412" s="5"/>
      <c r="C412" s="4" t="s">
        <v>758</v>
      </c>
      <c r="D412" s="176" t="s">
        <v>759</v>
      </c>
      <c r="E412" s="176"/>
      <c r="F412" s="58"/>
      <c r="G412" s="15">
        <f t="shared" si="32"/>
        <v>0</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55</v>
      </c>
      <c r="G417" s="15">
        <f t="shared" si="32"/>
        <v>1</v>
      </c>
    </row>
    <row r="418" spans="1:7" ht="32" customHeight="1" x14ac:dyDescent="0.2">
      <c r="A418" s="2"/>
      <c r="B418" s="4" t="s">
        <v>770</v>
      </c>
      <c r="C418" s="176" t="s">
        <v>771</v>
      </c>
      <c r="D418" s="176"/>
      <c r="E418" s="176"/>
      <c r="F418" s="58"/>
      <c r="G418" s="15">
        <f t="shared" si="32"/>
        <v>0</v>
      </c>
    </row>
    <row r="419" spans="1:7" ht="32" customHeight="1" x14ac:dyDescent="0.2">
      <c r="A419" s="2"/>
      <c r="B419" s="5"/>
      <c r="C419" s="4" t="s">
        <v>772</v>
      </c>
      <c r="D419" s="176" t="s">
        <v>773</v>
      </c>
      <c r="E419" s="176"/>
      <c r="F419" s="58" t="s">
        <v>8</v>
      </c>
      <c r="G419" s="15">
        <f t="shared" si="32"/>
        <v>5</v>
      </c>
    </row>
    <row r="420" spans="1:7" ht="32" customHeight="1" x14ac:dyDescent="0.2">
      <c r="A420" s="2"/>
      <c r="B420" s="5"/>
      <c r="C420" s="4" t="s">
        <v>774</v>
      </c>
      <c r="D420" s="176" t="s">
        <v>775</v>
      </c>
      <c r="E420" s="176"/>
      <c r="F420" s="58" t="s">
        <v>8</v>
      </c>
      <c r="G420" s="15">
        <f t="shared" si="32"/>
        <v>5</v>
      </c>
    </row>
    <row r="421" spans="1:7" ht="32" customHeight="1" x14ac:dyDescent="0.2">
      <c r="A421" s="2"/>
      <c r="B421" s="5"/>
      <c r="C421" s="4" t="s">
        <v>776</v>
      </c>
      <c r="D421" s="176" t="s">
        <v>777</v>
      </c>
      <c r="E421" s="176"/>
      <c r="F421" s="58" t="s">
        <v>8</v>
      </c>
      <c r="G421" s="15">
        <f t="shared" si="32"/>
        <v>5</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55</v>
      </c>
      <c r="G423" s="15">
        <f>IF(AND(F423="YA"),5,IF(AND(F423="TIDAK"),1,0))</f>
        <v>1</v>
      </c>
    </row>
    <row r="424" spans="1:7" ht="32" customHeight="1" x14ac:dyDescent="0.2">
      <c r="A424" s="2"/>
      <c r="B424" s="5"/>
      <c r="C424" s="5"/>
      <c r="D424" s="5" t="s">
        <v>781</v>
      </c>
      <c r="E424" s="5" t="s">
        <v>782</v>
      </c>
      <c r="F424" s="58" t="s">
        <v>8</v>
      </c>
      <c r="G424" s="15">
        <f>IF(AND(F424="YA"),5,IF(AND(F424="TIDAK"),1,0))</f>
        <v>5</v>
      </c>
    </row>
    <row r="425" spans="1:7" ht="32" customHeight="1" x14ac:dyDescent="0.2">
      <c r="A425" s="2"/>
      <c r="B425" s="5"/>
      <c r="C425" s="5"/>
      <c r="D425" s="5" t="s">
        <v>783</v>
      </c>
      <c r="E425" s="5" t="s">
        <v>784</v>
      </c>
      <c r="F425" s="58" t="s">
        <v>55</v>
      </c>
      <c r="G425" s="15">
        <f>IF(AND(F425="YA"),5,IF(AND(F425="TIDAK"),1,0))</f>
        <v>1</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t="s">
        <v>8</v>
      </c>
      <c r="G427" s="15">
        <f>IF(AND(F427="YA"),3,IF(AND(F427="TIDAK"),1,0))</f>
        <v>3</v>
      </c>
    </row>
    <row r="428" spans="1:7" ht="32" customHeight="1" x14ac:dyDescent="0.2">
      <c r="A428" s="2"/>
      <c r="B428" s="5"/>
      <c r="C428" s="5"/>
      <c r="D428" s="4" t="s">
        <v>789</v>
      </c>
      <c r="E428" s="5" t="s">
        <v>381</v>
      </c>
      <c r="F428" s="58"/>
      <c r="G428" s="15">
        <f>IF(AND(F428="YA"),5,IF(AND(F428="TIDAK"),1,0))</f>
        <v>0</v>
      </c>
    </row>
    <row r="429" spans="1:7" ht="32" customHeight="1" x14ac:dyDescent="0.2">
      <c r="A429" s="2"/>
      <c r="B429" s="5"/>
      <c r="C429" s="4" t="s">
        <v>790</v>
      </c>
      <c r="D429" s="176" t="s">
        <v>791</v>
      </c>
      <c r="E429" s="176"/>
      <c r="F429" s="58" t="s">
        <v>8</v>
      </c>
      <c r="G429" s="15">
        <f>IF(AND(F429="YA"),5,IF(AND(F429="TIDAK"),1,0))</f>
        <v>5</v>
      </c>
    </row>
    <row r="430" spans="1:7" ht="32" customHeight="1" x14ac:dyDescent="0.2">
      <c r="A430" s="204" t="s">
        <v>792</v>
      </c>
      <c r="B430" s="205"/>
      <c r="C430" s="205"/>
      <c r="D430" s="205"/>
      <c r="E430" s="205"/>
      <c r="F430" s="205"/>
      <c r="G430" s="48">
        <f>G431</f>
        <v>41</v>
      </c>
    </row>
    <row r="431" spans="1:7" ht="32" customHeight="1" x14ac:dyDescent="0.2">
      <c r="A431" s="15">
        <v>16</v>
      </c>
      <c r="B431" s="207" t="s">
        <v>793</v>
      </c>
      <c r="C431" s="208"/>
      <c r="D431" s="208"/>
      <c r="E431" s="209"/>
      <c r="F431" s="58"/>
      <c r="G431" s="50">
        <f>SUM(G432:G442)</f>
        <v>41</v>
      </c>
    </row>
    <row r="432" spans="1:7" ht="49" customHeight="1" x14ac:dyDescent="0.2">
      <c r="A432" s="15"/>
      <c r="B432" s="18" t="s">
        <v>794</v>
      </c>
      <c r="C432" s="200" t="s">
        <v>795</v>
      </c>
      <c r="D432" s="210"/>
      <c r="E432" s="201"/>
      <c r="F432" s="58" t="s">
        <v>8</v>
      </c>
      <c r="G432" s="15">
        <f>IF(AND(F432="YA"),5,IF(AND(F432="TIDAK"),1,0))</f>
        <v>5</v>
      </c>
    </row>
    <row r="433" spans="1:7" ht="32" customHeight="1" x14ac:dyDescent="0.2">
      <c r="A433" s="15"/>
      <c r="B433" s="18" t="s">
        <v>796</v>
      </c>
      <c r="C433" s="200" t="s">
        <v>797</v>
      </c>
      <c r="D433" s="210"/>
      <c r="E433" s="201"/>
      <c r="F433" s="58" t="s">
        <v>8</v>
      </c>
      <c r="G433" s="15">
        <f>IF(AND(F433="YA"),5,IF(AND(F433="TIDAK"),1,0))</f>
        <v>5</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8</v>
      </c>
      <c r="G435" s="15">
        <f>IF(AND(F435="YA"),5,IF(AND(F435="TIDAK"),1,0))</f>
        <v>5</v>
      </c>
    </row>
    <row r="436" spans="1:7" ht="58" customHeight="1" x14ac:dyDescent="0.2">
      <c r="A436" s="15"/>
      <c r="B436" s="19"/>
      <c r="C436" s="18" t="s">
        <v>802</v>
      </c>
      <c r="D436" s="200" t="s">
        <v>803</v>
      </c>
      <c r="E436" s="201"/>
      <c r="F436" s="58" t="s">
        <v>55</v>
      </c>
      <c r="G436" s="15">
        <f>IF(AND(F436="YA"),5,IF(AND(F436="TIDAK"),1,0))</f>
        <v>1</v>
      </c>
    </row>
    <row r="437" spans="1:7" ht="32" customHeight="1" x14ac:dyDescent="0.2">
      <c r="A437" s="15"/>
      <c r="B437" s="19"/>
      <c r="C437" s="18" t="s">
        <v>804</v>
      </c>
      <c r="D437" s="200" t="s">
        <v>805</v>
      </c>
      <c r="E437" s="201"/>
      <c r="F437" s="58" t="s">
        <v>8</v>
      </c>
      <c r="G437" s="15">
        <f>IF(AND(F437="YA"),5,IF(AND(F437="TIDAK"),1,0))</f>
        <v>5</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8</v>
      </c>
      <c r="G441" s="15">
        <f>IF(AND(F441="YA"),5,IF(AND(F441="TIDAK"),1,0))</f>
        <v>5</v>
      </c>
    </row>
    <row r="442" spans="1:7" ht="56" customHeight="1" x14ac:dyDescent="0.2">
      <c r="A442" s="15"/>
      <c r="B442" s="15"/>
      <c r="C442" s="18" t="s">
        <v>814</v>
      </c>
      <c r="D442" s="200" t="s">
        <v>815</v>
      </c>
      <c r="E442" s="201"/>
      <c r="F442" s="58" t="s">
        <v>8</v>
      </c>
      <c r="G442" s="15">
        <f>IF(AND(F442="YA"),5,IF(AND(F442="TIDAK"),1,0))</f>
        <v>5</v>
      </c>
    </row>
    <row r="443" spans="1:7" ht="32" customHeight="1" x14ac:dyDescent="0.2">
      <c r="A443" s="204" t="s">
        <v>816</v>
      </c>
      <c r="B443" s="205"/>
      <c r="C443" s="205"/>
      <c r="D443" s="205"/>
      <c r="E443" s="205"/>
      <c r="F443" s="205"/>
      <c r="G443" s="48">
        <f>G444</f>
        <v>59</v>
      </c>
    </row>
    <row r="444" spans="1:7" ht="32" customHeight="1" x14ac:dyDescent="0.2">
      <c r="A444" s="15">
        <v>17</v>
      </c>
      <c r="B444" s="207" t="s">
        <v>817</v>
      </c>
      <c r="C444" s="208"/>
      <c r="D444" s="208"/>
      <c r="E444" s="209"/>
      <c r="F444" s="58"/>
      <c r="G444" s="50">
        <f>SUM(G445:G476)</f>
        <v>59</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60"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8</v>
      </c>
      <c r="G455" s="15">
        <f>IF(AND(F455="YA"),5,IF(AND(F455="TIDAK"),1,0))</f>
        <v>5</v>
      </c>
    </row>
    <row r="456" spans="1:7" ht="32" customHeight="1" x14ac:dyDescent="0.2">
      <c r="A456" s="15"/>
      <c r="B456" s="22" t="s">
        <v>838</v>
      </c>
      <c r="C456" s="176" t="s">
        <v>839</v>
      </c>
      <c r="D456" s="176"/>
      <c r="E456" s="176"/>
      <c r="F456" s="58" t="s">
        <v>55</v>
      </c>
      <c r="G456" s="15">
        <f>IF(AND(F456="YA"),5,IF(AND(F456="TIDAK"),1,0))</f>
        <v>1</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55</v>
      </c>
      <c r="G458" s="15">
        <f>IF(AND(F458="YA"),5,IF(AND(F458="TIDAK"),1,0))</f>
        <v>1</v>
      </c>
    </row>
    <row r="459" spans="1:7" ht="32" customHeight="1" x14ac:dyDescent="0.2">
      <c r="A459" s="15"/>
      <c r="B459" s="5"/>
      <c r="C459" s="22" t="s">
        <v>844</v>
      </c>
      <c r="D459" s="176" t="s">
        <v>845</v>
      </c>
      <c r="E459" s="176"/>
      <c r="F459" s="58" t="s">
        <v>55</v>
      </c>
      <c r="G459" s="15">
        <f>IF(AND(F459="YA"),5,IF(AND(F459="TIDAK"),1,0))</f>
        <v>1</v>
      </c>
    </row>
    <row r="460" spans="1:7" ht="32" customHeight="1" x14ac:dyDescent="0.2">
      <c r="A460" s="15"/>
      <c r="B460" s="5"/>
      <c r="C460" s="22" t="s">
        <v>846</v>
      </c>
      <c r="D460" s="176" t="s">
        <v>847</v>
      </c>
      <c r="E460" s="176"/>
      <c r="F460" s="58" t="s">
        <v>55</v>
      </c>
      <c r="G460" s="15">
        <f>IF(AND(F460="YA"),5,IF(AND(F460="TIDAK"),1,0))</f>
        <v>1</v>
      </c>
    </row>
    <row r="461" spans="1:7" ht="32" customHeight="1" x14ac:dyDescent="0.2">
      <c r="A461" s="15"/>
      <c r="B461" s="60" t="s">
        <v>848</v>
      </c>
      <c r="C461" s="176" t="s">
        <v>849</v>
      </c>
      <c r="D461" s="176"/>
      <c r="E461" s="176"/>
      <c r="F461" s="58"/>
      <c r="G461" s="15"/>
    </row>
    <row r="462" spans="1:7" ht="32" customHeight="1" x14ac:dyDescent="0.2">
      <c r="A462" s="15"/>
      <c r="B462" s="5"/>
      <c r="C462" s="22" t="s">
        <v>850</v>
      </c>
      <c r="D462" s="176" t="s">
        <v>835</v>
      </c>
      <c r="E462" s="176"/>
      <c r="F462" s="58" t="s">
        <v>55</v>
      </c>
      <c r="G462" s="15">
        <f>IF(AND(F462="YA"),5,IF(AND(F462="TIDAK"),1,0))</f>
        <v>1</v>
      </c>
    </row>
    <row r="463" spans="1:7" ht="32" customHeight="1" x14ac:dyDescent="0.2">
      <c r="A463" s="15"/>
      <c r="B463" s="5"/>
      <c r="C463" s="22" t="s">
        <v>851</v>
      </c>
      <c r="D463" s="176" t="s">
        <v>716</v>
      </c>
      <c r="E463" s="176"/>
      <c r="F463" s="58" t="s">
        <v>55</v>
      </c>
      <c r="G463" s="15">
        <f>IF(AND(F463="YA"),5,IF(AND(F463="TIDAK"),1,0))</f>
        <v>1</v>
      </c>
    </row>
    <row r="464" spans="1:7" ht="32" customHeight="1" x14ac:dyDescent="0.2">
      <c r="A464" s="15"/>
      <c r="B464" s="5"/>
      <c r="C464" s="22" t="s">
        <v>852</v>
      </c>
      <c r="D464" s="176" t="s">
        <v>853</v>
      </c>
      <c r="E464" s="176"/>
      <c r="F464" s="58" t="s">
        <v>55</v>
      </c>
      <c r="G464" s="15">
        <f>IF(AND(F464="YA"),5,IF(AND(F464="TIDAK"),1,0))</f>
        <v>1</v>
      </c>
    </row>
    <row r="465" spans="1:7" ht="32" customHeight="1" x14ac:dyDescent="0.2">
      <c r="A465" s="15"/>
      <c r="B465" s="5"/>
      <c r="C465" s="22" t="s">
        <v>854</v>
      </c>
      <c r="D465" s="176" t="s">
        <v>855</v>
      </c>
      <c r="E465" s="176"/>
      <c r="F465" s="58" t="s">
        <v>55</v>
      </c>
      <c r="G465" s="15">
        <f>IF(AND(F465="YA"),5,IF(AND(F465="TIDAK"),1,0))</f>
        <v>1</v>
      </c>
    </row>
    <row r="466" spans="1:7" ht="32" customHeight="1" x14ac:dyDescent="0.2">
      <c r="A466" s="15"/>
      <c r="B466" s="60" t="s">
        <v>856</v>
      </c>
      <c r="C466" s="176" t="s">
        <v>857</v>
      </c>
      <c r="D466" s="176"/>
      <c r="E466" s="176"/>
      <c r="F466" s="58" t="s">
        <v>55</v>
      </c>
      <c r="G466" s="15">
        <f>IF(AND(F466="YA"),5,IF(AND(F466="TIDAK"),1,0))</f>
        <v>1</v>
      </c>
    </row>
    <row r="467" spans="1:7" ht="32" customHeight="1" x14ac:dyDescent="0.2">
      <c r="A467" s="15"/>
      <c r="B467" s="60" t="s">
        <v>858</v>
      </c>
      <c r="C467" s="176" t="s">
        <v>859</v>
      </c>
      <c r="D467" s="176"/>
      <c r="E467" s="176"/>
      <c r="F467" s="58"/>
      <c r="G467" s="15"/>
    </row>
    <row r="468" spans="1:7" ht="32" customHeight="1" x14ac:dyDescent="0.2">
      <c r="A468" s="15"/>
      <c r="B468" s="5"/>
      <c r="C468" s="22" t="s">
        <v>860</v>
      </c>
      <c r="D468" s="176" t="s">
        <v>861</v>
      </c>
      <c r="E468" s="176"/>
      <c r="F468" s="58"/>
      <c r="G468" s="15">
        <f>IF(AND(F468="YA"),5,IF(AND(F468="TIDAK"),1,0))</f>
        <v>0</v>
      </c>
    </row>
    <row r="469" spans="1:7" ht="32" customHeight="1" x14ac:dyDescent="0.2">
      <c r="A469" s="15"/>
      <c r="B469" s="5"/>
      <c r="C469" s="22" t="s">
        <v>862</v>
      </c>
      <c r="D469" s="176" t="s">
        <v>863</v>
      </c>
      <c r="E469" s="176"/>
      <c r="F469" s="58"/>
      <c r="G469" s="15">
        <f>IF(AND(F469="YA"),5,IF(AND(F469="TIDAK"),1,0))</f>
        <v>0</v>
      </c>
    </row>
    <row r="470" spans="1:7" ht="32" customHeight="1" x14ac:dyDescent="0.2">
      <c r="A470" s="15"/>
      <c r="B470" s="5"/>
      <c r="C470" s="22" t="s">
        <v>864</v>
      </c>
      <c r="D470" s="176" t="s">
        <v>865</v>
      </c>
      <c r="E470" s="176"/>
      <c r="F470" s="58"/>
      <c r="G470" s="15">
        <f>IF(AND(F470="YA"),5,IF(AND(F470="TIDAK"),1,0))</f>
        <v>0</v>
      </c>
    </row>
    <row r="471" spans="1:7" ht="32" customHeight="1" x14ac:dyDescent="0.2">
      <c r="A471" s="15"/>
      <c r="B471" s="60" t="s">
        <v>866</v>
      </c>
      <c r="C471" s="176" t="s">
        <v>867</v>
      </c>
      <c r="D471" s="176"/>
      <c r="E471" s="176"/>
      <c r="F471" s="58" t="s">
        <v>55</v>
      </c>
      <c r="G471" s="15">
        <f>IF(AND(F471="YA"),5,IF(AND(F471="TIDAK"),1,0))</f>
        <v>1</v>
      </c>
    </row>
    <row r="472" spans="1:7" ht="32" customHeight="1" x14ac:dyDescent="0.2">
      <c r="A472" s="15"/>
      <c r="B472" s="60" t="s">
        <v>868</v>
      </c>
      <c r="C472" s="176" t="s">
        <v>841</v>
      </c>
      <c r="D472" s="176"/>
      <c r="E472" s="176"/>
      <c r="F472" s="58"/>
      <c r="G472" s="15"/>
    </row>
    <row r="473" spans="1:7" ht="32" customHeight="1" x14ac:dyDescent="0.2">
      <c r="A473" s="15"/>
      <c r="B473" s="5"/>
      <c r="C473" s="23" t="s">
        <v>869</v>
      </c>
      <c r="D473" s="176" t="s">
        <v>870</v>
      </c>
      <c r="E473" s="176"/>
      <c r="F473" s="58" t="s">
        <v>55</v>
      </c>
      <c r="G473" s="15">
        <f>IF(AND(F473="YA"),5,IF(AND(F473="TIDAK"),1,0))</f>
        <v>1</v>
      </c>
    </row>
    <row r="474" spans="1:7" ht="32" customHeight="1" x14ac:dyDescent="0.2">
      <c r="A474" s="15"/>
      <c r="B474" s="5"/>
      <c r="C474" s="23" t="s">
        <v>871</v>
      </c>
      <c r="D474" s="176" t="s">
        <v>872</v>
      </c>
      <c r="E474" s="176"/>
      <c r="F474" s="58" t="s">
        <v>55</v>
      </c>
      <c r="G474" s="15">
        <f>IF(AND(F474="YA"),5,IF(AND(F474="TIDAK"),1,0))</f>
        <v>1</v>
      </c>
    </row>
    <row r="475" spans="1:7" ht="32" customHeight="1" x14ac:dyDescent="0.2">
      <c r="A475" s="15"/>
      <c r="B475" s="5"/>
      <c r="C475" s="23" t="s">
        <v>873</v>
      </c>
      <c r="D475" s="176" t="s">
        <v>874</v>
      </c>
      <c r="E475" s="176"/>
      <c r="F475" s="58" t="s">
        <v>55</v>
      </c>
      <c r="G475" s="15">
        <f>IF(AND(F475="YA"),5,IF(AND(F475="TIDAK"),1,0))</f>
        <v>1</v>
      </c>
    </row>
    <row r="476" spans="1:7" ht="32" customHeight="1" x14ac:dyDescent="0.2">
      <c r="A476" s="15"/>
      <c r="B476" s="5"/>
      <c r="C476" s="23" t="s">
        <v>875</v>
      </c>
      <c r="D476" s="176" t="s">
        <v>876</v>
      </c>
      <c r="E476" s="176"/>
      <c r="F476" s="58" t="s">
        <v>55</v>
      </c>
      <c r="G476" s="15">
        <f>IF(AND(F476="YA"),5,IF(AND(F476="TIDAK"),1,0))</f>
        <v>1</v>
      </c>
    </row>
    <row r="477" spans="1:7" ht="32" customHeight="1" x14ac:dyDescent="0.2">
      <c r="A477" s="204" t="s">
        <v>877</v>
      </c>
      <c r="B477" s="205"/>
      <c r="C477" s="205"/>
      <c r="D477" s="205"/>
      <c r="E477" s="205"/>
      <c r="F477" s="205"/>
      <c r="G477" s="48">
        <f>G478+G537+G567+G574+G591</f>
        <v>226</v>
      </c>
    </row>
    <row r="478" spans="1:7" ht="32" customHeight="1" x14ac:dyDescent="0.2">
      <c r="A478" s="2">
        <v>18</v>
      </c>
      <c r="B478" s="180" t="s">
        <v>878</v>
      </c>
      <c r="C478" s="180"/>
      <c r="D478" s="180"/>
      <c r="E478" s="180"/>
      <c r="F478" s="58"/>
      <c r="G478" s="50">
        <f>SUM(G479:G536)</f>
        <v>110</v>
      </c>
    </row>
    <row r="479" spans="1:7" ht="32" customHeight="1" x14ac:dyDescent="0.2">
      <c r="A479" s="2"/>
      <c r="B479" s="28" t="s">
        <v>879</v>
      </c>
      <c r="C479" s="203" t="s">
        <v>880</v>
      </c>
      <c r="D479" s="203"/>
      <c r="E479" s="203"/>
      <c r="F479" s="58"/>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55</v>
      </c>
      <c r="G481" s="15">
        <f>IF(AND(F481="YA"),5,IF(AND(F481="TIDAK"),1,0))</f>
        <v>1</v>
      </c>
    </row>
    <row r="482" spans="1:7" ht="32" customHeight="1" x14ac:dyDescent="0.2">
      <c r="A482" s="2"/>
      <c r="B482" s="5"/>
      <c r="C482" s="17"/>
      <c r="D482" s="24" t="s">
        <v>885</v>
      </c>
      <c r="E482" s="25" t="s">
        <v>886</v>
      </c>
      <c r="F482" s="58" t="s">
        <v>55</v>
      </c>
      <c r="G482" s="15">
        <f>IF(AND(F482="YA"),3,IF(AND(F482="TIDAK"),1,0))</f>
        <v>1</v>
      </c>
    </row>
    <row r="483" spans="1:7" ht="32" customHeight="1" x14ac:dyDescent="0.2">
      <c r="A483" s="2"/>
      <c r="B483" s="5"/>
      <c r="C483" s="17"/>
      <c r="D483" s="24" t="s">
        <v>887</v>
      </c>
      <c r="E483" s="17" t="s">
        <v>888</v>
      </c>
      <c r="F483" s="58" t="s">
        <v>8</v>
      </c>
      <c r="G483" s="15">
        <f>IF(AND(F483="YA"),2,IF(AND(F483="TIDAK"),1,0))</f>
        <v>2</v>
      </c>
    </row>
    <row r="484" spans="1:7" ht="32" customHeight="1" x14ac:dyDescent="0.2">
      <c r="A484" s="2"/>
      <c r="B484" s="5"/>
      <c r="C484" s="24" t="s">
        <v>889</v>
      </c>
      <c r="D484" s="203" t="s">
        <v>890</v>
      </c>
      <c r="E484" s="203"/>
      <c r="F484" s="58" t="s">
        <v>55</v>
      </c>
      <c r="G484" s="15"/>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55</v>
      </c>
      <c r="G486" s="15">
        <f>IF(AND(F486="YA"),5,IF(AND(F486="TIDAK"),1,0))</f>
        <v>1</v>
      </c>
    </row>
    <row r="487" spans="1:7" ht="32" customHeight="1" x14ac:dyDescent="0.2">
      <c r="A487" s="2"/>
      <c r="B487" s="5"/>
      <c r="C487" s="17"/>
      <c r="D487" s="24" t="s">
        <v>894</v>
      </c>
      <c r="E487" s="25" t="s">
        <v>895</v>
      </c>
      <c r="F487" s="58" t="s">
        <v>55</v>
      </c>
      <c r="G487" s="15">
        <f>IF(AND(F487="YA"),5,IF(AND(F487="TIDAK"),1,0))</f>
        <v>1</v>
      </c>
    </row>
    <row r="488" spans="1:7" ht="32" customHeight="1" x14ac:dyDescent="0.2">
      <c r="A488" s="2"/>
      <c r="B488" s="5"/>
      <c r="C488" s="17"/>
      <c r="D488" s="24" t="s">
        <v>896</v>
      </c>
      <c r="E488" s="17" t="s">
        <v>897</v>
      </c>
      <c r="F488" s="58" t="s">
        <v>55</v>
      </c>
      <c r="G488" s="15">
        <f>IF(AND(F488="YA"),5,IF(AND(F488="TIDAK"),1,0))</f>
        <v>1</v>
      </c>
    </row>
    <row r="489" spans="1:7" ht="32" customHeight="1" x14ac:dyDescent="0.2">
      <c r="A489" s="2"/>
      <c r="B489" s="5"/>
      <c r="C489" s="17"/>
      <c r="D489" s="24" t="s">
        <v>898</v>
      </c>
      <c r="E489" s="17" t="s">
        <v>899</v>
      </c>
      <c r="F489" s="58" t="s">
        <v>55</v>
      </c>
      <c r="G489" s="15">
        <f>IF(AND(F489="YA"),5,IF(AND(F489="TIDAK"),1,0))</f>
        <v>1</v>
      </c>
    </row>
    <row r="490" spans="1:7" ht="32" customHeight="1" x14ac:dyDescent="0.2">
      <c r="A490" s="2"/>
      <c r="B490" s="5"/>
      <c r="C490" s="24" t="s">
        <v>900</v>
      </c>
      <c r="D490" s="203" t="s">
        <v>901</v>
      </c>
      <c r="E490" s="203"/>
      <c r="F490" s="58" t="s">
        <v>55</v>
      </c>
      <c r="G490" s="15">
        <f>IF(AND(F490="YA"),5,IF(AND(F490="TIDAK"),1,0))</f>
        <v>1</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55</v>
      </c>
      <c r="G492" s="15">
        <f t="shared" ref="G492:G498" si="34">IF(AND(F492="YA"),5,IF(AND(F492="TIDAK"),1,0))</f>
        <v>1</v>
      </c>
    </row>
    <row r="493" spans="1:7" ht="32" customHeight="1" x14ac:dyDescent="0.2">
      <c r="A493" s="2"/>
      <c r="B493" s="5"/>
      <c r="C493" s="17"/>
      <c r="D493" s="24" t="s">
        <v>904</v>
      </c>
      <c r="E493" s="25" t="s">
        <v>905</v>
      </c>
      <c r="F493" s="58" t="s">
        <v>55</v>
      </c>
      <c r="G493" s="15">
        <f t="shared" si="34"/>
        <v>1</v>
      </c>
    </row>
    <row r="494" spans="1:7" ht="32" customHeight="1" x14ac:dyDescent="0.2">
      <c r="A494" s="2"/>
      <c r="B494" s="5"/>
      <c r="C494" s="17"/>
      <c r="D494" s="24" t="s">
        <v>906</v>
      </c>
      <c r="E494" s="17" t="s">
        <v>907</v>
      </c>
      <c r="F494" s="58" t="s">
        <v>55</v>
      </c>
      <c r="G494" s="15">
        <f t="shared" si="34"/>
        <v>1</v>
      </c>
    </row>
    <row r="495" spans="1:7" ht="32" customHeight="1" x14ac:dyDescent="0.2">
      <c r="A495" s="2"/>
      <c r="B495" s="5"/>
      <c r="C495" s="17"/>
      <c r="D495" s="24" t="s">
        <v>908</v>
      </c>
      <c r="E495" s="17" t="s">
        <v>909</v>
      </c>
      <c r="F495" s="58" t="s">
        <v>55</v>
      </c>
      <c r="G495" s="15">
        <f t="shared" si="34"/>
        <v>1</v>
      </c>
    </row>
    <row r="496" spans="1:7" ht="32" customHeight="1" x14ac:dyDescent="0.2">
      <c r="A496" s="2"/>
      <c r="B496" s="5"/>
      <c r="C496" s="17"/>
      <c r="D496" s="24" t="s">
        <v>910</v>
      </c>
      <c r="E496" s="25" t="s">
        <v>897</v>
      </c>
      <c r="F496" s="58" t="s">
        <v>55</v>
      </c>
      <c r="G496" s="15">
        <f t="shared" si="34"/>
        <v>1</v>
      </c>
    </row>
    <row r="497" spans="1:7" ht="32" customHeight="1" x14ac:dyDescent="0.2">
      <c r="A497" s="2"/>
      <c r="B497" s="5"/>
      <c r="C497" s="17"/>
      <c r="D497" s="24" t="s">
        <v>911</v>
      </c>
      <c r="E497" s="17" t="s">
        <v>899</v>
      </c>
      <c r="F497" s="58" t="s">
        <v>55</v>
      </c>
      <c r="G497" s="15">
        <f t="shared" si="34"/>
        <v>1</v>
      </c>
    </row>
    <row r="498" spans="1:7" ht="32" customHeight="1" x14ac:dyDescent="0.2">
      <c r="A498" s="2"/>
      <c r="B498" s="5"/>
      <c r="C498" s="17"/>
      <c r="D498" s="24" t="s">
        <v>912</v>
      </c>
      <c r="E498" s="17" t="s">
        <v>895</v>
      </c>
      <c r="F498" s="58" t="s">
        <v>55</v>
      </c>
      <c r="G498" s="15">
        <f t="shared" si="34"/>
        <v>1</v>
      </c>
    </row>
    <row r="499" spans="1:7" ht="32" customHeight="1" x14ac:dyDescent="0.2">
      <c r="A499" s="2"/>
      <c r="B499" s="4" t="s">
        <v>913</v>
      </c>
      <c r="C499" s="176" t="s">
        <v>914</v>
      </c>
      <c r="D499" s="176"/>
      <c r="E499" s="176"/>
      <c r="F499" s="58"/>
      <c r="G499" s="15"/>
    </row>
    <row r="500" spans="1:7" ht="32" customHeight="1" x14ac:dyDescent="0.2">
      <c r="A500" s="2"/>
      <c r="B500" s="5"/>
      <c r="C500" s="4" t="s">
        <v>915</v>
      </c>
      <c r="D500" s="176" t="s">
        <v>916</v>
      </c>
      <c r="E500" s="176"/>
      <c r="F500" s="58" t="s">
        <v>8</v>
      </c>
      <c r="G500" s="15">
        <f>IF(AND(F500="YA"),5,IF(AND(F500="TIDAK"),1,0))</f>
        <v>5</v>
      </c>
    </row>
    <row r="501" spans="1:7" ht="32" customHeight="1" x14ac:dyDescent="0.2">
      <c r="A501" s="2"/>
      <c r="B501" s="5"/>
      <c r="C501" s="4" t="s">
        <v>917</v>
      </c>
      <c r="D501" s="176" t="s">
        <v>918</v>
      </c>
      <c r="E501" s="176"/>
      <c r="F501" s="58"/>
      <c r="G501" s="15"/>
    </row>
    <row r="502" spans="1:7" ht="32" customHeight="1" x14ac:dyDescent="0.2">
      <c r="A502" s="2"/>
      <c r="B502" s="5"/>
      <c r="C502" s="5"/>
      <c r="D502" s="4" t="s">
        <v>919</v>
      </c>
      <c r="E502" s="5" t="s">
        <v>920</v>
      </c>
      <c r="F502" s="58"/>
      <c r="G502" s="15">
        <f>IF(AND(F502="YA"),5,IF(AND(F502="TIDAK"),1,0))</f>
        <v>0</v>
      </c>
    </row>
    <row r="503" spans="1:7" ht="32" customHeight="1" x14ac:dyDescent="0.2">
      <c r="A503" s="2"/>
      <c r="B503" s="5"/>
      <c r="C503" s="5"/>
      <c r="D503" s="4" t="s">
        <v>921</v>
      </c>
      <c r="E503" s="26" t="s">
        <v>922</v>
      </c>
      <c r="F503" s="58"/>
      <c r="G503" s="15">
        <f>IF(AND(F503="YA"),3,IF(AND(F503="TIDAK"),1,0))</f>
        <v>0</v>
      </c>
    </row>
    <row r="504" spans="1:7" ht="32" customHeight="1" x14ac:dyDescent="0.2">
      <c r="A504" s="2"/>
      <c r="B504" s="5"/>
      <c r="C504" s="5"/>
      <c r="D504" s="4" t="s">
        <v>923</v>
      </c>
      <c r="E504" s="5" t="s">
        <v>924</v>
      </c>
      <c r="F504" s="58" t="s">
        <v>8</v>
      </c>
      <c r="G504" s="15">
        <f>IF(AND(F504="YA"),2,IF(AND(F504="TIDAK"),1,0))</f>
        <v>2</v>
      </c>
    </row>
    <row r="505" spans="1:7" ht="32" customHeight="1" x14ac:dyDescent="0.2">
      <c r="A505" s="2"/>
      <c r="B505" s="4" t="s">
        <v>925</v>
      </c>
      <c r="C505" s="176" t="s">
        <v>926</v>
      </c>
      <c r="D505" s="176"/>
      <c r="E505" s="176"/>
      <c r="F505" s="58"/>
      <c r="G505" s="15"/>
    </row>
    <row r="506" spans="1:7" ht="32" customHeight="1" x14ac:dyDescent="0.2">
      <c r="A506" s="2"/>
      <c r="B506" s="5"/>
      <c r="C506" s="24" t="s">
        <v>927</v>
      </c>
      <c r="D506" s="176" t="s">
        <v>928</v>
      </c>
      <c r="E506" s="176"/>
      <c r="F506" s="58"/>
      <c r="G506" s="15"/>
    </row>
    <row r="507" spans="1:7" ht="32" customHeight="1" x14ac:dyDescent="0.2">
      <c r="A507" s="2"/>
      <c r="B507" s="5"/>
      <c r="C507" s="5"/>
      <c r="D507" s="4" t="s">
        <v>929</v>
      </c>
      <c r="E507" s="5" t="s">
        <v>930</v>
      </c>
      <c r="F507" s="58" t="s">
        <v>55</v>
      </c>
      <c r="G507" s="15">
        <f>IF(AND(F507="YA"),5,IF(AND(F507="TIDAK"),1,0))</f>
        <v>1</v>
      </c>
    </row>
    <row r="508" spans="1:7" ht="32" customHeight="1" x14ac:dyDescent="0.2">
      <c r="A508" s="2"/>
      <c r="B508" s="5"/>
      <c r="C508" s="5"/>
      <c r="D508" s="4" t="s">
        <v>931</v>
      </c>
      <c r="E508" s="10" t="s">
        <v>932</v>
      </c>
      <c r="F508" s="58" t="s">
        <v>55</v>
      </c>
      <c r="G508" s="15">
        <f>IF(AND(F508="YA"),5,IF(AND(F508="TIDAK"),1,0))</f>
        <v>1</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55</v>
      </c>
      <c r="G511" s="15">
        <f>IF(AND(F511="YA"),5,IF(AND(F511="TIDAK"),1,0))</f>
        <v>1</v>
      </c>
    </row>
    <row r="512" spans="1:7" ht="32" customHeight="1" x14ac:dyDescent="0.2">
      <c r="A512" s="2"/>
      <c r="B512" s="5"/>
      <c r="C512" s="4"/>
      <c r="D512" s="4" t="s">
        <v>938</v>
      </c>
      <c r="E512" s="10" t="s">
        <v>932</v>
      </c>
      <c r="F512" s="58" t="s">
        <v>55</v>
      </c>
      <c r="G512" s="15">
        <f>IF(AND(F512="YA"),5,IF(AND(F512="TIDAK"),1,0))</f>
        <v>1</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c r="G517" s="15"/>
    </row>
    <row r="518" spans="1:7" ht="32" customHeight="1" x14ac:dyDescent="0.2">
      <c r="A518" s="2"/>
      <c r="B518" s="5"/>
      <c r="C518" s="5"/>
      <c r="D518" s="24" t="s">
        <v>948</v>
      </c>
      <c r="E518" s="5" t="s">
        <v>949</v>
      </c>
      <c r="F518" s="58" t="s">
        <v>8</v>
      </c>
      <c r="G518" s="15">
        <f t="shared" ref="G518:G527" si="35">IF(AND(F518="YA"),5,IF(AND(F518="TIDAK"),1,0))</f>
        <v>5</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t="s">
        <v>8</v>
      </c>
      <c r="G522" s="15">
        <f t="shared" si="35"/>
        <v>5</v>
      </c>
    </row>
    <row r="523" spans="1:7" ht="32" customHeight="1" x14ac:dyDescent="0.2">
      <c r="A523" s="2"/>
      <c r="B523" s="5"/>
      <c r="C523" s="4" t="s">
        <v>956</v>
      </c>
      <c r="D523" s="176" t="s">
        <v>957</v>
      </c>
      <c r="E523" s="176"/>
      <c r="F523" s="58" t="s">
        <v>55</v>
      </c>
      <c r="G523" s="15">
        <f t="shared" si="35"/>
        <v>1</v>
      </c>
    </row>
    <row r="524" spans="1:7" ht="32" customHeight="1" x14ac:dyDescent="0.2">
      <c r="A524" s="2"/>
      <c r="B524" s="5"/>
      <c r="C524" s="4" t="s">
        <v>958</v>
      </c>
      <c r="D524" s="176" t="s">
        <v>959</v>
      </c>
      <c r="E524" s="176"/>
      <c r="F524" s="58" t="s">
        <v>55</v>
      </c>
      <c r="G524" s="15">
        <f t="shared" si="35"/>
        <v>1</v>
      </c>
    </row>
    <row r="525" spans="1:7" ht="32" customHeight="1" x14ac:dyDescent="0.2">
      <c r="A525" s="2"/>
      <c r="B525" s="4" t="s">
        <v>960</v>
      </c>
      <c r="C525" s="176" t="s">
        <v>961</v>
      </c>
      <c r="D525" s="176"/>
      <c r="E525" s="176"/>
      <c r="F525" s="58" t="s">
        <v>8</v>
      </c>
      <c r="G525" s="15">
        <f t="shared" si="35"/>
        <v>5</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24" t="s">
        <v>966</v>
      </c>
      <c r="D528" s="181" t="s">
        <v>967</v>
      </c>
      <c r="E528" s="182"/>
      <c r="F528" s="58" t="s">
        <v>55</v>
      </c>
      <c r="G528" s="15">
        <f>IF(AND(F528="YA"),5,IF(AND(F528="TIDAK"),20,0))</f>
        <v>20</v>
      </c>
    </row>
    <row r="529" spans="1:7" ht="32" customHeight="1" x14ac:dyDescent="0.2">
      <c r="A529" s="2"/>
      <c r="B529" s="5"/>
      <c r="C529" s="5"/>
      <c r="D529" s="4" t="s">
        <v>968</v>
      </c>
      <c r="E529" s="5" t="s">
        <v>969</v>
      </c>
      <c r="F529" s="58" t="s">
        <v>22</v>
      </c>
      <c r="G529" s="15">
        <f>IF(AND(F529="YA"),5,IF(AND(F529="TIDAK"),1,0))</f>
        <v>0</v>
      </c>
    </row>
    <row r="530" spans="1:7" ht="32" customHeight="1" x14ac:dyDescent="0.2">
      <c r="A530" s="2"/>
      <c r="B530" s="5"/>
      <c r="C530" s="5"/>
      <c r="D530" s="4" t="s">
        <v>970</v>
      </c>
      <c r="E530" s="5" t="s">
        <v>971</v>
      </c>
      <c r="F530" s="58" t="s">
        <v>22</v>
      </c>
      <c r="G530" s="15">
        <f t="shared" ref="G530:G531" si="36">IF(AND(F530="YA"),5,IF(AND(F530="TIDAK"),1,0))</f>
        <v>0</v>
      </c>
    </row>
    <row r="531" spans="1:7" ht="32" customHeight="1" x14ac:dyDescent="0.2">
      <c r="A531" s="2"/>
      <c r="B531" s="5"/>
      <c r="C531" s="5"/>
      <c r="D531" s="4" t="s">
        <v>972</v>
      </c>
      <c r="E531" s="5" t="s">
        <v>973</v>
      </c>
      <c r="F531" s="58" t="s">
        <v>22</v>
      </c>
      <c r="G531" s="15">
        <f t="shared" si="36"/>
        <v>0</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22</v>
      </c>
      <c r="G533" s="15">
        <f>IF(AND(F533="YA"),0,IF(AND(F533="TIDAK"),0,0))</f>
        <v>0</v>
      </c>
    </row>
    <row r="534" spans="1:7" ht="32" customHeight="1" x14ac:dyDescent="0.2">
      <c r="A534" s="2"/>
      <c r="B534" s="5"/>
      <c r="C534" s="5"/>
      <c r="D534" s="4" t="s">
        <v>978</v>
      </c>
      <c r="E534" s="5" t="s">
        <v>979</v>
      </c>
      <c r="F534" s="58" t="s">
        <v>22</v>
      </c>
      <c r="G534" s="15">
        <f t="shared" ref="G534:G535" si="37">IF(AND(F534="YA"),0,IF(AND(F534="TIDAK"),0,0))</f>
        <v>0</v>
      </c>
    </row>
    <row r="535" spans="1:7" ht="32" customHeight="1" x14ac:dyDescent="0.2">
      <c r="A535" s="2"/>
      <c r="B535" s="5"/>
      <c r="C535" s="5"/>
      <c r="D535" s="4" t="s">
        <v>980</v>
      </c>
      <c r="E535" s="5" t="s">
        <v>981</v>
      </c>
      <c r="F535" s="58" t="s">
        <v>22</v>
      </c>
      <c r="G535" s="15">
        <f t="shared" si="37"/>
        <v>0</v>
      </c>
    </row>
    <row r="536" spans="1:7" ht="32" customHeight="1" x14ac:dyDescent="0.2">
      <c r="A536" s="2"/>
      <c r="B536" s="4" t="s">
        <v>982</v>
      </c>
      <c r="C536" s="4" t="s">
        <v>983</v>
      </c>
      <c r="D536" s="181" t="s">
        <v>984</v>
      </c>
      <c r="E536" s="182"/>
      <c r="F536" s="58" t="s">
        <v>55</v>
      </c>
      <c r="G536" s="15">
        <f>IF(AND(F536="YA"),5,IF(AND(F536="TIDAK"),1,0))</f>
        <v>1</v>
      </c>
    </row>
    <row r="537" spans="1:7" ht="32" customHeight="1" x14ac:dyDescent="0.2">
      <c r="A537" s="2">
        <v>19</v>
      </c>
      <c r="B537" s="180" t="s">
        <v>985</v>
      </c>
      <c r="C537" s="180"/>
      <c r="D537" s="180"/>
      <c r="E537" s="180"/>
      <c r="F537" s="58"/>
      <c r="G537" s="50">
        <f>SUM(G538:G566)</f>
        <v>30</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55</v>
      </c>
      <c r="G539" s="15">
        <f>IF(AND(F539="YA"),5,IF(AND(F539="TIDAK"),1,0))</f>
        <v>1</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t="s">
        <v>55</v>
      </c>
      <c r="G541" s="15">
        <f>IF(AND(F541="YA"),3,IF(AND(F541="TIDAK"),1,0))</f>
        <v>1</v>
      </c>
    </row>
    <row r="542" spans="1:7" ht="32" customHeight="1" x14ac:dyDescent="0.2">
      <c r="A542" s="2"/>
      <c r="B542" s="5"/>
      <c r="C542" s="5"/>
      <c r="D542" s="4" t="s">
        <v>994</v>
      </c>
      <c r="E542" s="5" t="s">
        <v>995</v>
      </c>
      <c r="F542" s="58" t="s">
        <v>55</v>
      </c>
      <c r="G542" s="15">
        <f>IF(AND(F542="YA"),5,IF(AND(F542="TIDAK"),1,0))</f>
        <v>1</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55</v>
      </c>
      <c r="G544" s="15">
        <f>IF(AND(F544="YA"),5,IF(AND(F544="TIDAK"),1,0))</f>
        <v>1</v>
      </c>
    </row>
    <row r="545" spans="1:7" ht="32" customHeight="1" x14ac:dyDescent="0.2">
      <c r="A545" s="2"/>
      <c r="B545" s="5"/>
      <c r="C545" s="5"/>
      <c r="D545" s="4" t="s">
        <v>1000</v>
      </c>
      <c r="E545" s="5" t="s">
        <v>1001</v>
      </c>
      <c r="F545" s="58" t="s">
        <v>55</v>
      </c>
      <c r="G545" s="15">
        <f>IF(AND(F545="YA"),5,IF(AND(F545="TIDAK"),1,0))</f>
        <v>1</v>
      </c>
    </row>
    <row r="546" spans="1:7" ht="32" customHeight="1" x14ac:dyDescent="0.2">
      <c r="A546" s="2"/>
      <c r="B546" s="5"/>
      <c r="C546" s="4" t="s">
        <v>1002</v>
      </c>
      <c r="D546" s="176" t="s">
        <v>1003</v>
      </c>
      <c r="E546" s="176"/>
      <c r="F546" s="58" t="s">
        <v>55</v>
      </c>
      <c r="G546" s="15">
        <f>IF(AND(F546="YA"),5,IF(AND(F546="TIDAK"),1,0))</f>
        <v>1</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55</v>
      </c>
      <c r="G550" s="15">
        <f>IF(AND(F550="YA"),5,IF(AND(F550="TIDAK"),1,0))</f>
        <v>1</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55</v>
      </c>
      <c r="G552" s="15">
        <f>IF(AND(F552="YA"),5,IF(AND(F552="TIDAK"),1,0))</f>
        <v>1</v>
      </c>
    </row>
    <row r="553" spans="1:7" ht="32" customHeight="1" x14ac:dyDescent="0.2">
      <c r="A553" s="2"/>
      <c r="B553" s="5"/>
      <c r="C553" s="5"/>
      <c r="D553" s="4" t="s">
        <v>1016</v>
      </c>
      <c r="E553" s="5" t="s">
        <v>1017</v>
      </c>
      <c r="F553" s="58" t="s">
        <v>55</v>
      </c>
      <c r="G553" s="15">
        <f>IF(AND(F553="YA"),5,IF(AND(F553="TIDAK"),1,0))</f>
        <v>1</v>
      </c>
    </row>
    <row r="554" spans="1:7" ht="32" customHeight="1" x14ac:dyDescent="0.2">
      <c r="A554" s="2"/>
      <c r="B554" s="5"/>
      <c r="C554" s="4" t="s">
        <v>1018</v>
      </c>
      <c r="D554" s="176" t="s">
        <v>1019</v>
      </c>
      <c r="E554" s="176"/>
      <c r="F554" s="58" t="s">
        <v>55</v>
      </c>
      <c r="G554" s="15">
        <f>IF(AND(F554="YA"),5,IF(AND(F554="TIDAK"),1,0))</f>
        <v>1</v>
      </c>
    </row>
    <row r="555" spans="1:7" ht="32" customHeight="1" x14ac:dyDescent="0.2">
      <c r="A555" s="2"/>
      <c r="B555" s="5"/>
      <c r="C555" s="4" t="s">
        <v>1020</v>
      </c>
      <c r="D555" s="176" t="s">
        <v>1021</v>
      </c>
      <c r="E555" s="176"/>
      <c r="F555" s="58" t="s">
        <v>55</v>
      </c>
      <c r="G555" s="15">
        <f>IF(AND(F555="YA"),5,IF(AND(F555="TIDAK"),1,0))</f>
        <v>1</v>
      </c>
    </row>
    <row r="556" spans="1:7" ht="32" customHeight="1" x14ac:dyDescent="0.2">
      <c r="A556" s="2"/>
      <c r="B556" s="5"/>
      <c r="C556" s="4" t="s">
        <v>1022</v>
      </c>
      <c r="D556" s="176" t="s">
        <v>1023</v>
      </c>
      <c r="E556" s="176"/>
      <c r="F556" s="58" t="s">
        <v>55</v>
      </c>
      <c r="G556" s="15">
        <f>IF(AND(F556="YA"),5,IF(AND(F556="TIDAK"),1,0))</f>
        <v>1</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t="s">
        <v>55</v>
      </c>
      <c r="G558" s="15">
        <f>IF(AND(F558="YA"),3,IF(AND(F558="TIDAK"),1,0))</f>
        <v>1</v>
      </c>
    </row>
    <row r="559" spans="1:7" ht="32" customHeight="1" x14ac:dyDescent="0.2">
      <c r="A559" s="2"/>
      <c r="B559" s="5"/>
      <c r="C559" s="5"/>
      <c r="D559" s="4" t="s">
        <v>1028</v>
      </c>
      <c r="E559" s="5" t="s">
        <v>1029</v>
      </c>
      <c r="F559" s="58" t="s">
        <v>55</v>
      </c>
      <c r="G559" s="15">
        <f>IF(AND(F559="YA"),5,IF(AND(F559="TIDAK"),1,0))</f>
        <v>1</v>
      </c>
    </row>
    <row r="560" spans="1:7" ht="32" customHeight="1" x14ac:dyDescent="0.2">
      <c r="A560" s="2"/>
      <c r="B560" s="5"/>
      <c r="C560" s="4" t="s">
        <v>1030</v>
      </c>
      <c r="D560" s="176" t="s">
        <v>1031</v>
      </c>
      <c r="E560" s="176"/>
      <c r="F560" s="58" t="s">
        <v>55</v>
      </c>
      <c r="G560" s="15">
        <f>IF(AND(F560="YA"),5,IF(AND(F560="TIDAK"),1,0))</f>
        <v>1</v>
      </c>
    </row>
    <row r="561" spans="1:7" ht="32" customHeight="1" x14ac:dyDescent="0.2">
      <c r="A561" s="2"/>
      <c r="B561" s="5"/>
      <c r="C561" s="4" t="s">
        <v>1032</v>
      </c>
      <c r="D561" s="176" t="s">
        <v>1033</v>
      </c>
      <c r="E561" s="176"/>
      <c r="F561" s="58" t="s">
        <v>55</v>
      </c>
      <c r="G561" s="15">
        <f>IF(AND(F561="YA"),5,IF(AND(F561="TIDAK"),1,0))</f>
        <v>1</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55</v>
      </c>
      <c r="G563" s="15">
        <f>IF(AND(F563="YA"),5,IF(AND(F563="TIDAK"),1,0))</f>
        <v>1</v>
      </c>
    </row>
    <row r="564" spans="1:7" ht="32" customHeight="1" x14ac:dyDescent="0.2">
      <c r="A564" s="2"/>
      <c r="B564" s="5"/>
      <c r="C564" s="5"/>
      <c r="D564" s="5" t="s">
        <v>1037</v>
      </c>
      <c r="E564" s="5" t="s">
        <v>1038</v>
      </c>
      <c r="F564" s="58" t="s">
        <v>55</v>
      </c>
      <c r="G564" s="15">
        <f>IF(AND(F564="YA"),5,IF(AND(F564="TIDAK"),1,0))</f>
        <v>1</v>
      </c>
    </row>
    <row r="565" spans="1:7" ht="32" customHeight="1" x14ac:dyDescent="0.2">
      <c r="A565" s="2"/>
      <c r="B565" s="5"/>
      <c r="C565" s="4" t="s">
        <v>1039</v>
      </c>
      <c r="D565" s="181" t="s">
        <v>1040</v>
      </c>
      <c r="E565" s="182"/>
      <c r="F565" s="58" t="s">
        <v>55</v>
      </c>
      <c r="G565" s="15">
        <f>IF(AND(F565="YA"),5,IF(AND(F565="TIDAK"),1,0))</f>
        <v>1</v>
      </c>
    </row>
    <row r="566" spans="1:7" ht="32" customHeight="1" x14ac:dyDescent="0.2">
      <c r="A566" s="2"/>
      <c r="B566" s="5"/>
      <c r="C566" s="4" t="s">
        <v>1041</v>
      </c>
      <c r="D566" s="176" t="s">
        <v>1042</v>
      </c>
      <c r="E566" s="176"/>
      <c r="F566" s="58" t="s">
        <v>55</v>
      </c>
      <c r="G566" s="15">
        <f>IF(AND(F566="YA"),5,IF(AND(F566="TIDAK"),1,0))</f>
        <v>1</v>
      </c>
    </row>
    <row r="567" spans="1:7" ht="32" customHeight="1" x14ac:dyDescent="0.2">
      <c r="A567" s="2">
        <v>20</v>
      </c>
      <c r="B567" s="197" t="s">
        <v>1043</v>
      </c>
      <c r="C567" s="197"/>
      <c r="D567" s="197"/>
      <c r="E567" s="197"/>
      <c r="F567" s="58"/>
      <c r="G567" s="50">
        <f>SUM(G568:G573)</f>
        <v>16</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c r="G569" s="15">
        <f>IF(AND(F569="YA"),5,IF(AND(F569="TIDAK"),1,0))</f>
        <v>0</v>
      </c>
    </row>
    <row r="570" spans="1:7" ht="32" customHeight="1" x14ac:dyDescent="0.2">
      <c r="A570" s="2"/>
      <c r="B570" s="24"/>
      <c r="C570" s="29" t="s">
        <v>1048</v>
      </c>
      <c r="D570" s="198" t="s">
        <v>1049</v>
      </c>
      <c r="E570" s="199"/>
      <c r="F570" s="58"/>
      <c r="G570" s="15"/>
    </row>
    <row r="571" spans="1:7" ht="32" customHeight="1" x14ac:dyDescent="0.2">
      <c r="A571" s="2"/>
      <c r="B571" s="27"/>
      <c r="C571" s="27"/>
      <c r="D571" s="30" t="s">
        <v>1050</v>
      </c>
      <c r="E571" s="17" t="s">
        <v>1051</v>
      </c>
      <c r="F571" s="58" t="s">
        <v>8</v>
      </c>
      <c r="G571" s="15">
        <f>IF(AND(F571="YA"),5,IF(AND(F571="TIDAK"),1,0))</f>
        <v>5</v>
      </c>
    </row>
    <row r="572" spans="1:7" ht="32" customHeight="1" x14ac:dyDescent="0.2">
      <c r="A572" s="2"/>
      <c r="B572" s="27"/>
      <c r="C572" s="27"/>
      <c r="D572" s="30" t="s">
        <v>1050</v>
      </c>
      <c r="E572" s="17" t="s">
        <v>1052</v>
      </c>
      <c r="F572" s="58" t="s">
        <v>55</v>
      </c>
      <c r="G572" s="15">
        <f>IF(AND(F572="YA"),5,IF(AND(F572="TIDAK"),1,0))</f>
        <v>1</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49</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8</v>
      </c>
      <c r="G578" s="15">
        <f>IF(AND(F578="YA"),3,IF(AND(F578="TIDAK"),1,0))</f>
        <v>3</v>
      </c>
    </row>
    <row r="579" spans="1:7" ht="32" customHeight="1" x14ac:dyDescent="0.2">
      <c r="A579" s="2"/>
      <c r="B579" s="5"/>
      <c r="C579" s="5" t="s">
        <v>1063</v>
      </c>
      <c r="D579" s="176" t="s">
        <v>1064</v>
      </c>
      <c r="E579" s="176"/>
      <c r="F579" s="58"/>
      <c r="G579" s="15">
        <f>IF(AND(F579="YA"),5,IF(AND(F579="TIDAK"),1,0))</f>
        <v>0</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c r="G581" s="15">
        <f>IF(AND(F581="YA"),2,IF(AND(F581="TIDAK"),1,0))</f>
        <v>0</v>
      </c>
    </row>
    <row r="582" spans="1:7" ht="32" customHeight="1" x14ac:dyDescent="0.2">
      <c r="A582" s="2"/>
      <c r="B582" s="5"/>
      <c r="C582" s="5" t="s">
        <v>1068</v>
      </c>
      <c r="D582" s="176" t="s">
        <v>1069</v>
      </c>
      <c r="E582" s="176"/>
      <c r="F582" s="58"/>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55</v>
      </c>
      <c r="G590" s="15">
        <f t="shared" si="38"/>
        <v>1</v>
      </c>
    </row>
    <row r="591" spans="1:7" ht="32" customHeight="1" x14ac:dyDescent="0.2">
      <c r="A591" s="2">
        <v>22</v>
      </c>
      <c r="B591" s="180" t="s">
        <v>107</v>
      </c>
      <c r="C591" s="180"/>
      <c r="D591" s="180"/>
      <c r="E591" s="180"/>
      <c r="F591" s="58"/>
      <c r="G591" s="50">
        <f>SUM(G592:G616)</f>
        <v>21</v>
      </c>
    </row>
    <row r="592" spans="1:7" ht="32" customHeight="1" x14ac:dyDescent="0.2">
      <c r="A592" s="2"/>
      <c r="B592" s="5" t="s">
        <v>1086</v>
      </c>
      <c r="C592" s="176" t="s">
        <v>1087</v>
      </c>
      <c r="D592" s="176"/>
      <c r="E592" s="176"/>
      <c r="F592" s="58" t="s">
        <v>55</v>
      </c>
      <c r="G592" s="15">
        <f t="shared" ref="G592:G600" si="39">IF(AND(F592="YA"),5,IF(AND(F592="TIDAK"),1,0))</f>
        <v>1</v>
      </c>
    </row>
    <row r="593" spans="1:7" ht="32" customHeight="1" x14ac:dyDescent="0.2">
      <c r="A593" s="2"/>
      <c r="B593" s="5" t="s">
        <v>1088</v>
      </c>
      <c r="C593" s="176" t="s">
        <v>1089</v>
      </c>
      <c r="D593" s="176"/>
      <c r="E593" s="176"/>
      <c r="F593" s="58" t="s">
        <v>55</v>
      </c>
      <c r="G593" s="15">
        <f t="shared" si="39"/>
        <v>1</v>
      </c>
    </row>
    <row r="594" spans="1:7" ht="32" customHeight="1" x14ac:dyDescent="0.2">
      <c r="A594" s="2"/>
      <c r="B594" s="5" t="s">
        <v>1090</v>
      </c>
      <c r="C594" s="176" t="s">
        <v>1091</v>
      </c>
      <c r="D594" s="176"/>
      <c r="E594" s="176"/>
      <c r="F594" s="58" t="s">
        <v>55</v>
      </c>
      <c r="G594" s="15">
        <f t="shared" si="39"/>
        <v>1</v>
      </c>
    </row>
    <row r="595" spans="1:7" ht="32" customHeight="1" x14ac:dyDescent="0.2">
      <c r="A595" s="2"/>
      <c r="B595" s="5" t="s">
        <v>1092</v>
      </c>
      <c r="C595" s="176" t="s">
        <v>1093</v>
      </c>
      <c r="D595" s="176"/>
      <c r="E595" s="176"/>
      <c r="F595" s="58" t="s">
        <v>55</v>
      </c>
      <c r="G595" s="15">
        <f t="shared" si="39"/>
        <v>1</v>
      </c>
    </row>
    <row r="596" spans="1:7" ht="32" customHeight="1" x14ac:dyDescent="0.2">
      <c r="A596" s="2"/>
      <c r="B596" s="5" t="s">
        <v>1094</v>
      </c>
      <c r="C596" s="176" t="s">
        <v>1095</v>
      </c>
      <c r="D596" s="176"/>
      <c r="E596" s="176"/>
      <c r="F596" s="58" t="s">
        <v>55</v>
      </c>
      <c r="G596" s="15">
        <f t="shared" si="39"/>
        <v>1</v>
      </c>
    </row>
    <row r="597" spans="1:7" ht="32" customHeight="1" x14ac:dyDescent="0.2">
      <c r="A597" s="2"/>
      <c r="B597" s="5" t="s">
        <v>1096</v>
      </c>
      <c r="C597" s="176" t="s">
        <v>1097</v>
      </c>
      <c r="D597" s="176"/>
      <c r="E597" s="176"/>
      <c r="F597" s="58" t="s">
        <v>55</v>
      </c>
      <c r="G597" s="15">
        <f t="shared" si="39"/>
        <v>1</v>
      </c>
    </row>
    <row r="598" spans="1:7" ht="32" customHeight="1" x14ac:dyDescent="0.2">
      <c r="A598" s="2"/>
      <c r="B598" s="5" t="s">
        <v>1098</v>
      </c>
      <c r="C598" s="176" t="s">
        <v>1099</v>
      </c>
      <c r="D598" s="176"/>
      <c r="E598" s="176"/>
      <c r="F598" s="58" t="s">
        <v>55</v>
      </c>
      <c r="G598" s="15">
        <f t="shared" si="39"/>
        <v>1</v>
      </c>
    </row>
    <row r="599" spans="1:7" ht="32" customHeight="1" x14ac:dyDescent="0.2">
      <c r="A599" s="2"/>
      <c r="B599" s="5" t="s">
        <v>1100</v>
      </c>
      <c r="C599" s="176" t="s">
        <v>1101</v>
      </c>
      <c r="D599" s="176"/>
      <c r="E599" s="176"/>
      <c r="F599" s="58" t="s">
        <v>55</v>
      </c>
      <c r="G599" s="15">
        <f t="shared" si="39"/>
        <v>1</v>
      </c>
    </row>
    <row r="600" spans="1:7" ht="32" customHeight="1" x14ac:dyDescent="0.2">
      <c r="A600" s="2"/>
      <c r="B600" s="5" t="s">
        <v>1102</v>
      </c>
      <c r="C600" s="176" t="s">
        <v>1103</v>
      </c>
      <c r="D600" s="176"/>
      <c r="E600" s="176"/>
      <c r="F600" s="58" t="s">
        <v>55</v>
      </c>
      <c r="G600" s="15">
        <f t="shared" si="39"/>
        <v>1</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22</v>
      </c>
      <c r="G602" s="15">
        <f>IF(AND(F602="YA"),3,IF(AND(F602="TIDAK"),1,0))</f>
        <v>0</v>
      </c>
    </row>
    <row r="603" spans="1:7" ht="32" customHeight="1" x14ac:dyDescent="0.2">
      <c r="A603" s="2"/>
      <c r="B603" s="5"/>
      <c r="C603" s="5" t="s">
        <v>1108</v>
      </c>
      <c r="D603" s="176" t="s">
        <v>1109</v>
      </c>
      <c r="E603" s="176"/>
      <c r="F603" s="58" t="s">
        <v>22</v>
      </c>
      <c r="G603" s="15">
        <f>IF(AND(F603="YA"),5,IF(AND(F603="TIDAK"),1,0))</f>
        <v>0</v>
      </c>
    </row>
    <row r="604" spans="1:7" ht="32" customHeight="1" x14ac:dyDescent="0.2">
      <c r="A604" s="2"/>
      <c r="B604" s="5"/>
      <c r="C604" s="5"/>
      <c r="D604" s="5" t="s">
        <v>1110</v>
      </c>
      <c r="E604" s="5" t="s">
        <v>1111</v>
      </c>
      <c r="F604" s="58" t="s">
        <v>22</v>
      </c>
      <c r="G604" s="15">
        <f>IF(AND(F604="YA"),5,IF(AND(F604="TIDAK"),1,0))</f>
        <v>0</v>
      </c>
    </row>
    <row r="605" spans="1:7" ht="32" customHeight="1" x14ac:dyDescent="0.2">
      <c r="A605" s="2"/>
      <c r="B605" s="5"/>
      <c r="C605" s="5"/>
      <c r="D605" s="5" t="s">
        <v>1112</v>
      </c>
      <c r="E605" s="5" t="s">
        <v>1113</v>
      </c>
      <c r="F605" s="58" t="s">
        <v>22</v>
      </c>
      <c r="G605" s="15">
        <f>IF(AND(F605="YA"),5,IF(AND(F605="TIDAK"),1,0))</f>
        <v>0</v>
      </c>
    </row>
    <row r="606" spans="1:7" ht="32" customHeight="1" x14ac:dyDescent="0.2">
      <c r="A606" s="2"/>
      <c r="B606" s="5" t="s">
        <v>1114</v>
      </c>
      <c r="C606" s="5"/>
      <c r="D606" s="5" t="s">
        <v>1115</v>
      </c>
      <c r="E606" s="5" t="s">
        <v>1116</v>
      </c>
      <c r="F606" s="58" t="s">
        <v>22</v>
      </c>
      <c r="G606" s="15">
        <f>IF(AND(F606="YA"),5,IF(AND(F606="TIDAK"),1,0))</f>
        <v>0</v>
      </c>
    </row>
    <row r="607" spans="1:7" ht="32" customHeight="1" x14ac:dyDescent="0.2">
      <c r="A607" s="2"/>
      <c r="B607" s="5" t="s">
        <v>1117</v>
      </c>
      <c r="C607" s="176" t="s">
        <v>1118</v>
      </c>
      <c r="D607" s="176"/>
      <c r="E607" s="176"/>
      <c r="F607" s="58" t="s">
        <v>55</v>
      </c>
      <c r="G607" s="15">
        <f>IF(AND(F607="YA"),2,IF(AND(F607="TIDAK"),5,0))</f>
        <v>5</v>
      </c>
    </row>
    <row r="608" spans="1:7" ht="32" customHeight="1" x14ac:dyDescent="0.2">
      <c r="A608" s="2"/>
      <c r="B608" s="5" t="s">
        <v>1119</v>
      </c>
      <c r="C608" s="176" t="s">
        <v>1120</v>
      </c>
      <c r="D608" s="176"/>
      <c r="E608" s="176"/>
      <c r="F608" s="58" t="s">
        <v>55</v>
      </c>
      <c r="G608" s="15">
        <f>IF(AND(F608="YA"),2,IF(AND(F608="TIDAK"),1,0))</f>
        <v>1</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55</v>
      </c>
      <c r="G610" s="15">
        <f>IF(AND(F610="YA"),3,IF(AND(F610="TIDAK"),1,0))</f>
        <v>1</v>
      </c>
    </row>
    <row r="611" spans="1:7" ht="32" customHeight="1" x14ac:dyDescent="0.2">
      <c r="A611" s="2"/>
      <c r="B611" s="5"/>
      <c r="C611" s="5" t="s">
        <v>1125</v>
      </c>
      <c r="D611" s="176" t="s">
        <v>1126</v>
      </c>
      <c r="E611" s="176"/>
      <c r="F611" s="58" t="s">
        <v>55</v>
      </c>
      <c r="G611" s="15">
        <f>IF(AND(F611="YA"),5,IF(AND(F611="TIDAK"),1,0))</f>
        <v>1</v>
      </c>
    </row>
    <row r="612" spans="1:7" ht="32" customHeight="1" x14ac:dyDescent="0.2">
      <c r="A612" s="2"/>
      <c r="B612" s="17" t="s">
        <v>1127</v>
      </c>
      <c r="C612" s="176" t="s">
        <v>1128</v>
      </c>
      <c r="D612" s="176"/>
      <c r="E612" s="176"/>
      <c r="F612" s="58" t="s">
        <v>55</v>
      </c>
      <c r="G612" s="15">
        <f>IF(AND(F612="YA"),5,IF(AND(F612="TIDAK"),1,0))</f>
        <v>1</v>
      </c>
    </row>
    <row r="613" spans="1:7" ht="32" customHeight="1" x14ac:dyDescent="0.2">
      <c r="A613" s="2"/>
      <c r="B613" s="17" t="s">
        <v>1129</v>
      </c>
      <c r="C613" s="176" t="s">
        <v>1130</v>
      </c>
      <c r="D613" s="176"/>
      <c r="E613" s="176"/>
      <c r="F613" s="58" t="s">
        <v>55</v>
      </c>
      <c r="G613" s="15">
        <f>IF(AND(F613="YA"),5,IF(AND(F613="TIDAK"),1,0))</f>
        <v>1</v>
      </c>
    </row>
    <row r="614" spans="1:7" ht="32" customHeight="1" x14ac:dyDescent="0.2">
      <c r="A614" s="2"/>
      <c r="B614" s="5" t="s">
        <v>1131</v>
      </c>
      <c r="C614" s="176" t="s">
        <v>1132</v>
      </c>
      <c r="D614" s="176"/>
      <c r="E614" s="176"/>
      <c r="F614" s="58"/>
      <c r="G614" s="15"/>
    </row>
    <row r="615" spans="1:7" ht="32" customHeight="1" x14ac:dyDescent="0.2">
      <c r="A615" s="2"/>
      <c r="B615" s="5"/>
      <c r="C615" s="5" t="s">
        <v>1133</v>
      </c>
      <c r="D615" s="176" t="s">
        <v>1134</v>
      </c>
      <c r="E615" s="176"/>
      <c r="F615" s="58" t="s">
        <v>55</v>
      </c>
      <c r="G615" s="15">
        <f>IF(AND(F615="YA"),5,IF(AND(F615="TIDAK"),1,0))</f>
        <v>1</v>
      </c>
    </row>
    <row r="616" spans="1:7" ht="32" customHeight="1" x14ac:dyDescent="0.2">
      <c r="A616" s="2"/>
      <c r="B616" s="5"/>
      <c r="C616" s="5" t="s">
        <v>1135</v>
      </c>
      <c r="D616" s="176" t="s">
        <v>1136</v>
      </c>
      <c r="E616" s="176"/>
      <c r="F616" s="58" t="s">
        <v>55</v>
      </c>
      <c r="G616" s="15">
        <f>IF(AND(F616="YA"),3,IF(AND(F616="TIDAK"),1,0))</f>
        <v>1</v>
      </c>
    </row>
    <row r="617" spans="1:7" ht="32" customHeight="1" x14ac:dyDescent="0.2">
      <c r="A617" s="186" t="s">
        <v>1137</v>
      </c>
      <c r="B617" s="187"/>
      <c r="C617" s="187"/>
      <c r="D617" s="187"/>
      <c r="E617" s="187"/>
      <c r="F617" s="187"/>
      <c r="G617" s="48">
        <f>G618</f>
        <v>77</v>
      </c>
    </row>
    <row r="618" spans="1:7" ht="32" customHeight="1" x14ac:dyDescent="0.2">
      <c r="A618" s="31">
        <v>23</v>
      </c>
      <c r="B618" s="197" t="s">
        <v>1138</v>
      </c>
      <c r="C618" s="197"/>
      <c r="D618" s="197"/>
      <c r="E618" s="197"/>
      <c r="F618" s="58"/>
      <c r="G618" s="50">
        <f>SUM(G619:G677)</f>
        <v>77</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2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55</v>
      </c>
      <c r="G631" s="15">
        <f>IF(AND(F631="YA"),5,IF(AND(F631="TIDAK"),1,0))</f>
        <v>1</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55</v>
      </c>
      <c r="G633" s="15">
        <f>IF(AND(F633="YA"),5,IF(AND(F633="TIDAK"),1,0))</f>
        <v>1</v>
      </c>
    </row>
    <row r="634" spans="1:7" ht="32" customHeight="1" x14ac:dyDescent="0.2">
      <c r="A634" s="2"/>
      <c r="B634" s="24" t="s">
        <v>1169</v>
      </c>
      <c r="C634" s="176" t="s">
        <v>1170</v>
      </c>
      <c r="D634" s="176"/>
      <c r="E634" s="176"/>
      <c r="F634" s="58"/>
      <c r="G634" s="15"/>
    </row>
    <row r="635" spans="1:7" ht="32" customHeight="1" x14ac:dyDescent="0.2">
      <c r="A635" s="2"/>
      <c r="B635" s="5"/>
      <c r="C635" s="4" t="s">
        <v>1171</v>
      </c>
      <c r="D635" s="176" t="s">
        <v>1172</v>
      </c>
      <c r="E635" s="176"/>
      <c r="F635" s="58" t="s">
        <v>55</v>
      </c>
      <c r="G635" s="15">
        <f t="shared" ref="G635:G642" si="41">IF(AND(F635="YA"),5,IF(AND(F635="TIDAK"),1,0))</f>
        <v>1</v>
      </c>
    </row>
    <row r="636" spans="1:7" ht="32" customHeight="1" x14ac:dyDescent="0.2">
      <c r="A636" s="2"/>
      <c r="B636" s="5"/>
      <c r="C636" s="4" t="s">
        <v>1173</v>
      </c>
      <c r="D636" s="176" t="s">
        <v>1174</v>
      </c>
      <c r="E636" s="176"/>
      <c r="F636" s="58" t="s">
        <v>55</v>
      </c>
      <c r="G636" s="15">
        <f t="shared" si="41"/>
        <v>1</v>
      </c>
    </row>
    <row r="637" spans="1:7" ht="32" customHeight="1" x14ac:dyDescent="0.2">
      <c r="A637" s="2"/>
      <c r="B637" s="5"/>
      <c r="C637" s="4" t="s">
        <v>1175</v>
      </c>
      <c r="D637" s="176" t="s">
        <v>1176</v>
      </c>
      <c r="E637" s="176"/>
      <c r="F637" s="58" t="s">
        <v>55</v>
      </c>
      <c r="G637" s="15">
        <f t="shared" si="41"/>
        <v>1</v>
      </c>
    </row>
    <row r="638" spans="1:7" ht="32" customHeight="1" x14ac:dyDescent="0.2">
      <c r="A638" s="2"/>
      <c r="B638" s="5"/>
      <c r="C638" s="4" t="s">
        <v>1177</v>
      </c>
      <c r="D638" s="176" t="s">
        <v>1178</v>
      </c>
      <c r="E638" s="176"/>
      <c r="F638" s="58" t="s">
        <v>55</v>
      </c>
      <c r="G638" s="15">
        <f t="shared" si="41"/>
        <v>1</v>
      </c>
    </row>
    <row r="639" spans="1:7" ht="32" customHeight="1" x14ac:dyDescent="0.2">
      <c r="A639" s="2"/>
      <c r="B639" s="5"/>
      <c r="C639" s="4" t="s">
        <v>1179</v>
      </c>
      <c r="D639" s="176" t="s">
        <v>1180</v>
      </c>
      <c r="E639" s="176"/>
      <c r="F639" s="58" t="s">
        <v>55</v>
      </c>
      <c r="G639" s="15">
        <f t="shared" si="41"/>
        <v>1</v>
      </c>
    </row>
    <row r="640" spans="1:7" ht="32" customHeight="1" x14ac:dyDescent="0.2">
      <c r="A640" s="2"/>
      <c r="B640" s="5"/>
      <c r="C640" s="4" t="s">
        <v>1181</v>
      </c>
      <c r="D640" s="176" t="s">
        <v>1182</v>
      </c>
      <c r="E640" s="176"/>
      <c r="F640" s="58" t="s">
        <v>55</v>
      </c>
      <c r="G640" s="15">
        <f t="shared" si="41"/>
        <v>1</v>
      </c>
    </row>
    <row r="641" spans="1:7" ht="32" customHeight="1" x14ac:dyDescent="0.2">
      <c r="A641" s="2"/>
      <c r="B641" s="5"/>
      <c r="C641" s="4" t="s">
        <v>1183</v>
      </c>
      <c r="D641" s="176" t="s">
        <v>1184</v>
      </c>
      <c r="E641" s="176"/>
      <c r="F641" s="58" t="s">
        <v>55</v>
      </c>
      <c r="G641" s="15">
        <f t="shared" si="41"/>
        <v>1</v>
      </c>
    </row>
    <row r="642" spans="1:7" ht="32" customHeight="1" x14ac:dyDescent="0.2">
      <c r="A642" s="2"/>
      <c r="B642" s="4" t="s">
        <v>1185</v>
      </c>
      <c r="C642" s="176" t="s">
        <v>1186</v>
      </c>
      <c r="D642" s="176"/>
      <c r="E642" s="176"/>
      <c r="F642" s="58" t="s">
        <v>55</v>
      </c>
      <c r="G642" s="15">
        <f t="shared" si="41"/>
        <v>1</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55</v>
      </c>
      <c r="G644" s="15">
        <f>IF(AND(F644="YA"),5,IF(AND(F644="TIDAK"),1,0))</f>
        <v>1</v>
      </c>
    </row>
    <row r="645" spans="1:7" ht="32" customHeight="1" x14ac:dyDescent="0.2">
      <c r="A645" s="2"/>
      <c r="B645" s="5"/>
      <c r="C645" s="4" t="s">
        <v>1191</v>
      </c>
      <c r="D645" s="176" t="s">
        <v>1192</v>
      </c>
      <c r="E645" s="176"/>
      <c r="F645" s="58" t="s">
        <v>55</v>
      </c>
      <c r="G645" s="15">
        <f>IF(AND(F645="YA"),5,IF(AND(F645="TIDAK"),1,0))</f>
        <v>1</v>
      </c>
    </row>
    <row r="646" spans="1:7" ht="32" customHeight="1" x14ac:dyDescent="0.2">
      <c r="A646" s="2"/>
      <c r="B646" s="5"/>
      <c r="C646" s="4" t="s">
        <v>1193</v>
      </c>
      <c r="D646" s="176" t="s">
        <v>1194</v>
      </c>
      <c r="E646" s="176"/>
      <c r="F646" s="58" t="s">
        <v>55</v>
      </c>
      <c r="G646" s="15">
        <f>IF(AND(F646="YA"),5,IF(AND(F646="TIDAK"),1,0))</f>
        <v>1</v>
      </c>
    </row>
    <row r="647" spans="1:7" ht="32" customHeight="1" x14ac:dyDescent="0.2">
      <c r="A647" s="2"/>
      <c r="B647" s="4" t="s">
        <v>1195</v>
      </c>
      <c r="C647" s="181" t="s">
        <v>1196</v>
      </c>
      <c r="D647" s="183"/>
      <c r="E647" s="182"/>
      <c r="F647" s="58"/>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55</v>
      </c>
      <c r="G649" s="15">
        <f>IF(AND(F649="YA"),5,IF(AND(F649="TIDAK"),1,0))</f>
        <v>1</v>
      </c>
    </row>
    <row r="650" spans="1:7" ht="32" customHeight="1" x14ac:dyDescent="0.2">
      <c r="A650" s="2"/>
      <c r="B650" s="4"/>
      <c r="C650" s="5"/>
      <c r="D650" s="4" t="s">
        <v>1201</v>
      </c>
      <c r="E650" s="13" t="s">
        <v>1202</v>
      </c>
      <c r="F650" s="58" t="s">
        <v>55</v>
      </c>
      <c r="G650" s="15">
        <f>IF(AND(F650="YA"),3,IF(AND(F650="TIDAK"),1,0))</f>
        <v>1</v>
      </c>
    </row>
    <row r="651" spans="1:7" ht="32" customHeight="1" x14ac:dyDescent="0.2">
      <c r="A651" s="2"/>
      <c r="B651" s="4"/>
      <c r="C651" s="5"/>
      <c r="D651" s="4" t="s">
        <v>1203</v>
      </c>
      <c r="E651" s="13" t="s">
        <v>1204</v>
      </c>
      <c r="F651" s="58" t="s">
        <v>8</v>
      </c>
      <c r="G651" s="15">
        <f>IF(AND(F651="YA"),1,IF(AND(F651="TIDAK"),1,0))</f>
        <v>1</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55</v>
      </c>
      <c r="G653" s="15">
        <f>IF(AND(F653="YA"),5,IF(AND(F653="TIDAK"),0,0))</f>
        <v>0</v>
      </c>
    </row>
    <row r="654" spans="1:7" ht="32" customHeight="1" x14ac:dyDescent="0.2">
      <c r="A654" s="2"/>
      <c r="B654" s="5"/>
      <c r="C654" s="5"/>
      <c r="D654" s="4" t="s">
        <v>1208</v>
      </c>
      <c r="E654" s="5" t="s">
        <v>1209</v>
      </c>
      <c r="F654" s="58" t="s">
        <v>55</v>
      </c>
      <c r="G654" s="15">
        <f>IF(AND(F654="YA"),5,IF(AND(F654="TIDAK"),0,0))</f>
        <v>0</v>
      </c>
    </row>
    <row r="655" spans="1:7" ht="44" customHeight="1" x14ac:dyDescent="0.2">
      <c r="A655" s="2"/>
      <c r="B655" s="5"/>
      <c r="C655" s="5"/>
      <c r="D655" s="4" t="s">
        <v>1210</v>
      </c>
      <c r="E655" s="5" t="s">
        <v>1211</v>
      </c>
      <c r="F655" s="58" t="s">
        <v>55</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t="s">
        <v>22</v>
      </c>
      <c r="G661" s="15">
        <f t="shared" si="42"/>
        <v>0</v>
      </c>
    </row>
    <row r="662" spans="1:7" ht="48" customHeight="1" x14ac:dyDescent="0.2">
      <c r="A662" s="2"/>
      <c r="B662" s="5"/>
      <c r="C662" s="4" t="s">
        <v>1203</v>
      </c>
      <c r="D662" s="194" t="s">
        <v>1223</v>
      </c>
      <c r="E662" s="196"/>
      <c r="F662" s="58" t="s">
        <v>55</v>
      </c>
      <c r="G662" s="15">
        <f t="shared" ref="G662:G671" si="43">IF(AND(F662="YA"),5,IF(AND(F662="TIDAK"),1,0))</f>
        <v>1</v>
      </c>
    </row>
    <row r="663" spans="1:7" ht="32" customHeight="1" x14ac:dyDescent="0.2">
      <c r="A663" s="2"/>
      <c r="B663" s="5"/>
      <c r="C663" s="5"/>
      <c r="D663" s="4" t="s">
        <v>1224</v>
      </c>
      <c r="E663" s="5" t="s">
        <v>1225</v>
      </c>
      <c r="F663" s="58" t="s">
        <v>22</v>
      </c>
      <c r="G663" s="15">
        <f t="shared" si="43"/>
        <v>0</v>
      </c>
    </row>
    <row r="664" spans="1:7" ht="69" customHeight="1" x14ac:dyDescent="0.2">
      <c r="A664" s="2"/>
      <c r="B664" s="5"/>
      <c r="C664" s="5"/>
      <c r="D664" s="4" t="s">
        <v>1226</v>
      </c>
      <c r="E664" s="5" t="s">
        <v>1227</v>
      </c>
      <c r="F664" s="58" t="s">
        <v>22</v>
      </c>
      <c r="G664" s="15">
        <f>IF(AND(F664="YA"),5,IF(AND(F664="TIDAK"),0,0))</f>
        <v>0</v>
      </c>
    </row>
    <row r="665" spans="1:7" ht="49" customHeight="1" x14ac:dyDescent="0.2">
      <c r="A665" s="2"/>
      <c r="B665" s="5"/>
      <c r="C665" s="5"/>
      <c r="D665" s="4" t="s">
        <v>1228</v>
      </c>
      <c r="E665" s="5" t="s">
        <v>1229</v>
      </c>
      <c r="F665" s="58" t="s">
        <v>22</v>
      </c>
      <c r="G665" s="15">
        <f>IF(AND(F665="YA"),3,IF(AND(F665="TIDAK"),1,0))</f>
        <v>0</v>
      </c>
    </row>
    <row r="666" spans="1:7" ht="47" customHeight="1" x14ac:dyDescent="0.2">
      <c r="A666" s="2"/>
      <c r="B666" s="5"/>
      <c r="C666" s="5"/>
      <c r="D666" s="4" t="s">
        <v>1230</v>
      </c>
      <c r="E666" s="5" t="s">
        <v>1231</v>
      </c>
      <c r="F666" s="58" t="s">
        <v>22</v>
      </c>
      <c r="G666" s="15">
        <f t="shared" si="43"/>
        <v>0</v>
      </c>
    </row>
    <row r="667" spans="1:7" ht="47" customHeight="1" x14ac:dyDescent="0.2">
      <c r="A667" s="2"/>
      <c r="B667" s="5"/>
      <c r="C667" s="5"/>
      <c r="D667" s="4" t="s">
        <v>1232</v>
      </c>
      <c r="E667" s="5" t="s">
        <v>1233</v>
      </c>
      <c r="F667" s="58" t="s">
        <v>22</v>
      </c>
      <c r="G667" s="15">
        <f t="shared" si="43"/>
        <v>0</v>
      </c>
    </row>
    <row r="668" spans="1:7" ht="47" customHeight="1" x14ac:dyDescent="0.2">
      <c r="A668" s="2"/>
      <c r="B668" s="5"/>
      <c r="C668" s="5"/>
      <c r="D668" s="4" t="s">
        <v>1234</v>
      </c>
      <c r="E668" s="5" t="s">
        <v>1235</v>
      </c>
      <c r="F668" s="58" t="s">
        <v>22</v>
      </c>
      <c r="G668" s="15">
        <f t="shared" si="43"/>
        <v>0</v>
      </c>
    </row>
    <row r="669" spans="1:7" ht="46" customHeight="1" x14ac:dyDescent="0.2">
      <c r="A669" s="2"/>
      <c r="B669" s="5"/>
      <c r="C669" s="5"/>
      <c r="D669" s="4" t="s">
        <v>1236</v>
      </c>
      <c r="E669" s="5" t="s">
        <v>1237</v>
      </c>
      <c r="F669" s="58" t="s">
        <v>22</v>
      </c>
      <c r="G669" s="15">
        <f t="shared" si="43"/>
        <v>0</v>
      </c>
    </row>
    <row r="670" spans="1:7" ht="44" customHeight="1" x14ac:dyDescent="0.2">
      <c r="A670" s="2"/>
      <c r="B670" s="5"/>
      <c r="C670" s="4" t="s">
        <v>1238</v>
      </c>
      <c r="D670" s="181" t="s">
        <v>1239</v>
      </c>
      <c r="E670" s="182"/>
      <c r="F670" s="58" t="s">
        <v>55</v>
      </c>
      <c r="G670" s="15">
        <f t="shared" si="43"/>
        <v>1</v>
      </c>
    </row>
    <row r="671" spans="1:7" ht="32" customHeight="1" x14ac:dyDescent="0.2">
      <c r="A671" s="2"/>
      <c r="B671" s="5"/>
      <c r="C671" s="4"/>
      <c r="D671" s="4" t="s">
        <v>1240</v>
      </c>
      <c r="E671" s="13" t="s">
        <v>1241</v>
      </c>
      <c r="F671" s="58"/>
      <c r="G671" s="15">
        <f t="shared" si="43"/>
        <v>0</v>
      </c>
    </row>
    <row r="672" spans="1:7" ht="32" customHeight="1" x14ac:dyDescent="0.2">
      <c r="A672" s="2"/>
      <c r="B672" s="5"/>
      <c r="C672" s="5"/>
      <c r="D672" s="4" t="s">
        <v>1242</v>
      </c>
      <c r="E672" s="13" t="s">
        <v>1243</v>
      </c>
      <c r="F672" s="58"/>
      <c r="G672" s="15">
        <f>IF(AND(F672="YA"),3,IF(AND(F672="TIDAK"),1,0))</f>
        <v>0</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55</v>
      </c>
      <c r="G674" s="15">
        <f>IF(AND(F674="YA"),5,IF(AND(F674="TIDAK"),1,0))</f>
        <v>1</v>
      </c>
    </row>
    <row r="675" spans="1:7" ht="32" customHeight="1" x14ac:dyDescent="0.2">
      <c r="A675" s="2"/>
      <c r="B675" s="5"/>
      <c r="C675" s="4" t="s">
        <v>1248</v>
      </c>
      <c r="D675" s="176" t="s">
        <v>1249</v>
      </c>
      <c r="E675" s="176"/>
      <c r="F675" s="58" t="s">
        <v>55</v>
      </c>
      <c r="G675" s="15">
        <f>IF(AND(F675="YA"),5,IF(AND(F675="TIDAK"),1,0))</f>
        <v>1</v>
      </c>
    </row>
    <row r="676" spans="1:7" ht="32" customHeight="1" x14ac:dyDescent="0.2">
      <c r="A676" s="2"/>
      <c r="B676" s="5"/>
      <c r="C676" s="4" t="s">
        <v>1250</v>
      </c>
      <c r="D676" s="176" t="s">
        <v>1251</v>
      </c>
      <c r="E676" s="176"/>
      <c r="F676" s="58" t="s">
        <v>55</v>
      </c>
      <c r="G676" s="15">
        <f>IF(AND(F676="YA"),5,IF(AND(F676="TIDAK"),1,0))</f>
        <v>1</v>
      </c>
    </row>
    <row r="677" spans="1:7" ht="32" customHeight="1" x14ac:dyDescent="0.2">
      <c r="A677" s="2"/>
      <c r="B677" s="5"/>
      <c r="C677" s="4" t="s">
        <v>1252</v>
      </c>
      <c r="D677" s="176" t="s">
        <v>1253</v>
      </c>
      <c r="E677" s="176"/>
      <c r="F677" s="58" t="s">
        <v>55</v>
      </c>
      <c r="G677" s="15">
        <f>IF(AND(F677="YA"),5,IF(AND(F677="TIDAK"),1,0))</f>
        <v>1</v>
      </c>
    </row>
    <row r="678" spans="1:7" ht="32" customHeight="1" x14ac:dyDescent="0.2">
      <c r="A678" s="186" t="s">
        <v>1254</v>
      </c>
      <c r="B678" s="187"/>
      <c r="C678" s="187"/>
      <c r="D678" s="187"/>
      <c r="E678" s="187"/>
      <c r="F678" s="187"/>
      <c r="G678" s="48">
        <f>G679</f>
        <v>43</v>
      </c>
    </row>
    <row r="679" spans="1:7" ht="32" customHeight="1" x14ac:dyDescent="0.2">
      <c r="A679" s="2">
        <v>24</v>
      </c>
      <c r="B679" s="189" t="s">
        <v>1154</v>
      </c>
      <c r="C679" s="190"/>
      <c r="D679" s="190"/>
      <c r="E679" s="191"/>
      <c r="F679" s="58"/>
      <c r="G679" s="50">
        <f>SUM(G680:G704)</f>
        <v>43</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8</v>
      </c>
      <c r="G682" s="15">
        <f>IF(AND(F682="YA"),5,IF(AND(F682="TIDAK"),1,0))</f>
        <v>5</v>
      </c>
    </row>
    <row r="683" spans="1:7" ht="32" customHeight="1" x14ac:dyDescent="0.2">
      <c r="A683" s="2"/>
      <c r="B683" s="5"/>
      <c r="C683" s="4" t="s">
        <v>1261</v>
      </c>
      <c r="D683" s="181" t="s">
        <v>1262</v>
      </c>
      <c r="E683" s="182"/>
      <c r="F683" s="58" t="s">
        <v>55</v>
      </c>
      <c r="G683" s="15">
        <f>IF(AND(F683="YA"),5,IF(AND(F683="TIDAK"),1,0))</f>
        <v>1</v>
      </c>
    </row>
    <row r="684" spans="1:7" ht="32" customHeight="1" x14ac:dyDescent="0.2">
      <c r="A684" s="2"/>
      <c r="B684" s="5"/>
      <c r="C684" s="4" t="s">
        <v>1263</v>
      </c>
      <c r="D684" s="181" t="s">
        <v>1264</v>
      </c>
      <c r="E684" s="182"/>
      <c r="F684" s="58"/>
      <c r="G684" s="15"/>
    </row>
    <row r="685" spans="1:7" ht="32" customHeight="1" x14ac:dyDescent="0.2">
      <c r="A685" s="2"/>
      <c r="B685" s="5"/>
      <c r="C685" s="5"/>
      <c r="D685" s="4" t="s">
        <v>1265</v>
      </c>
      <c r="E685" s="5" t="s">
        <v>1266</v>
      </c>
      <c r="F685" s="58" t="s">
        <v>55</v>
      </c>
      <c r="G685" s="15">
        <f t="shared" ref="G685:G693" si="44">IF(AND(F685="YA"),5,IF(AND(F685="TIDAK"),1,0))</f>
        <v>1</v>
      </c>
    </row>
    <row r="686" spans="1:7" ht="32" customHeight="1" x14ac:dyDescent="0.2">
      <c r="A686" s="2"/>
      <c r="B686" s="5"/>
      <c r="C686" s="5"/>
      <c r="D686" s="4" t="s">
        <v>1267</v>
      </c>
      <c r="E686" s="5" t="s">
        <v>1268</v>
      </c>
      <c r="F686" s="58" t="s">
        <v>55</v>
      </c>
      <c r="G686" s="15">
        <f t="shared" si="44"/>
        <v>1</v>
      </c>
    </row>
    <row r="687" spans="1:7" ht="32" customHeight="1" x14ac:dyDescent="0.2">
      <c r="A687" s="2"/>
      <c r="B687" s="5"/>
      <c r="C687" s="5"/>
      <c r="D687" s="4" t="s">
        <v>1269</v>
      </c>
      <c r="E687" s="5" t="s">
        <v>1270</v>
      </c>
      <c r="F687" s="58" t="s">
        <v>55</v>
      </c>
      <c r="G687" s="15">
        <f t="shared" si="44"/>
        <v>1</v>
      </c>
    </row>
    <row r="688" spans="1:7" ht="32" customHeight="1" x14ac:dyDescent="0.2">
      <c r="A688" s="2"/>
      <c r="B688" s="5"/>
      <c r="C688" s="5"/>
      <c r="D688" s="4" t="s">
        <v>1271</v>
      </c>
      <c r="E688" s="5" t="s">
        <v>1272</v>
      </c>
      <c r="F688" s="58" t="s">
        <v>55</v>
      </c>
      <c r="G688" s="15">
        <f t="shared" si="44"/>
        <v>1</v>
      </c>
    </row>
    <row r="689" spans="1:7" ht="32" customHeight="1" x14ac:dyDescent="0.2">
      <c r="A689" s="2"/>
      <c r="B689" s="5"/>
      <c r="C689" s="5"/>
      <c r="D689" s="4" t="s">
        <v>1273</v>
      </c>
      <c r="E689" s="5" t="s">
        <v>1274</v>
      </c>
      <c r="F689" s="58" t="s">
        <v>55</v>
      </c>
      <c r="G689" s="15">
        <f t="shared" si="44"/>
        <v>1</v>
      </c>
    </row>
    <row r="690" spans="1:7" ht="32" customHeight="1" x14ac:dyDescent="0.2">
      <c r="A690" s="2"/>
      <c r="B690" s="5"/>
      <c r="C690" s="5"/>
      <c r="D690" s="4" t="s">
        <v>1275</v>
      </c>
      <c r="E690" s="5" t="s">
        <v>1276</v>
      </c>
      <c r="F690" s="58" t="s">
        <v>55</v>
      </c>
      <c r="G690" s="15">
        <f t="shared" si="44"/>
        <v>1</v>
      </c>
    </row>
    <row r="691" spans="1:7" ht="32" customHeight="1" x14ac:dyDescent="0.2">
      <c r="A691" s="2"/>
      <c r="B691" s="5"/>
      <c r="C691" s="5"/>
      <c r="D691" s="4" t="s">
        <v>1277</v>
      </c>
      <c r="E691" s="5" t="s">
        <v>1278</v>
      </c>
      <c r="F691" s="58" t="s">
        <v>55</v>
      </c>
      <c r="G691" s="15">
        <f t="shared" si="44"/>
        <v>1</v>
      </c>
    </row>
    <row r="692" spans="1:7" ht="32" customHeight="1" x14ac:dyDescent="0.2">
      <c r="A692" s="2"/>
      <c r="B692" s="5"/>
      <c r="C692" s="4" t="s">
        <v>1279</v>
      </c>
      <c r="D692" s="181" t="s">
        <v>1280</v>
      </c>
      <c r="E692" s="182"/>
      <c r="F692" s="58" t="s">
        <v>55</v>
      </c>
      <c r="G692" s="15">
        <f t="shared" si="44"/>
        <v>1</v>
      </c>
    </row>
    <row r="693" spans="1:7" ht="32" customHeight="1" x14ac:dyDescent="0.2">
      <c r="A693" s="2"/>
      <c r="B693" s="5"/>
      <c r="C693" s="4" t="s">
        <v>1281</v>
      </c>
      <c r="D693" s="181" t="s">
        <v>1282</v>
      </c>
      <c r="E693" s="182"/>
      <c r="F693" s="58" t="s">
        <v>55</v>
      </c>
      <c r="G693" s="15">
        <f t="shared" si="44"/>
        <v>1</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55</v>
      </c>
      <c r="G698" s="15">
        <f>IF(AND(F698="YA"),5,IF(AND(F698="TIDAK"),1,0))</f>
        <v>1</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c r="G700" s="15">
        <f>IF(AND(F700="YA"),3,IF(AND(F700="TIDAK"),1,0))</f>
        <v>0</v>
      </c>
    </row>
    <row r="701" spans="1:7" ht="32" customHeight="1" x14ac:dyDescent="0.2">
      <c r="A701" s="2"/>
      <c r="B701" s="5"/>
      <c r="C701" s="4" t="s">
        <v>1295</v>
      </c>
      <c r="D701" s="181" t="s">
        <v>80</v>
      </c>
      <c r="E701" s="182"/>
      <c r="F701" s="58"/>
      <c r="G701" s="15">
        <f>IF(AND(F701="YA"),3,IF(AND(F701="TIDAK"),1,0))</f>
        <v>0</v>
      </c>
    </row>
    <row r="702" spans="1:7" ht="32" customHeight="1" x14ac:dyDescent="0.2">
      <c r="A702" s="2"/>
      <c r="B702" s="5"/>
      <c r="C702" s="4" t="s">
        <v>1296</v>
      </c>
      <c r="D702" s="181" t="s">
        <v>140</v>
      </c>
      <c r="E702" s="182"/>
      <c r="F702" s="58" t="s">
        <v>8</v>
      </c>
      <c r="G702" s="15">
        <f>IF(AND(F702="YA"),5,IF(AND(F702="TIDAK"),1,0))</f>
        <v>5</v>
      </c>
    </row>
    <row r="703" spans="1:7" ht="32" customHeight="1" x14ac:dyDescent="0.2">
      <c r="A703" s="2"/>
      <c r="B703" s="4" t="s">
        <v>1297</v>
      </c>
      <c r="C703" s="181" t="s">
        <v>1298</v>
      </c>
      <c r="D703" s="183"/>
      <c r="E703" s="182"/>
      <c r="F703" s="58" t="s">
        <v>55</v>
      </c>
      <c r="G703" s="15">
        <f>IF(AND(F703="YA"),5,IF(AND(F703="TIDAK"),1,0))</f>
        <v>1</v>
      </c>
    </row>
    <row r="704" spans="1:7" ht="32" customHeight="1" x14ac:dyDescent="0.2">
      <c r="A704" s="2"/>
      <c r="B704" s="4" t="s">
        <v>1299</v>
      </c>
      <c r="C704" s="181" t="s">
        <v>1300</v>
      </c>
      <c r="D704" s="183"/>
      <c r="E704" s="182"/>
      <c r="F704" s="58" t="s">
        <v>55</v>
      </c>
      <c r="G704" s="15">
        <f>IF(AND(F704="YA"),5,IF(AND(F704="TIDAK"),1,0))</f>
        <v>1</v>
      </c>
    </row>
    <row r="705" spans="1:7" ht="32" customHeight="1" x14ac:dyDescent="0.2">
      <c r="A705" s="186" t="s">
        <v>1301</v>
      </c>
      <c r="B705" s="187"/>
      <c r="C705" s="187"/>
      <c r="D705" s="187"/>
      <c r="E705" s="187"/>
      <c r="F705" s="187"/>
      <c r="G705" s="48">
        <f>G706</f>
        <v>129</v>
      </c>
    </row>
    <row r="706" spans="1:7" ht="32" customHeight="1" x14ac:dyDescent="0.2">
      <c r="A706" s="2">
        <v>25</v>
      </c>
      <c r="B706" s="194" t="s">
        <v>1302</v>
      </c>
      <c r="C706" s="195"/>
      <c r="D706" s="195"/>
      <c r="E706" s="196"/>
      <c r="F706" s="58"/>
      <c r="G706" s="50">
        <f>SUM(G707:G750)</f>
        <v>129</v>
      </c>
    </row>
    <row r="707" spans="1:7" ht="32" customHeight="1" x14ac:dyDescent="0.2">
      <c r="A707" s="2"/>
      <c r="B707" s="4" t="s">
        <v>1303</v>
      </c>
      <c r="C707" s="176" t="s">
        <v>1304</v>
      </c>
      <c r="D707" s="176"/>
      <c r="E707" s="176"/>
      <c r="F707" s="58" t="s">
        <v>55</v>
      </c>
      <c r="G707" s="15">
        <f>IF(AND(F707="YA"),5,IF(AND(F707="TIDAK"),40,0))</f>
        <v>40</v>
      </c>
    </row>
    <row r="708" spans="1:7" ht="32" customHeight="1" x14ac:dyDescent="0.2">
      <c r="A708" s="2"/>
      <c r="B708" s="5"/>
      <c r="C708" s="176" t="s">
        <v>1305</v>
      </c>
      <c r="D708" s="176"/>
      <c r="E708" s="176"/>
      <c r="F708" s="58"/>
      <c r="G708" s="15"/>
    </row>
    <row r="709" spans="1:7" ht="32" customHeight="1" x14ac:dyDescent="0.2">
      <c r="A709" s="2"/>
      <c r="B709" s="5"/>
      <c r="C709" s="24" t="s">
        <v>1306</v>
      </c>
      <c r="D709" s="176" t="s">
        <v>1307</v>
      </c>
      <c r="E709" s="176"/>
      <c r="F709" s="58" t="s">
        <v>22</v>
      </c>
      <c r="G709" s="15">
        <f>IF(AND(F709="YA"),5,IF(AND(F709="TIDAK"),1,0))</f>
        <v>0</v>
      </c>
    </row>
    <row r="710" spans="1:7" ht="32" customHeight="1" x14ac:dyDescent="0.2">
      <c r="A710" s="2"/>
      <c r="B710" s="5"/>
      <c r="C710" s="4" t="s">
        <v>1308</v>
      </c>
      <c r="D710" s="176" t="s">
        <v>1309</v>
      </c>
      <c r="E710" s="176"/>
      <c r="F710" s="58" t="s">
        <v>22</v>
      </c>
      <c r="G710" s="15">
        <f>IF(AND(F710="YA"),5,IF(AND(F710="TIDAK"),1,0))</f>
        <v>0</v>
      </c>
    </row>
    <row r="711" spans="1:7" ht="32" customHeight="1" x14ac:dyDescent="0.2">
      <c r="A711" s="2"/>
      <c r="B711" s="5"/>
      <c r="C711" s="4" t="s">
        <v>1310</v>
      </c>
      <c r="D711" s="176" t="s">
        <v>1311</v>
      </c>
      <c r="E711" s="176"/>
      <c r="F711" s="58" t="s">
        <v>22</v>
      </c>
      <c r="G711" s="15">
        <f>IF(AND(F711="YA"),5,IF(AND(F711="TIDAK"),1,0))</f>
        <v>0</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22</v>
      </c>
      <c r="G713" s="15">
        <f>IF(AND(F713="YA"),5,IF(AND(F713="TIDAK"),1,0))</f>
        <v>0</v>
      </c>
    </row>
    <row r="714" spans="1:7" ht="32" customHeight="1" x14ac:dyDescent="0.2">
      <c r="A714" s="2"/>
      <c r="B714" s="5"/>
      <c r="C714" s="5"/>
      <c r="D714" s="4" t="s">
        <v>1316</v>
      </c>
      <c r="E714" s="5" t="s">
        <v>1317</v>
      </c>
      <c r="F714" s="58" t="s">
        <v>22</v>
      </c>
      <c r="G714" s="15">
        <f>IF(AND(F714="YA"),5,IF(AND(F714="TIDAK"),1,0))</f>
        <v>0</v>
      </c>
    </row>
    <row r="715" spans="1:7" ht="32" customHeight="1" x14ac:dyDescent="0.2">
      <c r="A715" s="2"/>
      <c r="B715" s="5"/>
      <c r="C715" s="5"/>
      <c r="D715" s="4" t="s">
        <v>1318</v>
      </c>
      <c r="E715" s="5" t="s">
        <v>1319</v>
      </c>
      <c r="F715" s="58" t="s">
        <v>22</v>
      </c>
      <c r="G715" s="15">
        <f>IF(AND(F715="YA"),5,IF(AND(F715="TIDAK"),1,0))</f>
        <v>0</v>
      </c>
    </row>
    <row r="716" spans="1:7" ht="32" customHeight="1" x14ac:dyDescent="0.2">
      <c r="A716" s="2"/>
      <c r="B716" s="5"/>
      <c r="C716" s="4" t="s">
        <v>1320</v>
      </c>
      <c r="D716" s="176" t="s">
        <v>1321</v>
      </c>
      <c r="E716" s="176"/>
      <c r="F716" s="58" t="s">
        <v>22</v>
      </c>
      <c r="G716" s="15">
        <f>IF(AND(F716="YA"),5,IF(AND(F716="TIDAK"),1,0))</f>
        <v>0</v>
      </c>
    </row>
    <row r="717" spans="1:7" ht="32" customHeight="1" x14ac:dyDescent="0.2">
      <c r="A717" s="2"/>
      <c r="B717" s="4" t="s">
        <v>1322</v>
      </c>
      <c r="C717" s="203" t="s">
        <v>1323</v>
      </c>
      <c r="D717" s="203"/>
      <c r="E717" s="203"/>
      <c r="F717" s="58"/>
      <c r="G717" s="15"/>
    </row>
    <row r="718" spans="1:7" ht="32" customHeight="1" x14ac:dyDescent="0.2">
      <c r="A718" s="2"/>
      <c r="B718" s="5"/>
      <c r="C718" s="4" t="s">
        <v>1324</v>
      </c>
      <c r="D718" s="176" t="s">
        <v>1325</v>
      </c>
      <c r="E718" s="176"/>
      <c r="F718" s="58" t="s">
        <v>55</v>
      </c>
      <c r="G718" s="15">
        <f>IF(AND(F718="YA"),5,IF(AND(F718="TIDAK"),25,0))</f>
        <v>25</v>
      </c>
    </row>
    <row r="719" spans="1:7" ht="32" customHeight="1" x14ac:dyDescent="0.2">
      <c r="A719" s="2"/>
      <c r="B719" s="5"/>
      <c r="C719" s="4" t="s">
        <v>1326</v>
      </c>
      <c r="D719" s="176" t="s">
        <v>1327</v>
      </c>
      <c r="E719" s="176"/>
      <c r="F719" s="58" t="s">
        <v>55</v>
      </c>
      <c r="G719" s="15">
        <f>IF(AND(F719="YA"),5,IF(AND(F719="TIDAK"),1,0))</f>
        <v>1</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55</v>
      </c>
      <c r="G721" s="15">
        <f>IF(AND(F721="YA"),5,IF(AND(F721="TIDAK"),1,0))</f>
        <v>1</v>
      </c>
    </row>
    <row r="722" spans="1:7" ht="42" customHeight="1" x14ac:dyDescent="0.2">
      <c r="A722" s="2"/>
      <c r="B722" s="5"/>
      <c r="C722" s="24" t="s">
        <v>1331</v>
      </c>
      <c r="D722" s="176" t="s">
        <v>1332</v>
      </c>
      <c r="E722" s="176"/>
      <c r="F722" s="58" t="s">
        <v>55</v>
      </c>
      <c r="G722" s="15">
        <f>IF(AND(F722="YA"),5,IF(AND(F722="TIDAK"),1,0))</f>
        <v>1</v>
      </c>
    </row>
    <row r="723" spans="1:7" ht="32" customHeight="1" x14ac:dyDescent="0.2">
      <c r="A723" s="2"/>
      <c r="B723" s="5"/>
      <c r="C723" s="24" t="s">
        <v>1333</v>
      </c>
      <c r="D723" s="176" t="s">
        <v>1334</v>
      </c>
      <c r="E723" s="176"/>
      <c r="F723" s="58"/>
      <c r="G723" s="15"/>
    </row>
    <row r="724" spans="1:7" ht="32" customHeight="1" x14ac:dyDescent="0.2">
      <c r="A724" s="2"/>
      <c r="B724" s="5"/>
      <c r="C724" s="5"/>
      <c r="D724" s="4" t="s">
        <v>1335</v>
      </c>
      <c r="E724" s="5" t="s">
        <v>1336</v>
      </c>
      <c r="F724" s="58" t="s">
        <v>55</v>
      </c>
      <c r="G724" s="15">
        <f>IF(AND(F724="YA"),3,IF(AND(F724="TIDAK"),1,0))</f>
        <v>1</v>
      </c>
    </row>
    <row r="725" spans="1:7" ht="32" customHeight="1" x14ac:dyDescent="0.2">
      <c r="A725" s="2"/>
      <c r="B725" s="5"/>
      <c r="C725" s="5"/>
      <c r="D725" s="4" t="s">
        <v>1337</v>
      </c>
      <c r="E725" s="5" t="s">
        <v>1338</v>
      </c>
      <c r="F725" s="58" t="s">
        <v>55</v>
      </c>
      <c r="G725" s="15">
        <f>IF(AND(F725="YA"),3,IF(AND(F725="TIDAK"),1,0))</f>
        <v>1</v>
      </c>
    </row>
    <row r="726" spans="1:7" ht="32" customHeight="1" x14ac:dyDescent="0.2">
      <c r="A726" s="2"/>
      <c r="B726" s="5"/>
      <c r="C726" s="5"/>
      <c r="D726" s="4" t="s">
        <v>1339</v>
      </c>
      <c r="E726" s="5" t="s">
        <v>1340</v>
      </c>
      <c r="F726" s="58" t="s">
        <v>55</v>
      </c>
      <c r="G726" s="15">
        <f>IF(AND(F726="YA"),5,IF(AND(F726="TIDAK"),1,0))</f>
        <v>1</v>
      </c>
    </row>
    <row r="727" spans="1:7" ht="32" customHeight="1" x14ac:dyDescent="0.2">
      <c r="A727" s="2"/>
      <c r="B727" s="4" t="s">
        <v>1341</v>
      </c>
      <c r="C727" s="176" t="s">
        <v>1342</v>
      </c>
      <c r="D727" s="176"/>
      <c r="E727" s="176"/>
      <c r="F727" s="58" t="s">
        <v>55</v>
      </c>
      <c r="G727" s="15">
        <f>IF(AND(F727="YA"),5,IF(AND(F727="TIDAK"),1,0))</f>
        <v>1</v>
      </c>
    </row>
    <row r="728" spans="1:7" ht="32" customHeight="1" x14ac:dyDescent="0.2">
      <c r="A728" s="2"/>
      <c r="B728" s="24" t="s">
        <v>1343</v>
      </c>
      <c r="C728" s="176" t="s">
        <v>1344</v>
      </c>
      <c r="D728" s="176"/>
      <c r="E728" s="176"/>
      <c r="F728" s="58" t="s">
        <v>55</v>
      </c>
      <c r="G728" s="15">
        <f>IF(AND(F728="YA"),5,IF(AND(F728="TIDAK"),1,0))</f>
        <v>1</v>
      </c>
    </row>
    <row r="729" spans="1:7" ht="32" customHeight="1" x14ac:dyDescent="0.2">
      <c r="A729" s="2"/>
      <c r="B729" s="4" t="s">
        <v>1345</v>
      </c>
      <c r="C729" s="176" t="s">
        <v>1346</v>
      </c>
      <c r="D729" s="176"/>
      <c r="E729" s="176"/>
      <c r="F729" s="58" t="s">
        <v>55</v>
      </c>
      <c r="G729" s="15">
        <f>IF(AND(F729="YA"),5,IF(AND(F729="TIDAK"),1,0))</f>
        <v>1</v>
      </c>
    </row>
    <row r="730" spans="1:7" ht="32" customHeight="1" x14ac:dyDescent="0.2">
      <c r="A730" s="2"/>
      <c r="B730" s="4" t="s">
        <v>1347</v>
      </c>
      <c r="C730" s="176" t="s">
        <v>1348</v>
      </c>
      <c r="D730" s="176"/>
      <c r="E730" s="176"/>
      <c r="F730" s="58" t="s">
        <v>55</v>
      </c>
      <c r="G730" s="15">
        <f>IF(AND(F730="YA"),0,IF(AND(F730="TIDAK"),35,0))</f>
        <v>35</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22</v>
      </c>
      <c r="G733" s="15">
        <f t="shared" ref="G733:G738" si="45">IF(AND(F733="YA"),5,IF(AND(F733="TIDAK"),1,0))</f>
        <v>0</v>
      </c>
    </row>
    <row r="734" spans="1:7" ht="32" customHeight="1" x14ac:dyDescent="0.2">
      <c r="A734" s="2"/>
      <c r="B734" s="5"/>
      <c r="C734" s="4" t="s">
        <v>1353</v>
      </c>
      <c r="D734" s="176" t="s">
        <v>1354</v>
      </c>
      <c r="E734" s="176"/>
      <c r="F734" s="58" t="s">
        <v>22</v>
      </c>
      <c r="G734" s="15">
        <f t="shared" si="45"/>
        <v>0</v>
      </c>
    </row>
    <row r="735" spans="1:7" ht="32" customHeight="1" x14ac:dyDescent="0.2">
      <c r="A735" s="2"/>
      <c r="B735" s="5"/>
      <c r="C735" s="4" t="s">
        <v>1355</v>
      </c>
      <c r="D735" s="176" t="s">
        <v>1356</v>
      </c>
      <c r="E735" s="176"/>
      <c r="F735" s="58" t="s">
        <v>22</v>
      </c>
      <c r="G735" s="15">
        <f t="shared" si="45"/>
        <v>0</v>
      </c>
    </row>
    <row r="736" spans="1:7" ht="32" customHeight="1" x14ac:dyDescent="0.2">
      <c r="A736" s="2"/>
      <c r="B736" s="5"/>
      <c r="C736" s="4" t="s">
        <v>1357</v>
      </c>
      <c r="D736" s="176" t="s">
        <v>1358</v>
      </c>
      <c r="E736" s="176"/>
      <c r="F736" s="58" t="s">
        <v>22</v>
      </c>
      <c r="G736" s="15">
        <f t="shared" si="45"/>
        <v>0</v>
      </c>
    </row>
    <row r="737" spans="1:7" ht="32" customHeight="1" x14ac:dyDescent="0.2">
      <c r="A737" s="2"/>
      <c r="B737" s="5"/>
      <c r="C737" s="4" t="s">
        <v>1359</v>
      </c>
      <c r="D737" s="176" t="s">
        <v>1360</v>
      </c>
      <c r="E737" s="176"/>
      <c r="F737" s="58" t="s">
        <v>22</v>
      </c>
      <c r="G737" s="15">
        <f t="shared" si="45"/>
        <v>0</v>
      </c>
    </row>
    <row r="738" spans="1:7" ht="32" customHeight="1" x14ac:dyDescent="0.2">
      <c r="A738" s="2"/>
      <c r="B738" s="5"/>
      <c r="C738" s="4" t="s">
        <v>1361</v>
      </c>
      <c r="D738" s="176" t="s">
        <v>1362</v>
      </c>
      <c r="E738" s="176"/>
      <c r="F738" s="58" t="s">
        <v>22</v>
      </c>
      <c r="G738" s="15">
        <f t="shared" si="45"/>
        <v>0</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t="s">
        <v>22</v>
      </c>
      <c r="G740" s="15">
        <f>IF(AND(F740="YA"),3,IF(AND(F740="TIDAK"),1,0))</f>
        <v>0</v>
      </c>
    </row>
    <row r="741" spans="1:7" ht="32" customHeight="1" x14ac:dyDescent="0.2">
      <c r="A741" s="2"/>
      <c r="B741" s="5"/>
      <c r="C741" s="4" t="s">
        <v>1367</v>
      </c>
      <c r="D741" s="176" t="s">
        <v>1368</v>
      </c>
      <c r="E741" s="176"/>
      <c r="F741" s="58" t="s">
        <v>22</v>
      </c>
      <c r="G741" s="15">
        <f>IF(AND(F741="YA"),3,IF(AND(F741="TIDAK"),1,0))</f>
        <v>0</v>
      </c>
    </row>
    <row r="742" spans="1:7" ht="32" customHeight="1" x14ac:dyDescent="0.2">
      <c r="A742" s="2"/>
      <c r="B742" s="5"/>
      <c r="C742" s="4" t="s">
        <v>1369</v>
      </c>
      <c r="D742" s="176" t="s">
        <v>1370</v>
      </c>
      <c r="E742" s="176"/>
      <c r="F742" s="58" t="s">
        <v>22</v>
      </c>
      <c r="G742" s="15">
        <f>IF(AND(F742="YA"),5,IF(AND(F742="TIDAK"),1,0))</f>
        <v>0</v>
      </c>
    </row>
    <row r="743" spans="1:7" ht="32" customHeight="1" x14ac:dyDescent="0.2">
      <c r="A743" s="2"/>
      <c r="B743" s="4" t="s">
        <v>1371</v>
      </c>
      <c r="C743" s="176" t="s">
        <v>1372</v>
      </c>
      <c r="D743" s="176"/>
      <c r="E743" s="176"/>
      <c r="F743" s="58"/>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8</v>
      </c>
      <c r="G745" s="15">
        <f>IF(AND(F745="YA"),5,IF(AND(F745="TIDAK"),1,0))</f>
        <v>5</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24" t="s">
        <v>1379</v>
      </c>
      <c r="C747" s="176" t="s">
        <v>1380</v>
      </c>
      <c r="D747" s="176"/>
      <c r="E747" s="176"/>
      <c r="F747" s="58" t="s">
        <v>8</v>
      </c>
      <c r="G747" s="15">
        <f>IF(AND(F747="YA"),5,IF(AND(F747="TIDAK"),1,0))</f>
        <v>5</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22</v>
      </c>
      <c r="G749" s="15">
        <f>IF(AND(F749="YA"),2,IF(AND(F749="TIDAK"),0,0))</f>
        <v>0</v>
      </c>
    </row>
    <row r="750" spans="1:7" ht="32" customHeight="1" x14ac:dyDescent="0.2">
      <c r="A750" s="2"/>
      <c r="B750" s="5"/>
      <c r="C750" s="5"/>
      <c r="D750" s="4" t="s">
        <v>1385</v>
      </c>
      <c r="E750" s="5" t="s">
        <v>1386</v>
      </c>
      <c r="F750" s="58" t="s">
        <v>22</v>
      </c>
      <c r="G750" s="15">
        <f>IF(AND(F750="YA"),2,IF(AND(F750="TIDAK"),0,0))</f>
        <v>0</v>
      </c>
    </row>
    <row r="751" spans="1:7" ht="32" customHeight="1" x14ac:dyDescent="0.2">
      <c r="A751" s="186" t="s">
        <v>1387</v>
      </c>
      <c r="B751" s="187"/>
      <c r="C751" s="187"/>
      <c r="D751" s="187"/>
      <c r="E751" s="187"/>
      <c r="F751" s="187"/>
      <c r="G751" s="48">
        <f>G752+G777</f>
        <v>34</v>
      </c>
    </row>
    <row r="752" spans="1:7" ht="32" customHeight="1" x14ac:dyDescent="0.2">
      <c r="A752" s="2">
        <v>26</v>
      </c>
      <c r="B752" s="180" t="s">
        <v>1388</v>
      </c>
      <c r="C752" s="180"/>
      <c r="D752" s="180"/>
      <c r="E752" s="180"/>
      <c r="F752" s="58"/>
      <c r="G752" s="50">
        <f>SUM(G753:G777)</f>
        <v>33</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55</v>
      </c>
      <c r="G754" s="15">
        <f>IF(AND(F754="YA"),5,IF(AND(F754="TIDAK"),1,0))</f>
        <v>1</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24" t="s">
        <v>1397</v>
      </c>
      <c r="D757" s="176" t="s">
        <v>1398</v>
      </c>
      <c r="E757" s="176"/>
      <c r="F757" s="58"/>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55</v>
      </c>
      <c r="G759" s="15">
        <f>IF(AND(F759="YA"),5,IF(AND(F759="TIDAK"),1,0))</f>
        <v>1</v>
      </c>
    </row>
    <row r="760" spans="1:7" ht="32" customHeight="1" x14ac:dyDescent="0.2">
      <c r="A760" s="2"/>
      <c r="B760" s="5"/>
      <c r="C760" s="5"/>
      <c r="D760" s="4" t="s">
        <v>1403</v>
      </c>
      <c r="E760" s="5" t="s">
        <v>1404</v>
      </c>
      <c r="F760" s="58" t="s">
        <v>55</v>
      </c>
      <c r="G760" s="15">
        <f>IF(AND(F760="YA"),5,IF(AND(F760="TIDAK"),1,0))</f>
        <v>1</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55</v>
      </c>
      <c r="G762" s="15">
        <f>IF(AND(F762="YA"),3,IF(AND(F762="TIDAK"),1,0))</f>
        <v>1</v>
      </c>
    </row>
    <row r="763" spans="1:7" ht="32" customHeight="1" x14ac:dyDescent="0.2">
      <c r="A763" s="2"/>
      <c r="B763" s="5"/>
      <c r="C763" s="5"/>
      <c r="D763" s="4" t="s">
        <v>1409</v>
      </c>
      <c r="E763" s="5" t="s">
        <v>878</v>
      </c>
      <c r="F763" s="58" t="s">
        <v>55</v>
      </c>
      <c r="G763" s="15">
        <f>IF(AND(F763="YA"),3,IF(AND(F763="TIDAK"),1,0))</f>
        <v>1</v>
      </c>
    </row>
    <row r="764" spans="1:7" ht="32" customHeight="1" x14ac:dyDescent="0.2">
      <c r="A764" s="2"/>
      <c r="B764" s="5"/>
      <c r="C764" s="5"/>
      <c r="D764" s="4" t="s">
        <v>1410</v>
      </c>
      <c r="E764" s="5" t="s">
        <v>1411</v>
      </c>
      <c r="F764" s="58" t="s">
        <v>55</v>
      </c>
      <c r="G764" s="15">
        <f>IF(AND(F764="YA"),5,IF(AND(F764="TIDAK"),1,0))</f>
        <v>1</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55</v>
      </c>
      <c r="G766" s="15">
        <f t="shared" ref="G766:G777" si="46">IF(AND(F766="YA"),5,IF(AND(F766="TIDAK"),1,0))</f>
        <v>1</v>
      </c>
    </row>
    <row r="767" spans="1:7" ht="32" customHeight="1" x14ac:dyDescent="0.2">
      <c r="A767" s="2"/>
      <c r="B767" s="5"/>
      <c r="C767" s="4" t="s">
        <v>1416</v>
      </c>
      <c r="D767" s="176" t="s">
        <v>1417</v>
      </c>
      <c r="E767" s="176"/>
      <c r="F767" s="58" t="s">
        <v>55</v>
      </c>
      <c r="G767" s="15">
        <f t="shared" si="46"/>
        <v>1</v>
      </c>
    </row>
    <row r="768" spans="1:7" ht="32" customHeight="1" x14ac:dyDescent="0.2">
      <c r="A768" s="2"/>
      <c r="B768" s="5"/>
      <c r="C768" s="4" t="s">
        <v>1418</v>
      </c>
      <c r="D768" s="176" t="s">
        <v>1419</v>
      </c>
      <c r="E768" s="176"/>
      <c r="F768" s="58" t="s">
        <v>55</v>
      </c>
      <c r="G768" s="15">
        <f t="shared" si="46"/>
        <v>1</v>
      </c>
    </row>
    <row r="769" spans="1:7" ht="32" customHeight="1" x14ac:dyDescent="0.2">
      <c r="A769" s="2"/>
      <c r="B769" s="5"/>
      <c r="C769" s="4" t="s">
        <v>1420</v>
      </c>
      <c r="D769" s="176" t="s">
        <v>1421</v>
      </c>
      <c r="E769" s="176"/>
      <c r="F769" s="58" t="s">
        <v>55</v>
      </c>
      <c r="G769" s="15">
        <f t="shared" si="46"/>
        <v>1</v>
      </c>
    </row>
    <row r="770" spans="1:7" ht="32" customHeight="1" x14ac:dyDescent="0.2">
      <c r="A770" s="2"/>
      <c r="B770" s="5"/>
      <c r="C770" s="4" t="s">
        <v>1422</v>
      </c>
      <c r="D770" s="176" t="s">
        <v>1423</v>
      </c>
      <c r="E770" s="176"/>
      <c r="F770" s="58" t="s">
        <v>55</v>
      </c>
      <c r="G770" s="15">
        <f t="shared" si="46"/>
        <v>1</v>
      </c>
    </row>
    <row r="771" spans="1:7" ht="32" customHeight="1" x14ac:dyDescent="0.2">
      <c r="A771" s="2"/>
      <c r="B771" s="5"/>
      <c r="C771" s="4" t="s">
        <v>1424</v>
      </c>
      <c r="D771" s="176" t="s">
        <v>1425</v>
      </c>
      <c r="E771" s="176"/>
      <c r="F771" s="58" t="s">
        <v>55</v>
      </c>
      <c r="G771" s="15">
        <f t="shared" si="46"/>
        <v>1</v>
      </c>
    </row>
    <row r="772" spans="1:7" ht="32" customHeight="1" x14ac:dyDescent="0.2">
      <c r="A772" s="2"/>
      <c r="B772" s="5"/>
      <c r="C772" s="4" t="s">
        <v>1426</v>
      </c>
      <c r="D772" s="176" t="s">
        <v>1427</v>
      </c>
      <c r="E772" s="176"/>
      <c r="F772" s="58" t="s">
        <v>55</v>
      </c>
      <c r="G772" s="15">
        <f t="shared" si="46"/>
        <v>1</v>
      </c>
    </row>
    <row r="773" spans="1:7" ht="32" customHeight="1" x14ac:dyDescent="0.2">
      <c r="A773" s="2"/>
      <c r="B773" s="5"/>
      <c r="C773" s="4" t="s">
        <v>1428</v>
      </c>
      <c r="D773" s="176" t="s">
        <v>1429</v>
      </c>
      <c r="E773" s="176"/>
      <c r="F773" s="58" t="s">
        <v>55</v>
      </c>
      <c r="G773" s="15">
        <f t="shared" si="46"/>
        <v>1</v>
      </c>
    </row>
    <row r="774" spans="1:7" ht="32" customHeight="1" x14ac:dyDescent="0.2">
      <c r="A774" s="2"/>
      <c r="B774" s="4" t="s">
        <v>1430</v>
      </c>
      <c r="C774" s="176" t="s">
        <v>1431</v>
      </c>
      <c r="D774" s="176"/>
      <c r="E774" s="176"/>
      <c r="F774" s="58" t="s">
        <v>55</v>
      </c>
      <c r="G774" s="15">
        <f t="shared" si="46"/>
        <v>1</v>
      </c>
    </row>
    <row r="775" spans="1:7" ht="32" customHeight="1" x14ac:dyDescent="0.2">
      <c r="A775" s="2"/>
      <c r="B775" s="4" t="s">
        <v>1432</v>
      </c>
      <c r="C775" s="176" t="s">
        <v>1433</v>
      </c>
      <c r="D775" s="176"/>
      <c r="E775" s="176"/>
      <c r="F775" s="58" t="s">
        <v>55</v>
      </c>
      <c r="G775" s="15">
        <f t="shared" si="46"/>
        <v>1</v>
      </c>
    </row>
    <row r="776" spans="1:7" ht="32" customHeight="1" x14ac:dyDescent="0.2">
      <c r="A776" s="2"/>
      <c r="B776" s="4" t="s">
        <v>1434</v>
      </c>
      <c r="C776" s="176" t="s">
        <v>1435</v>
      </c>
      <c r="D776" s="176"/>
      <c r="E776" s="176"/>
      <c r="F776" s="58" t="s">
        <v>55</v>
      </c>
      <c r="G776" s="15">
        <f t="shared" si="46"/>
        <v>1</v>
      </c>
    </row>
    <row r="777" spans="1:7" ht="32" customHeight="1" x14ac:dyDescent="0.2">
      <c r="A777" s="2"/>
      <c r="B777" s="4" t="s">
        <v>1436</v>
      </c>
      <c r="C777" s="176" t="s">
        <v>1437</v>
      </c>
      <c r="D777" s="176"/>
      <c r="E777" s="176"/>
      <c r="F777" s="58" t="s">
        <v>55</v>
      </c>
      <c r="G777" s="15">
        <f t="shared" si="46"/>
        <v>1</v>
      </c>
    </row>
    <row r="778" spans="1:7" ht="32" customHeight="1" x14ac:dyDescent="0.2">
      <c r="A778" s="2">
        <v>27</v>
      </c>
      <c r="B778" s="180" t="s">
        <v>1438</v>
      </c>
      <c r="C778" s="180"/>
      <c r="D778" s="180"/>
      <c r="E778" s="180"/>
      <c r="F778" s="58"/>
      <c r="G778" s="50">
        <f>SUM(G779:G808)</f>
        <v>38</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8</v>
      </c>
      <c r="G780" s="15">
        <f>IF(AND(F780="YA"),5,IF(AND(F780="TIDAK"),1,0))</f>
        <v>5</v>
      </c>
    </row>
    <row r="781" spans="1:7" ht="32" customHeight="1" x14ac:dyDescent="0.2">
      <c r="A781" s="2"/>
      <c r="B781" s="4" t="s">
        <v>1443</v>
      </c>
      <c r="C781" s="176" t="s">
        <v>1444</v>
      </c>
      <c r="D781" s="176"/>
      <c r="E781" s="176"/>
      <c r="F781" s="58"/>
      <c r="G781" s="15"/>
    </row>
    <row r="782" spans="1:7" ht="32" customHeight="1" x14ac:dyDescent="0.2">
      <c r="A782" s="2"/>
      <c r="B782" s="5"/>
      <c r="C782" s="4" t="s">
        <v>1445</v>
      </c>
      <c r="D782" s="176" t="s">
        <v>1446</v>
      </c>
      <c r="E782" s="176"/>
      <c r="F782" s="58"/>
      <c r="G782" s="15">
        <f>IF(AND(F782="YA"),3,IF(AND(F782="TIDAK"),1,0))</f>
        <v>0</v>
      </c>
    </row>
    <row r="783" spans="1:7" ht="32" customHeight="1" x14ac:dyDescent="0.2">
      <c r="A783" s="2"/>
      <c r="B783" s="5"/>
      <c r="C783" s="4" t="s">
        <v>1447</v>
      </c>
      <c r="D783" s="176" t="s">
        <v>1448</v>
      </c>
      <c r="E783" s="176"/>
      <c r="F783" s="58"/>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8</v>
      </c>
      <c r="G785" s="15">
        <f>IF(AND(F785="YA"),5,IF(AND(F785="TIDAK"),1,0))</f>
        <v>5</v>
      </c>
    </row>
    <row r="786" spans="1:7" ht="32" customHeight="1" x14ac:dyDescent="0.2">
      <c r="A786" s="2"/>
      <c r="B786" s="4" t="s">
        <v>1452</v>
      </c>
      <c r="C786" s="176" t="s">
        <v>1453</v>
      </c>
      <c r="D786" s="176"/>
      <c r="E786" s="176"/>
      <c r="F786" s="58" t="s">
        <v>55</v>
      </c>
      <c r="G786" s="15">
        <f>IF(AND(F786="YA"),5,IF(AND(F786="TIDAK"),1,0))</f>
        <v>1</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22</v>
      </c>
      <c r="G788" s="15">
        <f>IF(AND(F788="YA"),5,IF(AND(F788="TIDAK"),1,0))</f>
        <v>0</v>
      </c>
    </row>
    <row r="789" spans="1:7" ht="32" customHeight="1" x14ac:dyDescent="0.2">
      <c r="A789" s="2"/>
      <c r="B789" s="5"/>
      <c r="C789" s="32" t="s">
        <v>1457</v>
      </c>
      <c r="D789" s="176" t="s">
        <v>274</v>
      </c>
      <c r="E789" s="176"/>
      <c r="F789" s="58" t="s">
        <v>22</v>
      </c>
      <c r="G789" s="15">
        <f>IF(AND(F789="YA"),5,IF(AND(F789="TIDAK"),1,0))</f>
        <v>0</v>
      </c>
    </row>
    <row r="790" spans="1:7" ht="32" customHeight="1" x14ac:dyDescent="0.2">
      <c r="A790" s="2"/>
      <c r="B790" s="5"/>
      <c r="C790" s="32" t="s">
        <v>1458</v>
      </c>
      <c r="D790" s="176" t="s">
        <v>1459</v>
      </c>
      <c r="E790" s="176"/>
      <c r="F790" s="58" t="s">
        <v>22</v>
      </c>
      <c r="G790" s="15">
        <f>IF(AND(F790="YA"),5,IF(AND(F790="TIDAK"),1,0))</f>
        <v>0</v>
      </c>
    </row>
    <row r="791" spans="1:7" ht="32" customHeight="1" x14ac:dyDescent="0.2">
      <c r="A791" s="2"/>
      <c r="B791" s="5"/>
      <c r="C791" s="32" t="s">
        <v>1460</v>
      </c>
      <c r="D791" s="176" t="s">
        <v>1461</v>
      </c>
      <c r="E791" s="176"/>
      <c r="F791" s="58" t="s">
        <v>22</v>
      </c>
      <c r="G791" s="15">
        <f>IF(AND(F791="YA"),5,IF(AND(F791="TIDAK"),1,0))</f>
        <v>0</v>
      </c>
    </row>
    <row r="792" spans="1:7" ht="32" customHeight="1" x14ac:dyDescent="0.2">
      <c r="A792" s="2"/>
      <c r="B792" s="4" t="s">
        <v>1462</v>
      </c>
      <c r="C792" s="176" t="s">
        <v>1463</v>
      </c>
      <c r="D792" s="176"/>
      <c r="E792" s="176"/>
      <c r="F792" s="58" t="s">
        <v>55</v>
      </c>
      <c r="G792" s="15">
        <f>IF(AND(F792="YA"),5,IF(AND(F792="TIDAK"),1,0))</f>
        <v>1</v>
      </c>
    </row>
    <row r="793" spans="1:7" ht="32" customHeight="1" x14ac:dyDescent="0.2">
      <c r="A793" s="2"/>
      <c r="B793" s="24" t="s">
        <v>1464</v>
      </c>
      <c r="C793" s="176" t="s">
        <v>1465</v>
      </c>
      <c r="D793" s="176"/>
      <c r="E793" s="176"/>
      <c r="F793" s="58"/>
      <c r="G793" s="15"/>
    </row>
    <row r="794" spans="1:7" ht="32" customHeight="1" x14ac:dyDescent="0.2">
      <c r="A794" s="2"/>
      <c r="B794" s="5"/>
      <c r="C794" s="4" t="s">
        <v>1466</v>
      </c>
      <c r="D794" s="176" t="s">
        <v>1467</v>
      </c>
      <c r="E794" s="176"/>
      <c r="F794" s="58" t="s">
        <v>55</v>
      </c>
      <c r="G794" s="15">
        <f>IF(AND(F794="YA"),5,IF(AND(F794="TIDAK"),1,0))</f>
        <v>1</v>
      </c>
    </row>
    <row r="795" spans="1:7" ht="32" customHeight="1" x14ac:dyDescent="0.2">
      <c r="A795" s="2"/>
      <c r="B795" s="5"/>
      <c r="C795" s="4" t="s">
        <v>1468</v>
      </c>
      <c r="D795" s="176" t="s">
        <v>1469</v>
      </c>
      <c r="E795" s="176"/>
      <c r="F795" s="58" t="s">
        <v>55</v>
      </c>
      <c r="G795" s="15">
        <f>IF(AND(F795="YA"),5,IF(AND(F795="TIDAK"),1,0))</f>
        <v>1</v>
      </c>
    </row>
    <row r="796" spans="1:7" ht="32" customHeight="1" x14ac:dyDescent="0.2">
      <c r="A796" s="2"/>
      <c r="B796" s="5"/>
      <c r="C796" s="4" t="s">
        <v>1470</v>
      </c>
      <c r="D796" s="176" t="s">
        <v>1471</v>
      </c>
      <c r="E796" s="176"/>
      <c r="F796" s="58" t="s">
        <v>55</v>
      </c>
      <c r="G796" s="15">
        <f>IF(AND(F796="YA"),5,IF(AND(F796="TIDAK"),1,0))</f>
        <v>1</v>
      </c>
    </row>
    <row r="797" spans="1:7" ht="32" customHeight="1" x14ac:dyDescent="0.2">
      <c r="A797" s="2"/>
      <c r="B797" s="61" t="s">
        <v>1472</v>
      </c>
      <c r="C797" s="176" t="s">
        <v>1473</v>
      </c>
      <c r="D797" s="176"/>
      <c r="E797" s="176"/>
      <c r="F797" s="58"/>
      <c r="G797" s="15"/>
    </row>
    <row r="798" spans="1:7" ht="32" customHeight="1" x14ac:dyDescent="0.2">
      <c r="A798" s="2"/>
      <c r="B798" s="5"/>
      <c r="C798" s="4" t="s">
        <v>1474</v>
      </c>
      <c r="D798" s="176" t="s">
        <v>1475</v>
      </c>
      <c r="E798" s="176"/>
      <c r="F798" s="58" t="s">
        <v>55</v>
      </c>
      <c r="G798" s="15">
        <f>IF(AND(F798="YA"),5,IF(AND(F798="TIDAK"),1,0))</f>
        <v>1</v>
      </c>
    </row>
    <row r="799" spans="1:7" ht="32" customHeight="1" x14ac:dyDescent="0.2">
      <c r="A799" s="2"/>
      <c r="B799" s="5"/>
      <c r="C799" s="4" t="s">
        <v>1476</v>
      </c>
      <c r="D799" s="176" t="s">
        <v>182</v>
      </c>
      <c r="E799" s="176"/>
      <c r="F799" s="58" t="s">
        <v>55</v>
      </c>
      <c r="G799" s="15">
        <f>IF(AND(F799="YA"),5,IF(AND(F799="TIDAK"),1,0))</f>
        <v>1</v>
      </c>
    </row>
    <row r="800" spans="1:7" ht="32" customHeight="1" x14ac:dyDescent="0.2">
      <c r="A800" s="2"/>
      <c r="B800" s="5"/>
      <c r="C800" s="4" t="s">
        <v>1477</v>
      </c>
      <c r="D800" s="176" t="s">
        <v>1478</v>
      </c>
      <c r="E800" s="176"/>
      <c r="F800" s="58" t="s">
        <v>55</v>
      </c>
      <c r="G800" s="15">
        <f>IF(AND(F800="YA"),5,IF(AND(F800="TIDAK"),1,0))</f>
        <v>1</v>
      </c>
    </row>
    <row r="801" spans="1:7" ht="32" customHeight="1" x14ac:dyDescent="0.2">
      <c r="A801" s="2"/>
      <c r="B801" s="4" t="s">
        <v>1479</v>
      </c>
      <c r="C801" s="176" t="s">
        <v>1480</v>
      </c>
      <c r="D801" s="176"/>
      <c r="E801" s="176"/>
      <c r="F801" s="58" t="s">
        <v>8</v>
      </c>
      <c r="G801" s="15">
        <f>IF(AND(F801="YA"),5,IF(AND(F801="TIDAK"),1,0))</f>
        <v>5</v>
      </c>
    </row>
    <row r="802" spans="1:7" ht="32" customHeight="1" x14ac:dyDescent="0.2">
      <c r="A802" s="2"/>
      <c r="B802" s="4" t="s">
        <v>1481</v>
      </c>
      <c r="C802" s="176" t="s">
        <v>1482</v>
      </c>
      <c r="D802" s="176"/>
      <c r="E802" s="176"/>
      <c r="F802" s="58" t="s">
        <v>55</v>
      </c>
      <c r="G802" s="15">
        <f>IF(AND(F802="YA"),1,IF(AND(F802="TIDAK"),5,0))</f>
        <v>5</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22</v>
      </c>
      <c r="G804" s="15">
        <f>IF(AND(F804="YA"),2,IF(AND(F804="TIDAK"),1,0))</f>
        <v>0</v>
      </c>
    </row>
    <row r="805" spans="1:7" ht="32" customHeight="1" x14ac:dyDescent="0.2">
      <c r="A805" s="2"/>
      <c r="B805" s="5"/>
      <c r="C805" s="4" t="s">
        <v>1487</v>
      </c>
      <c r="D805" s="176" t="s">
        <v>1488</v>
      </c>
      <c r="E805" s="176"/>
      <c r="F805" s="58"/>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22</v>
      </c>
      <c r="G808" s="15">
        <f>IF(AND(F808="YA"),2,IF(AND(F808="TIDAK"),0,0))</f>
        <v>0</v>
      </c>
    </row>
    <row r="809" spans="1:7" ht="32" customHeight="1" x14ac:dyDescent="0.2">
      <c r="A809" s="186" t="s">
        <v>1493</v>
      </c>
      <c r="B809" s="187"/>
      <c r="C809" s="187"/>
      <c r="D809" s="187"/>
      <c r="E809" s="187"/>
      <c r="F809" s="187"/>
      <c r="G809" s="48">
        <f>G810</f>
        <v>12</v>
      </c>
    </row>
    <row r="810" spans="1:7" ht="32" customHeight="1" x14ac:dyDescent="0.2">
      <c r="A810" s="2">
        <v>28</v>
      </c>
      <c r="B810" s="180" t="s">
        <v>1494</v>
      </c>
      <c r="C810" s="180"/>
      <c r="D810" s="180"/>
      <c r="E810" s="180"/>
      <c r="F810" s="58"/>
      <c r="G810" s="50">
        <f>SUM(G811:G831)</f>
        <v>12</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55</v>
      </c>
      <c r="G812" s="15">
        <f>IF(AND(F812="YA"),0,IF(AND(F812="TIDAK"),0,0))</f>
        <v>0</v>
      </c>
    </row>
    <row r="813" spans="1:7" ht="32" customHeight="1" x14ac:dyDescent="0.2">
      <c r="A813" s="2"/>
      <c r="B813" s="3"/>
      <c r="C813" s="24" t="s">
        <v>1499</v>
      </c>
      <c r="D813" s="193" t="s">
        <v>1500</v>
      </c>
      <c r="E813" s="193"/>
      <c r="F813" s="58" t="s">
        <v>55</v>
      </c>
      <c r="G813" s="15">
        <f t="shared" ref="G813:G815" si="47">IF(AND(F813="YA"),0,IF(AND(F813="TIDAK"),0,0))</f>
        <v>0</v>
      </c>
    </row>
    <row r="814" spans="1:7" ht="32" customHeight="1" x14ac:dyDescent="0.2">
      <c r="A814" s="2"/>
      <c r="B814" s="3"/>
      <c r="C814" s="4" t="s">
        <v>1501</v>
      </c>
      <c r="D814" s="192" t="s">
        <v>1502</v>
      </c>
      <c r="E814" s="192"/>
      <c r="F814" s="58" t="s">
        <v>55</v>
      </c>
      <c r="G814" s="15">
        <f t="shared" si="47"/>
        <v>0</v>
      </c>
    </row>
    <row r="815" spans="1:7" ht="32" customHeight="1" x14ac:dyDescent="0.2">
      <c r="A815" s="2"/>
      <c r="B815" s="3"/>
      <c r="C815" s="4" t="s">
        <v>1503</v>
      </c>
      <c r="D815" s="192" t="s">
        <v>1504</v>
      </c>
      <c r="E815" s="192"/>
      <c r="F815" s="58" t="s">
        <v>55</v>
      </c>
      <c r="G815" s="15">
        <f t="shared" si="47"/>
        <v>0</v>
      </c>
    </row>
    <row r="816" spans="1:7" ht="32" customHeight="1" x14ac:dyDescent="0.2">
      <c r="A816" s="2"/>
      <c r="B816" s="4" t="s">
        <v>1505</v>
      </c>
      <c r="C816" s="176" t="s">
        <v>1506</v>
      </c>
      <c r="D816" s="176"/>
      <c r="E816" s="176"/>
      <c r="F816" s="58" t="s">
        <v>55</v>
      </c>
      <c r="G816" s="15">
        <f>IF(AND(F816="YA"),5,IF(AND(F816="TIDAK"),1,0))</f>
        <v>1</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55</v>
      </c>
      <c r="G818" s="15">
        <f>IF(AND(F818="YA"),5,IF(AND(F818="TIDAK"),1,0))</f>
        <v>1</v>
      </c>
    </row>
    <row r="819" spans="1:7" ht="32" customHeight="1" x14ac:dyDescent="0.2">
      <c r="A819" s="2"/>
      <c r="B819" s="5"/>
      <c r="C819" s="4" t="s">
        <v>1511</v>
      </c>
      <c r="D819" s="176" t="s">
        <v>1512</v>
      </c>
      <c r="E819" s="176"/>
      <c r="F819" s="58" t="s">
        <v>55</v>
      </c>
      <c r="G819" s="15">
        <f>IF(AND(F819="YA"),5,IF(AND(F819="TIDAK"),1,0))</f>
        <v>1</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55</v>
      </c>
      <c r="G821" s="15">
        <f>IF(AND(F821="YA"),5,IF(AND(F821="TIDAK"),1,0))</f>
        <v>1</v>
      </c>
    </row>
    <row r="822" spans="1:7" ht="32" customHeight="1" x14ac:dyDescent="0.2">
      <c r="A822" s="2"/>
      <c r="B822" s="5"/>
      <c r="C822" s="4" t="s">
        <v>1516</v>
      </c>
      <c r="D822" s="176" t="s">
        <v>1517</v>
      </c>
      <c r="E822" s="176"/>
      <c r="F822" s="58" t="s">
        <v>55</v>
      </c>
      <c r="G822" s="15">
        <f>IF(AND(F822="YA"),5,IF(AND(F822="TIDAK"),1,0))</f>
        <v>1</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55</v>
      </c>
      <c r="G824" s="15">
        <f>IF(AND(F824="YA"),5,IF(AND(F824="TIDAK"),1,0))</f>
        <v>1</v>
      </c>
    </row>
    <row r="825" spans="1:7" ht="32" customHeight="1" x14ac:dyDescent="0.2">
      <c r="A825" s="2"/>
      <c r="B825" s="5"/>
      <c r="C825" s="4" t="s">
        <v>1521</v>
      </c>
      <c r="D825" s="176" t="s">
        <v>1522</v>
      </c>
      <c r="E825" s="176"/>
      <c r="F825" s="58" t="s">
        <v>55</v>
      </c>
      <c r="G825" s="15">
        <f>IF(AND(F825="YA"),5,IF(AND(F825="TIDAK"),1,0))</f>
        <v>1</v>
      </c>
    </row>
    <row r="826" spans="1:7" ht="32" customHeight="1" x14ac:dyDescent="0.2">
      <c r="A826" s="2"/>
      <c r="B826" s="4" t="s">
        <v>1523</v>
      </c>
      <c r="C826" s="176" t="s">
        <v>1524</v>
      </c>
      <c r="D826" s="176"/>
      <c r="E826" s="176"/>
      <c r="F826" s="58" t="s">
        <v>55</v>
      </c>
      <c r="G826" s="15">
        <f>IF(AND(F826="YA"),5,IF(AND(F826="TIDAK"),1,0))</f>
        <v>1</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55</v>
      </c>
      <c r="G828" s="15">
        <f>IF(AND(F828="YA"),3,IF(AND(F828="TIDAK"),1,0))</f>
        <v>1</v>
      </c>
    </row>
    <row r="829" spans="1:7" ht="32" customHeight="1" x14ac:dyDescent="0.2">
      <c r="A829" s="2"/>
      <c r="B829" s="5"/>
      <c r="C829" s="4" t="s">
        <v>1529</v>
      </c>
      <c r="D829" s="176" t="s">
        <v>1530</v>
      </c>
      <c r="E829" s="176"/>
      <c r="F829" s="58" t="s">
        <v>55</v>
      </c>
      <c r="G829" s="15">
        <f>IF(AND(F829="YA"),3,IF(AND(F829="TIDAK"),1,0))</f>
        <v>1</v>
      </c>
    </row>
    <row r="830" spans="1:7" ht="50" customHeight="1" x14ac:dyDescent="0.2">
      <c r="A830" s="2"/>
      <c r="B830" s="5"/>
      <c r="C830" s="4" t="s">
        <v>1531</v>
      </c>
      <c r="D830" s="176" t="s">
        <v>1532</v>
      </c>
      <c r="E830" s="176"/>
      <c r="F830" s="58" t="s">
        <v>55</v>
      </c>
      <c r="G830" s="15">
        <f>IF(AND(F830="YA"),5,IF(AND(F830="TIDAK"),1,0))</f>
        <v>1</v>
      </c>
    </row>
    <row r="831" spans="1:7" ht="32" customHeight="1" x14ac:dyDescent="0.2">
      <c r="A831" s="2"/>
      <c r="B831" s="4" t="s">
        <v>1533</v>
      </c>
      <c r="C831" s="176" t="s">
        <v>1693</v>
      </c>
      <c r="D831" s="176"/>
      <c r="E831" s="176"/>
      <c r="F831" s="58" t="s">
        <v>55</v>
      </c>
      <c r="G831" s="15">
        <f>IF(AND(F831="YA"),5,IF(AND(F831="TIDAK"),1,0))</f>
        <v>1</v>
      </c>
    </row>
    <row r="832" spans="1:7" ht="32" customHeight="1" x14ac:dyDescent="0.2">
      <c r="A832" s="186" t="s">
        <v>1534</v>
      </c>
      <c r="B832" s="187"/>
      <c r="C832" s="187"/>
      <c r="D832" s="187"/>
      <c r="E832" s="187"/>
      <c r="F832" s="187"/>
      <c r="G832" s="48">
        <f>G833+G865</f>
        <v>43</v>
      </c>
    </row>
    <row r="833" spans="1:7" ht="32" customHeight="1" x14ac:dyDescent="0.2">
      <c r="A833" s="2">
        <v>29</v>
      </c>
      <c r="B833" s="189" t="s">
        <v>1535</v>
      </c>
      <c r="C833" s="190"/>
      <c r="D833" s="190"/>
      <c r="E833" s="191"/>
      <c r="F833" s="58"/>
      <c r="G833" s="50">
        <f>SUM(G834:G864)</f>
        <v>27</v>
      </c>
    </row>
    <row r="834" spans="1:7" ht="32" customHeight="1" x14ac:dyDescent="0.2">
      <c r="A834" s="2"/>
      <c r="B834" s="4" t="s">
        <v>1536</v>
      </c>
      <c r="C834" s="181" t="s">
        <v>1537</v>
      </c>
      <c r="D834" s="183"/>
      <c r="E834" s="182"/>
      <c r="F834" s="58" t="s">
        <v>55</v>
      </c>
      <c r="G834" s="15">
        <f>IF(AND(F834="YA"),5,IF(AND(F834="TIDAK"),1,0))</f>
        <v>1</v>
      </c>
    </row>
    <row r="835" spans="1:7" ht="32" customHeight="1" x14ac:dyDescent="0.2">
      <c r="A835" s="2"/>
      <c r="B835" s="4" t="s">
        <v>1538</v>
      </c>
      <c r="C835" s="181" t="s">
        <v>1539</v>
      </c>
      <c r="D835" s="183"/>
      <c r="E835" s="182"/>
      <c r="F835" s="58" t="s">
        <v>55</v>
      </c>
      <c r="G835" s="15">
        <f>IF(AND(F835="YA"),5,IF(AND(F835="TIDAK"),1,0))</f>
        <v>1</v>
      </c>
    </row>
    <row r="836" spans="1:7" ht="32" customHeight="1" x14ac:dyDescent="0.2">
      <c r="A836" s="2"/>
      <c r="B836" s="4" t="s">
        <v>1540</v>
      </c>
      <c r="C836" s="181" t="s">
        <v>1541</v>
      </c>
      <c r="D836" s="183"/>
      <c r="E836" s="182"/>
      <c r="F836" s="58" t="s">
        <v>55</v>
      </c>
      <c r="G836" s="15">
        <f>IF(AND(F836="YA"),5,IF(AND(F836="TIDAK"),1,0))</f>
        <v>1</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55</v>
      </c>
      <c r="G838" s="15">
        <f>IF(AND(F838="YA"),5,IF(AND(F838="TIDAK"),1,0))</f>
        <v>1</v>
      </c>
    </row>
    <row r="839" spans="1:7" ht="32" customHeight="1" x14ac:dyDescent="0.2">
      <c r="A839" s="2"/>
      <c r="B839" s="5"/>
      <c r="C839" s="4" t="s">
        <v>1546</v>
      </c>
      <c r="D839" s="184" t="s">
        <v>1547</v>
      </c>
      <c r="E839" s="185"/>
      <c r="F839" s="58" t="s">
        <v>55</v>
      </c>
      <c r="G839" s="15">
        <f>IF(AND(F839="YA"),5,IF(AND(F839="TIDAK"),1,0))</f>
        <v>1</v>
      </c>
    </row>
    <row r="840" spans="1:7" ht="32" customHeight="1" x14ac:dyDescent="0.2">
      <c r="A840" s="2"/>
      <c r="B840" s="5"/>
      <c r="C840" s="4" t="s">
        <v>1548</v>
      </c>
      <c r="D840" s="184" t="s">
        <v>1549</v>
      </c>
      <c r="E840" s="185"/>
      <c r="F840" s="58" t="s">
        <v>55</v>
      </c>
      <c r="G840" s="15">
        <f>IF(AND(F840="YA"),5,IF(AND(F840="TIDAK"),1,0))</f>
        <v>1</v>
      </c>
    </row>
    <row r="841" spans="1:7" ht="32" customHeight="1" x14ac:dyDescent="0.2">
      <c r="A841" s="2"/>
      <c r="B841" s="5"/>
      <c r="C841" s="4" t="s">
        <v>1550</v>
      </c>
      <c r="D841" s="184" t="s">
        <v>1551</v>
      </c>
      <c r="E841" s="185"/>
      <c r="F841" s="58" t="s">
        <v>55</v>
      </c>
      <c r="G841" s="15">
        <f>IF(AND(F841="YA"),5,IF(AND(F841="TIDAK"),1,0))</f>
        <v>1</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55</v>
      </c>
      <c r="G843" s="15">
        <f t="shared" ref="G843:G850" si="48">IF(AND(F843="YA"),5,IF(AND(F843="TIDAK"),1,0))</f>
        <v>1</v>
      </c>
    </row>
    <row r="844" spans="1:7" ht="32" customHeight="1" x14ac:dyDescent="0.2">
      <c r="A844" s="2"/>
      <c r="B844" s="5"/>
      <c r="C844" s="4" t="s">
        <v>1556</v>
      </c>
      <c r="D844" s="181" t="s">
        <v>1557</v>
      </c>
      <c r="E844" s="182"/>
      <c r="F844" s="58" t="s">
        <v>55</v>
      </c>
      <c r="G844" s="15">
        <f t="shared" si="48"/>
        <v>1</v>
      </c>
    </row>
    <row r="845" spans="1:7" ht="32" customHeight="1" x14ac:dyDescent="0.2">
      <c r="A845" s="2"/>
      <c r="B845" s="5"/>
      <c r="C845" s="4" t="s">
        <v>1558</v>
      </c>
      <c r="D845" s="181" t="s">
        <v>1559</v>
      </c>
      <c r="E845" s="182"/>
      <c r="F845" s="58" t="s">
        <v>55</v>
      </c>
      <c r="G845" s="15">
        <f t="shared" si="48"/>
        <v>1</v>
      </c>
    </row>
    <row r="846" spans="1:7" ht="32" customHeight="1" x14ac:dyDescent="0.2">
      <c r="A846" s="2"/>
      <c r="B846" s="5"/>
      <c r="C846" s="4" t="s">
        <v>1560</v>
      </c>
      <c r="D846" s="184" t="s">
        <v>1561</v>
      </c>
      <c r="E846" s="185"/>
      <c r="F846" s="58" t="s">
        <v>55</v>
      </c>
      <c r="G846" s="15">
        <f t="shared" si="48"/>
        <v>1</v>
      </c>
    </row>
    <row r="847" spans="1:7" ht="32" customHeight="1" x14ac:dyDescent="0.2">
      <c r="A847" s="2"/>
      <c r="B847" s="5"/>
      <c r="C847" s="4" t="s">
        <v>1562</v>
      </c>
      <c r="D847" s="181" t="s">
        <v>1563</v>
      </c>
      <c r="E847" s="182"/>
      <c r="F847" s="58" t="s">
        <v>55</v>
      </c>
      <c r="G847" s="15">
        <f t="shared" si="48"/>
        <v>1</v>
      </c>
    </row>
    <row r="848" spans="1:7" ht="32" customHeight="1" x14ac:dyDescent="0.2">
      <c r="A848" s="2"/>
      <c r="B848" s="5"/>
      <c r="C848" s="4" t="s">
        <v>1564</v>
      </c>
      <c r="D848" s="181" t="s">
        <v>1565</v>
      </c>
      <c r="E848" s="182"/>
      <c r="F848" s="58" t="s">
        <v>55</v>
      </c>
      <c r="G848" s="15">
        <f t="shared" si="48"/>
        <v>1</v>
      </c>
    </row>
    <row r="849" spans="1:7" ht="32" customHeight="1" x14ac:dyDescent="0.2">
      <c r="A849" s="2"/>
      <c r="B849" s="5"/>
      <c r="C849" s="4" t="s">
        <v>1566</v>
      </c>
      <c r="D849" s="181" t="s">
        <v>1567</v>
      </c>
      <c r="E849" s="182"/>
      <c r="F849" s="58" t="s">
        <v>55</v>
      </c>
      <c r="G849" s="15">
        <f t="shared" si="48"/>
        <v>1</v>
      </c>
    </row>
    <row r="850" spans="1:7" ht="32" customHeight="1" x14ac:dyDescent="0.2">
      <c r="A850" s="2"/>
      <c r="B850" s="5"/>
      <c r="C850" s="4" t="s">
        <v>1568</v>
      </c>
      <c r="D850" s="181" t="s">
        <v>1569</v>
      </c>
      <c r="E850" s="182"/>
      <c r="F850" s="58" t="s">
        <v>55</v>
      </c>
      <c r="G850" s="15">
        <f t="shared" si="48"/>
        <v>1</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55</v>
      </c>
      <c r="G852" s="15">
        <f t="shared" ref="G852:G857" si="49">IF(AND(F852="YA"),5,IF(AND(F852="TIDAK"),1,0))</f>
        <v>1</v>
      </c>
    </row>
    <row r="853" spans="1:7" ht="32" customHeight="1" x14ac:dyDescent="0.2">
      <c r="A853" s="2"/>
      <c r="B853" s="5"/>
      <c r="C853" s="4" t="s">
        <v>1574</v>
      </c>
      <c r="D853" s="181" t="s">
        <v>1575</v>
      </c>
      <c r="E853" s="182"/>
      <c r="F853" s="58" t="s">
        <v>55</v>
      </c>
      <c r="G853" s="15">
        <f t="shared" si="49"/>
        <v>1</v>
      </c>
    </row>
    <row r="854" spans="1:7" ht="32" customHeight="1" x14ac:dyDescent="0.2">
      <c r="A854" s="2"/>
      <c r="B854" s="5"/>
      <c r="C854" s="4" t="s">
        <v>1576</v>
      </c>
      <c r="D854" s="176" t="s">
        <v>1577</v>
      </c>
      <c r="E854" s="176"/>
      <c r="F854" s="58" t="s">
        <v>55</v>
      </c>
      <c r="G854" s="15">
        <f t="shared" si="49"/>
        <v>1</v>
      </c>
    </row>
    <row r="855" spans="1:7" ht="32" customHeight="1" x14ac:dyDescent="0.2">
      <c r="A855" s="2"/>
      <c r="B855" s="5"/>
      <c r="C855" s="4" t="s">
        <v>1578</v>
      </c>
      <c r="D855" s="176" t="s">
        <v>1579</v>
      </c>
      <c r="E855" s="176"/>
      <c r="F855" s="58" t="s">
        <v>55</v>
      </c>
      <c r="G855" s="15">
        <f t="shared" si="49"/>
        <v>1</v>
      </c>
    </row>
    <row r="856" spans="1:7" ht="32" customHeight="1" x14ac:dyDescent="0.2">
      <c r="A856" s="2"/>
      <c r="B856" s="5"/>
      <c r="C856" s="4" t="s">
        <v>1580</v>
      </c>
      <c r="D856" s="176" t="s">
        <v>1581</v>
      </c>
      <c r="E856" s="176"/>
      <c r="F856" s="58" t="s">
        <v>55</v>
      </c>
      <c r="G856" s="15">
        <f t="shared" si="49"/>
        <v>1</v>
      </c>
    </row>
    <row r="857" spans="1:7" ht="32" customHeight="1" x14ac:dyDescent="0.2">
      <c r="A857" s="2"/>
      <c r="B857" s="5"/>
      <c r="C857" s="4" t="s">
        <v>1582</v>
      </c>
      <c r="D857" s="176" t="s">
        <v>1583</v>
      </c>
      <c r="E857" s="176"/>
      <c r="F857" s="58" t="s">
        <v>55</v>
      </c>
      <c r="G857" s="15">
        <f t="shared" si="49"/>
        <v>1</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55</v>
      </c>
      <c r="G859" s="15">
        <f t="shared" ref="G859:G864" si="50">IF(AND(F859="YA"),5,IF(AND(F859="TIDAK"),1,0))</f>
        <v>1</v>
      </c>
    </row>
    <row r="860" spans="1:7" ht="32" customHeight="1" x14ac:dyDescent="0.2">
      <c r="A860" s="2"/>
      <c r="B860" s="5"/>
      <c r="C860" s="4" t="s">
        <v>1588</v>
      </c>
      <c r="D860" s="176" t="s">
        <v>1589</v>
      </c>
      <c r="E860" s="176"/>
      <c r="F860" s="58" t="s">
        <v>55</v>
      </c>
      <c r="G860" s="15">
        <f t="shared" si="50"/>
        <v>1</v>
      </c>
    </row>
    <row r="861" spans="1:7" ht="32" customHeight="1" x14ac:dyDescent="0.2">
      <c r="A861" s="2"/>
      <c r="B861" s="5"/>
      <c r="C861" s="4" t="s">
        <v>1590</v>
      </c>
      <c r="D861" s="176" t="s">
        <v>1591</v>
      </c>
      <c r="E861" s="176"/>
      <c r="F861" s="58" t="s">
        <v>55</v>
      </c>
      <c r="G861" s="15">
        <f t="shared" si="50"/>
        <v>1</v>
      </c>
    </row>
    <row r="862" spans="1:7" ht="32" customHeight="1" x14ac:dyDescent="0.2">
      <c r="A862" s="2"/>
      <c r="B862" s="5"/>
      <c r="C862" s="4" t="s">
        <v>1592</v>
      </c>
      <c r="D862" s="176" t="s">
        <v>1593</v>
      </c>
      <c r="E862" s="176"/>
      <c r="F862" s="58" t="s">
        <v>55</v>
      </c>
      <c r="G862" s="15">
        <f t="shared" si="50"/>
        <v>1</v>
      </c>
    </row>
    <row r="863" spans="1:7" ht="32" customHeight="1" x14ac:dyDescent="0.2">
      <c r="A863" s="2"/>
      <c r="B863" s="5"/>
      <c r="C863" s="4" t="s">
        <v>1594</v>
      </c>
      <c r="D863" s="176" t="s">
        <v>1595</v>
      </c>
      <c r="E863" s="176"/>
      <c r="F863" s="58" t="s">
        <v>55</v>
      </c>
      <c r="G863" s="15">
        <f t="shared" si="50"/>
        <v>1</v>
      </c>
    </row>
    <row r="864" spans="1:7" ht="32" customHeight="1" x14ac:dyDescent="0.2">
      <c r="A864" s="2"/>
      <c r="B864" s="5"/>
      <c r="C864" s="4" t="s">
        <v>1596</v>
      </c>
      <c r="D864" s="176" t="s">
        <v>1597</v>
      </c>
      <c r="E864" s="176"/>
      <c r="F864" s="58" t="s">
        <v>55</v>
      </c>
      <c r="G864" s="15">
        <f t="shared" si="50"/>
        <v>1</v>
      </c>
    </row>
    <row r="865" spans="1:7" ht="32" customHeight="1" x14ac:dyDescent="0.2">
      <c r="A865" s="2">
        <v>30</v>
      </c>
      <c r="B865" s="180" t="s">
        <v>1598</v>
      </c>
      <c r="C865" s="180"/>
      <c r="D865" s="180"/>
      <c r="E865" s="180"/>
      <c r="F865" s="58"/>
      <c r="G865" s="50">
        <f>SUM(G866:G885)</f>
        <v>16</v>
      </c>
    </row>
    <row r="866" spans="1:7" ht="32" customHeight="1" x14ac:dyDescent="0.2">
      <c r="A866" s="2"/>
      <c r="B866" s="4" t="s">
        <v>1599</v>
      </c>
      <c r="C866" s="176" t="s">
        <v>1600</v>
      </c>
      <c r="D866" s="176"/>
      <c r="E866" s="176"/>
      <c r="F866" s="58" t="s">
        <v>55</v>
      </c>
      <c r="G866" s="15">
        <f>IF(AND(F866="YA"),5,IF(AND(F866="TIDAK"),1,0))</f>
        <v>1</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55</v>
      </c>
      <c r="G868" s="15">
        <f>IF(AND(F868="YA"),5,IF(AND(F868="TIDAK"),1,0))</f>
        <v>1</v>
      </c>
    </row>
    <row r="869" spans="1:7" ht="32" customHeight="1" x14ac:dyDescent="0.2">
      <c r="A869" s="2"/>
      <c r="B869" s="5"/>
      <c r="C869" s="4" t="s">
        <v>1605</v>
      </c>
      <c r="D869" s="176" t="s">
        <v>1606</v>
      </c>
      <c r="E869" s="176"/>
      <c r="F869" s="58" t="s">
        <v>55</v>
      </c>
      <c r="G869" s="15">
        <f>IF(AND(F869="YA"),5,IF(AND(F869="TIDAK"),1,0))</f>
        <v>1</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55</v>
      </c>
      <c r="G871" s="15">
        <f t="shared" ref="G871:G876" si="51">IF(AND(F871="YA"),5,IF(AND(F871="TIDAK"),1,0))</f>
        <v>1</v>
      </c>
    </row>
    <row r="872" spans="1:7" ht="32" customHeight="1" x14ac:dyDescent="0.2">
      <c r="A872" s="2"/>
      <c r="B872" s="5"/>
      <c r="C872" s="4" t="s">
        <v>1611</v>
      </c>
      <c r="D872" s="176" t="s">
        <v>1612</v>
      </c>
      <c r="E872" s="176"/>
      <c r="F872" s="58" t="s">
        <v>55</v>
      </c>
      <c r="G872" s="15">
        <f t="shared" si="51"/>
        <v>1</v>
      </c>
    </row>
    <row r="873" spans="1:7" ht="32" customHeight="1" x14ac:dyDescent="0.2">
      <c r="A873" s="2"/>
      <c r="B873" s="5"/>
      <c r="C873" s="4" t="s">
        <v>1613</v>
      </c>
      <c r="D873" s="176" t="s">
        <v>1614</v>
      </c>
      <c r="E873" s="176"/>
      <c r="F873" s="58" t="s">
        <v>55</v>
      </c>
      <c r="G873" s="15">
        <f t="shared" si="51"/>
        <v>1</v>
      </c>
    </row>
    <row r="874" spans="1:7" ht="32" customHeight="1" x14ac:dyDescent="0.2">
      <c r="A874" s="2"/>
      <c r="B874" s="5"/>
      <c r="C874" s="4" t="s">
        <v>1615</v>
      </c>
      <c r="D874" s="176" t="s">
        <v>1616</v>
      </c>
      <c r="E874" s="176"/>
      <c r="F874" s="58" t="s">
        <v>55</v>
      </c>
      <c r="G874" s="15">
        <f t="shared" si="51"/>
        <v>1</v>
      </c>
    </row>
    <row r="875" spans="1:7" ht="32" customHeight="1" x14ac:dyDescent="0.2">
      <c r="A875" s="2"/>
      <c r="B875" s="5"/>
      <c r="C875" s="4" t="s">
        <v>1617</v>
      </c>
      <c r="D875" s="176" t="s">
        <v>1618</v>
      </c>
      <c r="E875" s="176"/>
      <c r="F875" s="58" t="s">
        <v>55</v>
      </c>
      <c r="G875" s="15">
        <f t="shared" si="51"/>
        <v>1</v>
      </c>
    </row>
    <row r="876" spans="1:7" ht="32" customHeight="1" x14ac:dyDescent="0.2">
      <c r="A876" s="2"/>
      <c r="B876" s="5"/>
      <c r="C876" s="4" t="s">
        <v>1619</v>
      </c>
      <c r="D876" s="176" t="s">
        <v>1620</v>
      </c>
      <c r="E876" s="176"/>
      <c r="F876" s="58" t="s">
        <v>55</v>
      </c>
      <c r="G876" s="15">
        <f t="shared" si="51"/>
        <v>1</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8</v>
      </c>
      <c r="G878" s="15">
        <f>IF(AND(F878="YA"),3,IF(AND(F878="TIDAK"),1,0))</f>
        <v>3</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22</v>
      </c>
      <c r="G880" s="15">
        <f>IF(AND(F880="YA"),5,IF(AND(F880="TIDAK"),1,0))</f>
        <v>0</v>
      </c>
    </row>
    <row r="881" spans="1:7" ht="32" customHeight="1" x14ac:dyDescent="0.2">
      <c r="A881" s="2"/>
      <c r="B881" s="4" t="s">
        <v>1629</v>
      </c>
      <c r="C881" s="176" t="s">
        <v>1630</v>
      </c>
      <c r="D881" s="176"/>
      <c r="E881" s="176"/>
      <c r="F881" s="58" t="s">
        <v>55</v>
      </c>
      <c r="G881" s="15">
        <f>IF(AND(F881="YA"),5,IF(AND(F881="TIDAK"),1,0))</f>
        <v>1</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55</v>
      </c>
      <c r="G883" s="15">
        <f>IF(AND(F883="YA"),5,IF(AND(F883="TIDAK"),1,0))</f>
        <v>1</v>
      </c>
    </row>
    <row r="884" spans="1:7" ht="32" customHeight="1" x14ac:dyDescent="0.2">
      <c r="A884" s="2"/>
      <c r="B884" s="5"/>
      <c r="C884" s="4" t="s">
        <v>1635</v>
      </c>
      <c r="D884" s="176" t="s">
        <v>1636</v>
      </c>
      <c r="E884" s="176"/>
      <c r="F884" s="58" t="s">
        <v>55</v>
      </c>
      <c r="G884" s="15">
        <f>IF(AND(F884="YA"),5,IF(AND(F884="TIDAK"),1,0))</f>
        <v>1</v>
      </c>
    </row>
    <row r="885" spans="1:7" ht="32" customHeight="1" x14ac:dyDescent="0.2">
      <c r="A885" s="2"/>
      <c r="B885" s="5"/>
      <c r="C885" s="4" t="s">
        <v>1637</v>
      </c>
      <c r="D885" s="176" t="s">
        <v>1638</v>
      </c>
      <c r="E885" s="176"/>
      <c r="F885" s="58"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1431</v>
      </c>
    </row>
    <row r="887" spans="1:7" ht="32" customHeight="1" x14ac:dyDescent="0.2">
      <c r="A887" s="177" t="s">
        <v>1649</v>
      </c>
      <c r="B887" s="177"/>
      <c r="C887" s="177"/>
      <c r="D887" s="177"/>
      <c r="E887" s="177"/>
      <c r="F887" s="177"/>
      <c r="G887" s="42" t="str">
        <f>IF(AND(G886&gt;=2384),"SANGAT BAIK",IF(AND(G886&gt;=2013),"BAIK",IF(AND(G886&gt;=1616),"CUKUP","KURANG")))</f>
        <v>KURANG</v>
      </c>
    </row>
    <row r="888" spans="1:7" s="54" customFormat="1" ht="32" customHeight="1" x14ac:dyDescent="0.2">
      <c r="A888" s="53"/>
      <c r="B888" s="53"/>
      <c r="C888" s="34"/>
      <c r="D888" s="34"/>
      <c r="F888" s="53"/>
      <c r="G888" s="36"/>
    </row>
  </sheetData>
  <protectedRanges>
    <protectedRange sqref="C888" name="Range1"/>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679:F704 F5:F162 F245:F280 F327:F364 F366:F399 F282:F325 F401:F429 F431:F442 F478:F616 F752:F808 F618:F677 F706:F750 F444:F476 F810:F831 F164:F243 F833:F885" xr:uid="{5A6EB6F3-2B79-7540-89FE-E54B86EAA01D}">
      <formula1>"YA,TIDAK,N/A"</formula1>
    </dataValidation>
  </dataValidations>
  <pageMargins left="0.7" right="0.7" top="0.75" bottom="0.75" header="0.3" footer="0.3"/>
  <pageSetup paperSize="14"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EC874-9C2A-A54D-9467-7AE6A9D0C099}">
  <dimension ref="A1:G888"/>
  <sheetViews>
    <sheetView topLeftCell="A869" zoomScale="93" zoomScaleNormal="93"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1698</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467</v>
      </c>
    </row>
    <row r="5" spans="1:7" ht="32" customHeight="1" x14ac:dyDescent="0.2">
      <c r="A5" s="2">
        <v>1</v>
      </c>
      <c r="B5" s="180" t="s">
        <v>5</v>
      </c>
      <c r="C5" s="180"/>
      <c r="D5" s="180"/>
      <c r="E5" s="180"/>
      <c r="F5" s="58"/>
      <c r="G5" s="50">
        <f>SUM(G6:G17)</f>
        <v>30</v>
      </c>
    </row>
    <row r="6" spans="1:7" ht="32" customHeight="1" x14ac:dyDescent="0.2">
      <c r="A6" s="2"/>
      <c r="B6" s="4" t="s">
        <v>6</v>
      </c>
      <c r="C6" s="176" t="s">
        <v>7</v>
      </c>
      <c r="D6" s="176"/>
      <c r="E6" s="176"/>
      <c r="F6" s="58"/>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8</v>
      </c>
      <c r="G9" s="15">
        <f t="shared" si="0"/>
        <v>5</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22</v>
      </c>
      <c r="G13" s="15">
        <f t="shared" si="0"/>
        <v>0</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8</v>
      </c>
      <c r="G16" s="15">
        <f t="shared" si="0"/>
        <v>5</v>
      </c>
    </row>
    <row r="17" spans="1:7" ht="32" customHeight="1" x14ac:dyDescent="0.2">
      <c r="A17" s="2"/>
      <c r="B17" s="3"/>
      <c r="C17" s="4" t="s">
        <v>29</v>
      </c>
      <c r="D17" s="176" t="s">
        <v>30</v>
      </c>
      <c r="E17" s="176"/>
      <c r="F17" s="58" t="s">
        <v>22</v>
      </c>
      <c r="G17" s="15">
        <f t="shared" si="0"/>
        <v>0</v>
      </c>
    </row>
    <row r="18" spans="1:7" ht="32" customHeight="1" x14ac:dyDescent="0.2">
      <c r="A18" s="2">
        <v>2</v>
      </c>
      <c r="B18" s="180" t="s">
        <v>31</v>
      </c>
      <c r="C18" s="180"/>
      <c r="D18" s="180"/>
      <c r="E18" s="180"/>
      <c r="F18" s="58"/>
      <c r="G18" s="50">
        <f>SUM(G19:G28)</f>
        <v>35</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t="s">
        <v>8</v>
      </c>
      <c r="G22" s="15"/>
    </row>
    <row r="23" spans="1:7" ht="32" customHeight="1" x14ac:dyDescent="0.2">
      <c r="A23" s="2"/>
      <c r="B23" s="5"/>
      <c r="C23" s="5" t="s">
        <v>40</v>
      </c>
      <c r="D23" s="176" t="s">
        <v>41</v>
      </c>
      <c r="E23" s="176"/>
      <c r="F23" s="58" t="s">
        <v>22</v>
      </c>
      <c r="G23" s="15">
        <f>IF(AND(F23="YA"),2,IF(AND(F23="TIDAK"),1,0))</f>
        <v>0</v>
      </c>
    </row>
    <row r="24" spans="1:7" ht="32" customHeight="1" x14ac:dyDescent="0.2">
      <c r="A24" s="2"/>
      <c r="B24" s="5"/>
      <c r="C24" s="5" t="s">
        <v>42</v>
      </c>
      <c r="D24" s="176" t="s">
        <v>43</v>
      </c>
      <c r="E24" s="176"/>
      <c r="F24" s="58" t="s">
        <v>22</v>
      </c>
      <c r="G24" s="15">
        <f>IF(AND(F24="YA"),3,IF(AND(F24="TIDAK"),1,0))</f>
        <v>0</v>
      </c>
    </row>
    <row r="25" spans="1:7" ht="32" customHeight="1" x14ac:dyDescent="0.2">
      <c r="A25" s="2"/>
      <c r="B25" s="5"/>
      <c r="C25" s="5" t="s">
        <v>44</v>
      </c>
      <c r="D25" s="176" t="s">
        <v>45</v>
      </c>
      <c r="E25" s="176"/>
      <c r="F25" s="58" t="s">
        <v>8</v>
      </c>
      <c r="G25" s="15">
        <f>IF(AND(F25="YA"),5,IF(AND(F25="TIDAK"),1,0))</f>
        <v>5</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8</v>
      </c>
      <c r="G28" s="15">
        <f t="shared" si="1"/>
        <v>5</v>
      </c>
    </row>
    <row r="29" spans="1:7" ht="32" customHeight="1" x14ac:dyDescent="0.2">
      <c r="A29" s="2">
        <v>3</v>
      </c>
      <c r="B29" s="189" t="s">
        <v>52</v>
      </c>
      <c r="C29" s="190"/>
      <c r="D29" s="190"/>
      <c r="E29" s="191"/>
      <c r="F29" s="58"/>
      <c r="G29" s="50">
        <f>SUM(G30:G31)</f>
        <v>10</v>
      </c>
    </row>
    <row r="30" spans="1:7" ht="32" customHeight="1" x14ac:dyDescent="0.2">
      <c r="A30" s="2"/>
      <c r="B30" s="5" t="s">
        <v>53</v>
      </c>
      <c r="C30" s="176" t="s">
        <v>54</v>
      </c>
      <c r="D30" s="176"/>
      <c r="E30" s="176"/>
      <c r="F30" s="58" t="s">
        <v>8</v>
      </c>
      <c r="G30" s="15">
        <f t="shared" ref="G30:G31" si="2">IF(AND(F30="YA"),5,IF(AND(F30="TIDAK"),1,0))</f>
        <v>5</v>
      </c>
    </row>
    <row r="31" spans="1:7" ht="32" customHeight="1" x14ac:dyDescent="0.2">
      <c r="A31" s="2"/>
      <c r="B31" s="7" t="s">
        <v>56</v>
      </c>
      <c r="C31" s="176" t="s">
        <v>57</v>
      </c>
      <c r="D31" s="176"/>
      <c r="E31" s="176"/>
      <c r="F31" s="58" t="s">
        <v>8</v>
      </c>
      <c r="G31" s="15">
        <f t="shared" si="2"/>
        <v>5</v>
      </c>
    </row>
    <row r="32" spans="1:7" ht="32" customHeight="1" x14ac:dyDescent="0.2">
      <c r="A32" s="2">
        <v>4</v>
      </c>
      <c r="B32" s="180" t="s">
        <v>58</v>
      </c>
      <c r="C32" s="180"/>
      <c r="D32" s="180"/>
      <c r="E32" s="180"/>
      <c r="F32" s="58"/>
      <c r="G32" s="50">
        <f>SUM(G33:G59)</f>
        <v>105</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t="s">
        <v>8</v>
      </c>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8</v>
      </c>
      <c r="G40" s="15">
        <f t="shared" si="5"/>
        <v>5</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t="s">
        <v>8</v>
      </c>
      <c r="G42" s="15">
        <f>IF(AND(F42="YA"),2,IF(AND(F42="TIDAK"),1,0))</f>
        <v>2</v>
      </c>
    </row>
    <row r="43" spans="1:7" ht="32" customHeight="1" x14ac:dyDescent="0.2">
      <c r="A43" s="2"/>
      <c r="B43" s="5"/>
      <c r="C43" s="5"/>
      <c r="D43" s="5" t="s">
        <v>79</v>
      </c>
      <c r="E43" s="5" t="s">
        <v>80</v>
      </c>
      <c r="F43" s="58" t="s">
        <v>8</v>
      </c>
      <c r="G43" s="15">
        <f>IF(AND(F43="YA"),3,IF(AND(F43="TIDAK"),1,0))</f>
        <v>3</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t="s">
        <v>8</v>
      </c>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8</v>
      </c>
      <c r="G58" s="15">
        <f t="shared" si="7"/>
        <v>5</v>
      </c>
    </row>
    <row r="59" spans="1:7" ht="32" customHeight="1" x14ac:dyDescent="0.2">
      <c r="A59" s="2"/>
      <c r="B59" s="5"/>
      <c r="C59" s="5"/>
      <c r="D59" s="4" t="s">
        <v>110</v>
      </c>
      <c r="E59" s="5" t="s">
        <v>111</v>
      </c>
      <c r="F59" s="58" t="s">
        <v>8</v>
      </c>
      <c r="G59" s="15">
        <f t="shared" si="7"/>
        <v>5</v>
      </c>
    </row>
    <row r="60" spans="1:7" ht="32" customHeight="1" x14ac:dyDescent="0.2">
      <c r="A60" s="2">
        <v>5</v>
      </c>
      <c r="B60" s="180" t="s">
        <v>112</v>
      </c>
      <c r="C60" s="180"/>
      <c r="D60" s="180"/>
      <c r="E60" s="180"/>
      <c r="F60" s="58"/>
      <c r="G60" s="50">
        <f>SUM(G61:G82)</f>
        <v>85</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8</v>
      </c>
      <c r="G63" s="15">
        <f t="shared" ref="G63:G70" si="9">IF(AND(F63="YA"),5,IF(AND(F63="TIDAK"),1,0))</f>
        <v>5</v>
      </c>
    </row>
    <row r="64" spans="1:7" ht="32" customHeight="1" x14ac:dyDescent="0.2">
      <c r="A64" s="2"/>
      <c r="B64" s="5"/>
      <c r="C64" s="4" t="s">
        <v>119</v>
      </c>
      <c r="D64" s="176" t="s">
        <v>120</v>
      </c>
      <c r="E64" s="176"/>
      <c r="F64" s="58" t="s">
        <v>8</v>
      </c>
      <c r="G64" s="15">
        <f t="shared" si="9"/>
        <v>5</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8</v>
      </c>
      <c r="G69" s="15">
        <f t="shared" si="9"/>
        <v>5</v>
      </c>
    </row>
    <row r="70" spans="1:7" ht="32" customHeight="1" x14ac:dyDescent="0.2">
      <c r="A70" s="2"/>
      <c r="B70" s="5"/>
      <c r="C70" s="4" t="s">
        <v>131</v>
      </c>
      <c r="D70" s="176" t="s">
        <v>132</v>
      </c>
      <c r="E70" s="176"/>
      <c r="F70" s="58" t="s">
        <v>8</v>
      </c>
      <c r="G70" s="15">
        <f t="shared" si="9"/>
        <v>5</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t="s">
        <v>8</v>
      </c>
      <c r="G72" s="15"/>
    </row>
    <row r="73" spans="1:7" ht="32" customHeight="1" x14ac:dyDescent="0.2">
      <c r="A73" s="2"/>
      <c r="B73" s="5"/>
      <c r="C73" s="5"/>
      <c r="D73" s="4" t="s">
        <v>137</v>
      </c>
      <c r="E73" s="5" t="s">
        <v>78</v>
      </c>
      <c r="F73" s="58" t="s">
        <v>22</v>
      </c>
      <c r="G73" s="15">
        <f>IF(AND(F73="YA"),2,IF(AND(F73="TIDAK"),1,0))</f>
        <v>0</v>
      </c>
    </row>
    <row r="74" spans="1:7" ht="32" customHeight="1" x14ac:dyDescent="0.2">
      <c r="A74" s="2"/>
      <c r="B74" s="5"/>
      <c r="C74" s="5"/>
      <c r="D74" s="4" t="s">
        <v>138</v>
      </c>
      <c r="E74" s="5" t="s">
        <v>80</v>
      </c>
      <c r="F74" s="58" t="s">
        <v>22</v>
      </c>
      <c r="G74" s="15">
        <f>IF(AND(F74="YA"),3,IF(AND(F74="TIDAK"),1,0))</f>
        <v>0</v>
      </c>
    </row>
    <row r="75" spans="1:7" ht="32" customHeight="1" x14ac:dyDescent="0.2">
      <c r="A75" s="2"/>
      <c r="B75" s="5"/>
      <c r="C75" s="5"/>
      <c r="D75" s="4" t="s">
        <v>139</v>
      </c>
      <c r="E75" s="5" t="s">
        <v>140</v>
      </c>
      <c r="F75" s="58" t="s">
        <v>8</v>
      </c>
      <c r="G75" s="15">
        <f>IF(AND(F75="YA"),5,IF(AND(F75="TIDAK"),1,0))</f>
        <v>5</v>
      </c>
    </row>
    <row r="76" spans="1:7" ht="32" customHeight="1" x14ac:dyDescent="0.2">
      <c r="A76" s="2"/>
      <c r="B76" s="5"/>
      <c r="C76" s="4" t="s">
        <v>141</v>
      </c>
      <c r="D76" s="176" t="s">
        <v>142</v>
      </c>
      <c r="E76" s="176"/>
      <c r="F76" s="58" t="s">
        <v>8</v>
      </c>
      <c r="G76" s="15">
        <f t="shared" ref="G76:G82" si="10">IF(AND(F76="YA"),5,IF(AND(F76="TIDAK"),1,0))</f>
        <v>5</v>
      </c>
    </row>
    <row r="77" spans="1:7" ht="32" customHeight="1" x14ac:dyDescent="0.2">
      <c r="A77" s="2"/>
      <c r="B77" s="4" t="s">
        <v>143</v>
      </c>
      <c r="C77" s="176" t="s">
        <v>144</v>
      </c>
      <c r="D77" s="176"/>
      <c r="E77" s="176"/>
      <c r="F77" s="58" t="s">
        <v>8</v>
      </c>
      <c r="G77" s="15">
        <f t="shared" si="10"/>
        <v>5</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8</v>
      </c>
      <c r="G79" s="15">
        <f t="shared" si="10"/>
        <v>5</v>
      </c>
    </row>
    <row r="80" spans="1:7" ht="32" customHeight="1" x14ac:dyDescent="0.2">
      <c r="A80" s="2"/>
      <c r="B80" s="4" t="s">
        <v>149</v>
      </c>
      <c r="C80" s="176" t="s">
        <v>150</v>
      </c>
      <c r="D80" s="176"/>
      <c r="E80" s="176"/>
      <c r="F80" s="58" t="s">
        <v>8</v>
      </c>
      <c r="G80" s="15">
        <f t="shared" si="10"/>
        <v>5</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8</v>
      </c>
      <c r="G82" s="15">
        <f t="shared" si="10"/>
        <v>5</v>
      </c>
    </row>
    <row r="83" spans="1:7" ht="32" customHeight="1" x14ac:dyDescent="0.2">
      <c r="A83" s="2">
        <v>6</v>
      </c>
      <c r="B83" s="180" t="s">
        <v>155</v>
      </c>
      <c r="C83" s="180"/>
      <c r="D83" s="180"/>
      <c r="E83" s="180"/>
      <c r="F83" s="58"/>
      <c r="G83" s="50">
        <f>SUM(G84:G96)</f>
        <v>25</v>
      </c>
    </row>
    <row r="84" spans="1:7" ht="32" customHeight="1" x14ac:dyDescent="0.2">
      <c r="A84" s="2"/>
      <c r="B84" s="24" t="s">
        <v>156</v>
      </c>
      <c r="C84" s="203" t="s">
        <v>157</v>
      </c>
      <c r="D84" s="203"/>
      <c r="E84" s="203"/>
      <c r="F84" s="58" t="s">
        <v>8</v>
      </c>
      <c r="G84" s="15">
        <f t="shared" ref="G84" si="11">IF(AND(F84="YA"),5,IF(AND(F84="TIDAK"),1,0))</f>
        <v>5</v>
      </c>
    </row>
    <row r="85" spans="1:7" ht="32" customHeight="1" x14ac:dyDescent="0.2">
      <c r="A85" s="2"/>
      <c r="B85" s="24" t="s">
        <v>158</v>
      </c>
      <c r="C85" s="203" t="s">
        <v>159</v>
      </c>
      <c r="D85" s="203"/>
      <c r="E85" s="203"/>
      <c r="F85" s="58"/>
      <c r="G85" s="15"/>
    </row>
    <row r="86" spans="1:7" ht="32" customHeight="1" x14ac:dyDescent="0.2">
      <c r="A86" s="2"/>
      <c r="B86" s="17"/>
      <c r="C86" s="24" t="s">
        <v>160</v>
      </c>
      <c r="D86" s="203" t="s">
        <v>161</v>
      </c>
      <c r="E86" s="203"/>
      <c r="F86" s="58" t="s">
        <v>8</v>
      </c>
      <c r="G86" s="15">
        <f>IF(AND(F86="YA"),3,IF(AND(F86="TIDAK"),1,0))</f>
        <v>3</v>
      </c>
    </row>
    <row r="87" spans="1:7" ht="32" customHeight="1" x14ac:dyDescent="0.2">
      <c r="A87" s="2"/>
      <c r="B87" s="17"/>
      <c r="C87" s="24" t="s">
        <v>162</v>
      </c>
      <c r="D87" s="203" t="s">
        <v>163</v>
      </c>
      <c r="E87" s="203"/>
      <c r="F87" s="58" t="s">
        <v>22</v>
      </c>
      <c r="G87" s="15">
        <f>IF(AND(F87="YA"),5,IF(AND(F87="TIDAK"),1,0))</f>
        <v>0</v>
      </c>
    </row>
    <row r="88" spans="1:7" ht="32" customHeight="1" x14ac:dyDescent="0.2">
      <c r="A88" s="2"/>
      <c r="B88" s="24" t="s">
        <v>164</v>
      </c>
      <c r="C88" s="203" t="s">
        <v>165</v>
      </c>
      <c r="D88" s="203"/>
      <c r="E88" s="203"/>
      <c r="F88" s="58"/>
      <c r="G88" s="15"/>
    </row>
    <row r="89" spans="1:7" ht="32" customHeight="1" x14ac:dyDescent="0.2">
      <c r="A89" s="2"/>
      <c r="B89" s="17"/>
      <c r="C89" s="24" t="s">
        <v>166</v>
      </c>
      <c r="D89" s="203" t="s">
        <v>167</v>
      </c>
      <c r="E89" s="203"/>
      <c r="F89" s="58" t="s">
        <v>22</v>
      </c>
      <c r="G89" s="15">
        <f>IF(AND(F89="YA"),3,IF(AND(F89="TIDAK"),1,0))</f>
        <v>0</v>
      </c>
    </row>
    <row r="90" spans="1:7" ht="32" customHeight="1" x14ac:dyDescent="0.2">
      <c r="A90" s="2"/>
      <c r="B90" s="17"/>
      <c r="C90" s="24" t="s">
        <v>168</v>
      </c>
      <c r="D90" s="203" t="s">
        <v>169</v>
      </c>
      <c r="E90" s="203"/>
      <c r="F90" s="58" t="s">
        <v>8</v>
      </c>
      <c r="G90" s="15">
        <f>IF(AND(F90="YA"),5,IF(AND(F90="TIDAK"),1,0))</f>
        <v>5</v>
      </c>
    </row>
    <row r="91" spans="1:7" ht="32" customHeight="1" x14ac:dyDescent="0.2">
      <c r="A91" s="2"/>
      <c r="B91" s="24" t="s">
        <v>170</v>
      </c>
      <c r="C91" s="203" t="s">
        <v>171</v>
      </c>
      <c r="D91" s="203"/>
      <c r="E91" s="203"/>
      <c r="F91" s="58"/>
      <c r="G91" s="15"/>
    </row>
    <row r="92" spans="1:7" ht="32" customHeight="1" x14ac:dyDescent="0.2">
      <c r="A92" s="2"/>
      <c r="B92" s="17"/>
      <c r="C92" s="24" t="s">
        <v>172</v>
      </c>
      <c r="D92" s="203" t="s">
        <v>173</v>
      </c>
      <c r="E92" s="203"/>
      <c r="F92" s="58" t="s">
        <v>8</v>
      </c>
      <c r="G92" s="15">
        <f>IF(AND(F92="YA"),2,IF(AND(F92="TIDAK"),1,0))</f>
        <v>2</v>
      </c>
    </row>
    <row r="93" spans="1:7" ht="32" customHeight="1" x14ac:dyDescent="0.2">
      <c r="A93" s="2"/>
      <c r="B93" s="17"/>
      <c r="C93" s="24" t="s">
        <v>174</v>
      </c>
      <c r="D93" s="203" t="s">
        <v>175</v>
      </c>
      <c r="E93" s="203"/>
      <c r="F93" s="58" t="s">
        <v>22</v>
      </c>
      <c r="G93" s="15">
        <f>IF(AND(F93="YA"),3,IF(AND(F93="TIDAK"),1,0))</f>
        <v>0</v>
      </c>
    </row>
    <row r="94" spans="1:7" ht="32" customHeight="1" x14ac:dyDescent="0.2">
      <c r="A94" s="2"/>
      <c r="B94" s="17"/>
      <c r="C94" s="24" t="s">
        <v>176</v>
      </c>
      <c r="D94" s="203" t="s">
        <v>177</v>
      </c>
      <c r="E94" s="203"/>
      <c r="F94" s="58" t="s">
        <v>22</v>
      </c>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8</v>
      </c>
      <c r="G96" s="15">
        <f t="shared" si="12"/>
        <v>5</v>
      </c>
    </row>
    <row r="97" spans="1:7" ht="32" customHeight="1" x14ac:dyDescent="0.2">
      <c r="A97" s="2">
        <v>7</v>
      </c>
      <c r="B97" s="180" t="s">
        <v>182</v>
      </c>
      <c r="C97" s="180"/>
      <c r="D97" s="180"/>
      <c r="E97" s="180"/>
      <c r="F97" s="58"/>
      <c r="G97" s="50">
        <f>SUM(G98:G121)</f>
        <v>76</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8</v>
      </c>
      <c r="G106" s="15">
        <f t="shared" si="14"/>
        <v>5</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17" t="s">
        <v>209</v>
      </c>
      <c r="C111" s="203" t="s">
        <v>210</v>
      </c>
      <c r="D111" s="203"/>
      <c r="E111" s="203"/>
      <c r="F111" s="58"/>
      <c r="G111" s="15"/>
    </row>
    <row r="112" spans="1:7" ht="32" customHeight="1" x14ac:dyDescent="0.2">
      <c r="A112" s="8"/>
      <c r="B112" s="17"/>
      <c r="C112" s="17" t="s">
        <v>211</v>
      </c>
      <c r="D112" s="203" t="s">
        <v>212</v>
      </c>
      <c r="E112" s="203"/>
      <c r="F112" s="58" t="s">
        <v>8</v>
      </c>
      <c r="G112" s="15">
        <f>IF(AND(F112="YA"),3,IF(AND(F112="TIDAK"),1,0))</f>
        <v>3</v>
      </c>
    </row>
    <row r="113" spans="1:7" ht="32" customHeight="1" x14ac:dyDescent="0.2">
      <c r="A113" s="8"/>
      <c r="B113" s="17"/>
      <c r="C113" s="17" t="s">
        <v>213</v>
      </c>
      <c r="D113" s="203" t="s">
        <v>214</v>
      </c>
      <c r="E113" s="203"/>
      <c r="F113" s="58" t="s">
        <v>22</v>
      </c>
      <c r="G113" s="15">
        <f>IF(AND(F113="YA"),5,IF(AND(F113="TIDAK"),1,0))</f>
        <v>0</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8</v>
      </c>
      <c r="G115" s="15">
        <f>IF(AND(F115="YA"),3,IF(AND(F115="TIDAK"),1,0))</f>
        <v>3</v>
      </c>
    </row>
    <row r="116" spans="1:7" ht="32" customHeight="1" x14ac:dyDescent="0.2">
      <c r="A116" s="8"/>
      <c r="B116" s="5"/>
      <c r="C116" s="5" t="s">
        <v>219</v>
      </c>
      <c r="D116" s="176" t="s">
        <v>220</v>
      </c>
      <c r="E116" s="176"/>
      <c r="F116" s="58" t="s">
        <v>22</v>
      </c>
      <c r="G116" s="15">
        <f>IF(AND(F116="YA"),5,IF(AND(F116="TIDAK"),1,0))</f>
        <v>0</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t="s">
        <v>22</v>
      </c>
      <c r="G119" s="15">
        <f>IF(AND(F119="YA"),2,IF(AND(F119="TIDAK"),1,0))</f>
        <v>0</v>
      </c>
    </row>
    <row r="120" spans="1:7" ht="32" customHeight="1" x14ac:dyDescent="0.2">
      <c r="A120" s="2"/>
      <c r="B120" s="5"/>
      <c r="C120" s="5" t="s">
        <v>226</v>
      </c>
      <c r="D120" s="176" t="s">
        <v>80</v>
      </c>
      <c r="E120" s="176"/>
      <c r="F120" s="58" t="s">
        <v>22</v>
      </c>
      <c r="G120" s="15">
        <f>IF(AND(F120="YA"),3,IF(AND(F120="TIDAK"),1,0))</f>
        <v>0</v>
      </c>
    </row>
    <row r="121" spans="1:7" ht="32" customHeight="1" x14ac:dyDescent="0.2">
      <c r="A121" s="2"/>
      <c r="B121" s="5"/>
      <c r="C121" s="5" t="s">
        <v>227</v>
      </c>
      <c r="D121" s="176" t="s">
        <v>140</v>
      </c>
      <c r="E121" s="176"/>
      <c r="F121" s="58" t="s">
        <v>8</v>
      </c>
      <c r="G121" s="15">
        <f>IF(AND(F121="YA"),5,IF(AND(F121="TIDAK"),1,0))</f>
        <v>5</v>
      </c>
    </row>
    <row r="122" spans="1:7" ht="32" customHeight="1" x14ac:dyDescent="0.2">
      <c r="A122" s="2">
        <v>8</v>
      </c>
      <c r="B122" s="180" t="s">
        <v>228</v>
      </c>
      <c r="C122" s="180"/>
      <c r="D122" s="180"/>
      <c r="E122" s="180"/>
      <c r="F122" s="58"/>
      <c r="G122" s="50">
        <f>SUM(G123:G142)</f>
        <v>58</v>
      </c>
    </row>
    <row r="123" spans="1:7" ht="32" customHeight="1" x14ac:dyDescent="0.2">
      <c r="A123" s="2"/>
      <c r="B123" s="4" t="s">
        <v>229</v>
      </c>
      <c r="C123" s="176" t="s">
        <v>230</v>
      </c>
      <c r="D123" s="176"/>
      <c r="E123" s="176"/>
      <c r="F123" s="58" t="s">
        <v>8</v>
      </c>
      <c r="G123" s="15">
        <f t="shared" ref="G123" si="16">IF(AND(F123="YA"),5,IF(AND(F123="TIDAK"),1,0))</f>
        <v>5</v>
      </c>
    </row>
    <row r="124" spans="1:7" ht="32" customHeight="1" x14ac:dyDescent="0.2">
      <c r="A124" s="2"/>
      <c r="B124" s="24" t="s">
        <v>231</v>
      </c>
      <c r="C124" s="203" t="s">
        <v>232</v>
      </c>
      <c r="D124" s="203"/>
      <c r="E124" s="203"/>
      <c r="F124" s="58"/>
      <c r="G124" s="15"/>
    </row>
    <row r="125" spans="1:7" ht="32" customHeight="1" x14ac:dyDescent="0.2">
      <c r="A125" s="2"/>
      <c r="B125" s="17"/>
      <c r="C125" s="24" t="s">
        <v>233</v>
      </c>
      <c r="D125" s="203" t="s">
        <v>234</v>
      </c>
      <c r="E125" s="203"/>
      <c r="F125" s="58" t="s">
        <v>8</v>
      </c>
      <c r="G125" s="15">
        <f>IF(AND(F125="YA"),2,IF(AND(F125="TIDAK"),1,0))</f>
        <v>2</v>
      </c>
    </row>
    <row r="126" spans="1:7" ht="32" customHeight="1" x14ac:dyDescent="0.2">
      <c r="A126" s="2"/>
      <c r="B126" s="17"/>
      <c r="C126" s="24" t="s">
        <v>235</v>
      </c>
      <c r="D126" s="203" t="s">
        <v>236</v>
      </c>
      <c r="E126" s="203"/>
      <c r="F126" s="58" t="s">
        <v>22</v>
      </c>
      <c r="G126" s="15">
        <f>IF(AND(F126="YA"),3,IF(AND(F126="TIDAK"),1,0))</f>
        <v>0</v>
      </c>
    </row>
    <row r="127" spans="1:7" ht="32" customHeight="1" x14ac:dyDescent="0.2">
      <c r="A127" s="2"/>
      <c r="B127" s="17"/>
      <c r="C127" s="24" t="s">
        <v>237</v>
      </c>
      <c r="D127" s="203" t="s">
        <v>238</v>
      </c>
      <c r="E127" s="203"/>
      <c r="F127" s="58" t="s">
        <v>22</v>
      </c>
      <c r="G127" s="15">
        <f>IF(AND(F127="YA"),5,IF(AND(F127="TIDAK"),1,0))</f>
        <v>0</v>
      </c>
    </row>
    <row r="128" spans="1:7" ht="32" customHeight="1" x14ac:dyDescent="0.2">
      <c r="A128" s="2"/>
      <c r="B128" s="24" t="s">
        <v>239</v>
      </c>
      <c r="C128" s="203" t="s">
        <v>240</v>
      </c>
      <c r="D128" s="203"/>
      <c r="E128" s="203"/>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c r="G130" s="15">
        <f>IF(AND(F130="YA"),3,IF(AND(F130="TIDAK"),1,0))</f>
        <v>0</v>
      </c>
    </row>
    <row r="131" spans="1:7" ht="32" customHeight="1" x14ac:dyDescent="0.2">
      <c r="A131" s="2"/>
      <c r="B131" s="5"/>
      <c r="C131" s="4" t="s">
        <v>245</v>
      </c>
      <c r="D131" s="214" t="s">
        <v>246</v>
      </c>
      <c r="E131" s="214"/>
      <c r="F131" s="58" t="s">
        <v>8</v>
      </c>
      <c r="G131" s="15">
        <f>IF(AND(F131="YA"),5,IF(AND(F131="TIDAK"),1,0))</f>
        <v>5</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8</v>
      </c>
      <c r="G133" s="15">
        <f>IF(AND(F133="YA"),3,IF(AND(F133="TIDAK"),1,0))</f>
        <v>3</v>
      </c>
    </row>
    <row r="134" spans="1:7" ht="32" customHeight="1" x14ac:dyDescent="0.2">
      <c r="A134" s="2"/>
      <c r="B134" s="5"/>
      <c r="C134" s="4" t="s">
        <v>251</v>
      </c>
      <c r="D134" s="176" t="s">
        <v>252</v>
      </c>
      <c r="E134" s="176"/>
      <c r="F134" s="58" t="s">
        <v>8</v>
      </c>
      <c r="G134" s="15">
        <f>IF(AND(F134="YA"),3,IF(AND(F134="TIDAK"),1,0))</f>
        <v>3</v>
      </c>
    </row>
    <row r="135" spans="1:7" ht="32" customHeight="1" x14ac:dyDescent="0.2">
      <c r="A135" s="2"/>
      <c r="B135" s="5"/>
      <c r="C135" s="4" t="s">
        <v>253</v>
      </c>
      <c r="D135" s="176" t="s">
        <v>254</v>
      </c>
      <c r="E135" s="176"/>
      <c r="F135" s="58" t="s">
        <v>8</v>
      </c>
      <c r="G135" s="15">
        <f>IF(AND(F135="YA"),5,IF(AND(F135="TIDAK"),1,0))</f>
        <v>5</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8</v>
      </c>
      <c r="G138" s="15">
        <f t="shared" ref="G138:G142" si="19">IF(AND(F138="YA"),5,IF(AND(F138="TIDAK"),1,0))</f>
        <v>5</v>
      </c>
    </row>
    <row r="139" spans="1:7" ht="32" customHeight="1" x14ac:dyDescent="0.2">
      <c r="A139" s="2"/>
      <c r="B139" s="5"/>
      <c r="C139" s="4" t="s">
        <v>261</v>
      </c>
      <c r="D139" s="176" t="s">
        <v>262</v>
      </c>
      <c r="E139" s="176"/>
      <c r="F139" s="58" t="s">
        <v>8</v>
      </c>
      <c r="G139" s="15">
        <f t="shared" si="19"/>
        <v>5</v>
      </c>
    </row>
    <row r="140" spans="1:7" ht="32" customHeight="1" x14ac:dyDescent="0.2">
      <c r="A140" s="2"/>
      <c r="B140" s="5"/>
      <c r="C140" s="4" t="s">
        <v>263</v>
      </c>
      <c r="D140" s="176" t="s">
        <v>264</v>
      </c>
      <c r="E140" s="176"/>
      <c r="F140" s="58" t="s">
        <v>8</v>
      </c>
      <c r="G140" s="15">
        <f t="shared" si="19"/>
        <v>5</v>
      </c>
    </row>
    <row r="141" spans="1:7" ht="32" customHeight="1" x14ac:dyDescent="0.2">
      <c r="A141" s="2"/>
      <c r="B141" s="4" t="s">
        <v>265</v>
      </c>
      <c r="C141" s="176" t="s">
        <v>266</v>
      </c>
      <c r="D141" s="176"/>
      <c r="E141" s="176"/>
      <c r="F141" s="58" t="s">
        <v>8</v>
      </c>
      <c r="G141" s="15">
        <f t="shared" si="19"/>
        <v>5</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43</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t="s">
        <v>8</v>
      </c>
      <c r="G145" s="15">
        <f t="shared" si="20"/>
        <v>5</v>
      </c>
    </row>
    <row r="146" spans="1:7" ht="32" customHeight="1" x14ac:dyDescent="0.2">
      <c r="A146" s="2"/>
      <c r="B146" s="4" t="s">
        <v>273</v>
      </c>
      <c r="C146" s="176" t="s">
        <v>274</v>
      </c>
      <c r="D146" s="176"/>
      <c r="E146" s="176"/>
      <c r="F146" s="58" t="s">
        <v>8</v>
      </c>
      <c r="G146" s="15">
        <f t="shared" si="20"/>
        <v>5</v>
      </c>
    </row>
    <row r="147" spans="1:7" ht="32" customHeight="1" x14ac:dyDescent="0.2">
      <c r="A147" s="2"/>
      <c r="B147" s="4" t="s">
        <v>275</v>
      </c>
      <c r="C147" s="176" t="s">
        <v>276</v>
      </c>
      <c r="D147" s="176"/>
      <c r="E147" s="176"/>
      <c r="F147" s="58" t="s">
        <v>8</v>
      </c>
      <c r="G147" s="15"/>
    </row>
    <row r="148" spans="1:7" ht="32" customHeight="1" x14ac:dyDescent="0.2">
      <c r="A148" s="2"/>
      <c r="B148" s="5"/>
      <c r="C148" s="4" t="s">
        <v>277</v>
      </c>
      <c r="D148" s="176" t="s">
        <v>173</v>
      </c>
      <c r="E148" s="176"/>
      <c r="F148" s="58" t="s">
        <v>8</v>
      </c>
      <c r="G148" s="15">
        <f>IF(AND(F148="YA"),3,IF(AND(F148="TIDAK"),1,0))</f>
        <v>3</v>
      </c>
    </row>
    <row r="149" spans="1:7" ht="32" customHeight="1" x14ac:dyDescent="0.2">
      <c r="A149" s="2"/>
      <c r="B149" s="5"/>
      <c r="C149" s="4" t="s">
        <v>278</v>
      </c>
      <c r="D149" s="176" t="s">
        <v>279</v>
      </c>
      <c r="E149" s="176"/>
      <c r="F149" s="58" t="s">
        <v>22</v>
      </c>
      <c r="G149" s="15">
        <f>IF(AND(F149="YA"),3,IF(AND(F149="TIDAK"),1,0))</f>
        <v>0</v>
      </c>
    </row>
    <row r="150" spans="1:7" ht="32" customHeight="1" x14ac:dyDescent="0.2">
      <c r="A150" s="2"/>
      <c r="B150" s="5"/>
      <c r="C150" s="4" t="s">
        <v>280</v>
      </c>
      <c r="D150" s="176" t="s">
        <v>281</v>
      </c>
      <c r="E150" s="176"/>
      <c r="F150" s="58" t="s">
        <v>22</v>
      </c>
      <c r="G150" s="15">
        <f>IF(AND(F150="YA"),4,IF(AND(F150="TIDAK"),1,0))</f>
        <v>0</v>
      </c>
    </row>
    <row r="151" spans="1:7" ht="32" customHeight="1" x14ac:dyDescent="0.2">
      <c r="A151" s="2"/>
      <c r="B151" s="5"/>
      <c r="C151" s="4" t="s">
        <v>282</v>
      </c>
      <c r="D151" s="176" t="s">
        <v>283</v>
      </c>
      <c r="E151" s="176"/>
      <c r="F151" s="58" t="s">
        <v>22</v>
      </c>
      <c r="G151" s="15">
        <f>IF(AND(F151="YA"),5,IF(AND(F151="TIDAK"),1,0))</f>
        <v>0</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22</v>
      </c>
      <c r="G154" s="15">
        <f>IF(AND(F154="YA"),2,IF(AND(F154="TIDAK"),1,0))</f>
        <v>0</v>
      </c>
    </row>
    <row r="155" spans="1:7" ht="32" customHeight="1" x14ac:dyDescent="0.2">
      <c r="A155" s="2"/>
      <c r="B155" s="5"/>
      <c r="C155" s="4" t="s">
        <v>290</v>
      </c>
      <c r="D155" s="176" t="s">
        <v>291</v>
      </c>
      <c r="E155" s="176"/>
      <c r="F155" s="58" t="s">
        <v>22</v>
      </c>
      <c r="G155" s="15">
        <f>IF(AND(F155="YA"),3,IF(AND(F155="TIDAK"),1,0))</f>
        <v>0</v>
      </c>
    </row>
    <row r="156" spans="1:7" ht="32" customHeight="1" x14ac:dyDescent="0.2">
      <c r="A156" s="2"/>
      <c r="B156" s="5"/>
      <c r="C156" s="4" t="s">
        <v>292</v>
      </c>
      <c r="D156" s="176" t="s">
        <v>293</v>
      </c>
      <c r="E156" s="176"/>
      <c r="F156" s="58" t="s">
        <v>8</v>
      </c>
      <c r="G156" s="15">
        <f>IF(AND(F156="YA"),5,IF(AND(F156="TIDAK"),1,0))</f>
        <v>5</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22</v>
      </c>
      <c r="G159" s="15">
        <f>IF(AND(F159="YA"),2,IF(AND(F159="TIDAK"),1,0))</f>
        <v>0</v>
      </c>
    </row>
    <row r="160" spans="1:7" ht="32" customHeight="1" x14ac:dyDescent="0.2">
      <c r="A160" s="2"/>
      <c r="B160" s="5"/>
      <c r="C160" s="4" t="s">
        <v>300</v>
      </c>
      <c r="D160" s="176" t="s">
        <v>301</v>
      </c>
      <c r="E160" s="176"/>
      <c r="F160" s="58" t="s">
        <v>22</v>
      </c>
      <c r="G160" s="15">
        <f>IF(AND(F160="YA"),3,IF(AND(F160="TIDAK"),1,0))</f>
        <v>0</v>
      </c>
    </row>
    <row r="161" spans="1:7" ht="32" customHeight="1" x14ac:dyDescent="0.2">
      <c r="A161" s="2"/>
      <c r="B161" s="5"/>
      <c r="C161" s="4" t="s">
        <v>302</v>
      </c>
      <c r="D161" s="176" t="s">
        <v>303</v>
      </c>
      <c r="E161" s="176"/>
      <c r="F161" s="58" t="s">
        <v>8</v>
      </c>
      <c r="G161" s="15">
        <f>IF(AND(F161="YA"),5,IF(AND(F161="TIDAK"),1,0))</f>
        <v>5</v>
      </c>
    </row>
    <row r="162" spans="1:7" ht="32" customHeight="1" x14ac:dyDescent="0.2">
      <c r="A162" s="2"/>
      <c r="B162" s="4" t="s">
        <v>304</v>
      </c>
      <c r="C162" s="176" t="s">
        <v>305</v>
      </c>
      <c r="D162" s="176"/>
      <c r="E162" s="176"/>
      <c r="F162" s="58" t="s">
        <v>8</v>
      </c>
      <c r="G162" s="15">
        <f t="shared" ref="G162" si="23">IF(AND(F162="YA"),5,IF(AND(F162="TIDAK"),1,0))</f>
        <v>5</v>
      </c>
    </row>
    <row r="163" spans="1:7" ht="32" customHeight="1" x14ac:dyDescent="0.2">
      <c r="A163" s="204" t="s">
        <v>306</v>
      </c>
      <c r="B163" s="205"/>
      <c r="C163" s="205"/>
      <c r="D163" s="205"/>
      <c r="E163" s="205"/>
      <c r="F163" s="205"/>
      <c r="G163" s="48">
        <f>G164</f>
        <v>161</v>
      </c>
    </row>
    <row r="164" spans="1:7" ht="32" customHeight="1" x14ac:dyDescent="0.2">
      <c r="A164" s="2">
        <v>10</v>
      </c>
      <c r="B164" s="180" t="s">
        <v>307</v>
      </c>
      <c r="C164" s="180"/>
      <c r="D164" s="180"/>
      <c r="E164" s="180"/>
      <c r="F164" s="58"/>
      <c r="G164" s="50">
        <f>SUM(G165:G243)</f>
        <v>161</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4" t="s">
        <v>310</v>
      </c>
      <c r="C166" s="176" t="s">
        <v>311</v>
      </c>
      <c r="D166" s="176"/>
      <c r="E166" s="176"/>
      <c r="F166" s="58"/>
      <c r="G166" s="15"/>
    </row>
    <row r="167" spans="1:7" ht="32" customHeight="1" x14ac:dyDescent="0.2">
      <c r="A167" s="2"/>
      <c r="B167" s="5"/>
      <c r="C167" s="24" t="s">
        <v>312</v>
      </c>
      <c r="D167" s="203" t="s">
        <v>313</v>
      </c>
      <c r="E167" s="203"/>
      <c r="F167" s="58" t="s">
        <v>22</v>
      </c>
      <c r="G167" s="15">
        <f>IF(AND(F167="YA"),2,IF(AND(F167="TIDAK"),1,0))</f>
        <v>0</v>
      </c>
    </row>
    <row r="168" spans="1:7" ht="32" customHeight="1" x14ac:dyDescent="0.2">
      <c r="A168" s="2"/>
      <c r="B168" s="5"/>
      <c r="C168" s="24" t="s">
        <v>314</v>
      </c>
      <c r="D168" s="203" t="s">
        <v>315</v>
      </c>
      <c r="E168" s="203"/>
      <c r="F168" s="58" t="s">
        <v>22</v>
      </c>
      <c r="G168" s="15"/>
    </row>
    <row r="169" spans="1:7" ht="32" customHeight="1" x14ac:dyDescent="0.2">
      <c r="A169" s="2"/>
      <c r="B169" s="5"/>
      <c r="C169" s="17"/>
      <c r="D169" s="24" t="s">
        <v>316</v>
      </c>
      <c r="E169" s="17" t="s">
        <v>317</v>
      </c>
      <c r="F169" s="58" t="s">
        <v>22</v>
      </c>
      <c r="G169" s="15">
        <f>IF(AND(F169="YA"),3,IF(AND(F169="TIDAK"),0.01,0))</f>
        <v>0</v>
      </c>
    </row>
    <row r="170" spans="1:7" ht="32" customHeight="1" x14ac:dyDescent="0.2">
      <c r="A170" s="2"/>
      <c r="B170" s="5"/>
      <c r="C170" s="17"/>
      <c r="D170" s="24" t="s">
        <v>318</v>
      </c>
      <c r="E170" s="17" t="s">
        <v>319</v>
      </c>
      <c r="F170" s="58" t="s">
        <v>22</v>
      </c>
      <c r="G170" s="15">
        <f>IF(AND(F170="YA"),3,IF(AND(F170="TIDAK"),0.01,0))</f>
        <v>0</v>
      </c>
    </row>
    <row r="171" spans="1:7" ht="32" customHeight="1" x14ac:dyDescent="0.2">
      <c r="A171" s="2"/>
      <c r="B171" s="5"/>
      <c r="C171" s="17"/>
      <c r="D171" s="24" t="s">
        <v>320</v>
      </c>
      <c r="E171" s="17" t="s">
        <v>321</v>
      </c>
      <c r="F171" s="58" t="s">
        <v>22</v>
      </c>
      <c r="G171" s="15">
        <f>IF(AND(F171="YA"),3,IF(AND(F171="TIDAK"),0.01,0))</f>
        <v>0</v>
      </c>
    </row>
    <row r="172" spans="1:7" ht="32" customHeight="1" x14ac:dyDescent="0.2">
      <c r="A172" s="2"/>
      <c r="B172" s="5"/>
      <c r="C172" s="17"/>
      <c r="D172" s="24" t="s">
        <v>322</v>
      </c>
      <c r="E172" s="17" t="s">
        <v>323</v>
      </c>
      <c r="F172" s="58" t="s">
        <v>22</v>
      </c>
      <c r="G172" s="15">
        <f>IF(AND(F172="YA"),3,IF(AND(F172="TIDAK"),0.01,0))</f>
        <v>0</v>
      </c>
    </row>
    <row r="173" spans="1:7" ht="32" customHeight="1" x14ac:dyDescent="0.2">
      <c r="A173" s="2"/>
      <c r="B173" s="5"/>
      <c r="C173" s="17"/>
      <c r="D173" s="24" t="s">
        <v>324</v>
      </c>
      <c r="E173" s="17" t="s">
        <v>325</v>
      </c>
      <c r="F173" s="58" t="s">
        <v>22</v>
      </c>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t="s">
        <v>22</v>
      </c>
      <c r="G175" s="15">
        <f>IF(AND(F175="YA"),5,IF(AND(F175="TIDAK"),1,0))</f>
        <v>0</v>
      </c>
    </row>
    <row r="176" spans="1:7" ht="32" customHeight="1" x14ac:dyDescent="0.2">
      <c r="A176" s="2"/>
      <c r="B176" s="5"/>
      <c r="C176" s="5"/>
      <c r="D176" s="4" t="s">
        <v>330</v>
      </c>
      <c r="E176" s="5" t="s">
        <v>331</v>
      </c>
      <c r="F176" s="58" t="s">
        <v>22</v>
      </c>
      <c r="G176" s="15">
        <f t="shared" ref="G176:G182" si="25">IF(AND(F176="YA"),5,IF(AND(F176="TIDAK"),1,0))</f>
        <v>0</v>
      </c>
    </row>
    <row r="177" spans="1:7" ht="32" customHeight="1" x14ac:dyDescent="0.2">
      <c r="A177" s="2"/>
      <c r="B177" s="5"/>
      <c r="C177" s="5"/>
      <c r="D177" s="4" t="s">
        <v>332</v>
      </c>
      <c r="E177" s="5" t="s">
        <v>333</v>
      </c>
      <c r="F177" s="58" t="s">
        <v>8</v>
      </c>
      <c r="G177" s="15">
        <f t="shared" si="25"/>
        <v>5</v>
      </c>
    </row>
    <row r="178" spans="1:7" ht="32" customHeight="1" x14ac:dyDescent="0.2">
      <c r="A178" s="2"/>
      <c r="B178" s="5"/>
      <c r="C178" s="5"/>
      <c r="D178" s="4" t="s">
        <v>334</v>
      </c>
      <c r="E178" s="5" t="s">
        <v>335</v>
      </c>
      <c r="F178" s="58" t="s">
        <v>22</v>
      </c>
      <c r="G178" s="15">
        <f t="shared" si="25"/>
        <v>0</v>
      </c>
    </row>
    <row r="179" spans="1:7" ht="32" customHeight="1" x14ac:dyDescent="0.2">
      <c r="A179" s="2"/>
      <c r="B179" s="5"/>
      <c r="C179" s="5"/>
      <c r="D179" s="4" t="s">
        <v>336</v>
      </c>
      <c r="E179" s="5" t="s">
        <v>321</v>
      </c>
      <c r="F179" s="58" t="s">
        <v>22</v>
      </c>
      <c r="G179" s="15">
        <f t="shared" si="25"/>
        <v>0</v>
      </c>
    </row>
    <row r="180" spans="1:7" ht="32" customHeight="1" x14ac:dyDescent="0.2">
      <c r="A180" s="2"/>
      <c r="B180" s="5"/>
      <c r="C180" s="5"/>
      <c r="D180" s="4" t="s">
        <v>337</v>
      </c>
      <c r="E180" s="5" t="s">
        <v>323</v>
      </c>
      <c r="F180" s="58" t="s">
        <v>22</v>
      </c>
      <c r="G180" s="15">
        <f t="shared" si="25"/>
        <v>0</v>
      </c>
    </row>
    <row r="181" spans="1:7" ht="32" customHeight="1" x14ac:dyDescent="0.2">
      <c r="A181" s="2"/>
      <c r="B181" s="5"/>
      <c r="C181" s="5"/>
      <c r="D181" s="4" t="s">
        <v>338</v>
      </c>
      <c r="E181" s="5" t="s">
        <v>325</v>
      </c>
      <c r="F181" s="58" t="s">
        <v>22</v>
      </c>
      <c r="G181" s="15">
        <f t="shared" si="25"/>
        <v>0</v>
      </c>
    </row>
    <row r="182" spans="1:7" ht="32" customHeight="1" x14ac:dyDescent="0.2">
      <c r="A182" s="2"/>
      <c r="B182" s="5"/>
      <c r="C182" s="5"/>
      <c r="D182" s="4" t="s">
        <v>339</v>
      </c>
      <c r="E182" s="5" t="s">
        <v>340</v>
      </c>
      <c r="F182" s="58" t="s">
        <v>22</v>
      </c>
      <c r="G182" s="15">
        <f t="shared" si="25"/>
        <v>0</v>
      </c>
    </row>
    <row r="183" spans="1:7" ht="32" customHeight="1" x14ac:dyDescent="0.2">
      <c r="A183" s="2"/>
      <c r="B183" s="4" t="s">
        <v>341</v>
      </c>
      <c r="C183" s="176" t="s">
        <v>342</v>
      </c>
      <c r="D183" s="176"/>
      <c r="E183" s="176"/>
      <c r="F183" s="58" t="s">
        <v>55</v>
      </c>
      <c r="G183" s="15">
        <f>IF(AND(F183="YA"),5,IF(AND(F183="TIDAK"),1,0))</f>
        <v>1</v>
      </c>
    </row>
    <row r="184" spans="1:7" ht="32" customHeight="1" x14ac:dyDescent="0.2">
      <c r="A184" s="2"/>
      <c r="B184" s="4" t="s">
        <v>343</v>
      </c>
      <c r="C184" s="176" t="s">
        <v>344</v>
      </c>
      <c r="D184" s="176"/>
      <c r="E184" s="176"/>
      <c r="F184" s="58"/>
      <c r="G184" s="15"/>
    </row>
    <row r="185" spans="1:7" ht="32" customHeight="1" x14ac:dyDescent="0.2">
      <c r="A185" s="2"/>
      <c r="B185" s="5"/>
      <c r="C185" s="4" t="s">
        <v>345</v>
      </c>
      <c r="D185" s="176" t="s">
        <v>346</v>
      </c>
      <c r="E185" s="176"/>
      <c r="F185" s="58" t="s">
        <v>22</v>
      </c>
      <c r="G185" s="15">
        <f>IF(AND(F185="YA"),2,IF(AND(F185="TIDAK"),1,0))</f>
        <v>0</v>
      </c>
    </row>
    <row r="186" spans="1:7" ht="32" customHeight="1" x14ac:dyDescent="0.2">
      <c r="A186" s="2"/>
      <c r="B186" s="5"/>
      <c r="C186" s="4" t="s">
        <v>347</v>
      </c>
      <c r="D186" s="176" t="s">
        <v>348</v>
      </c>
      <c r="E186" s="176"/>
      <c r="F186" s="58" t="s">
        <v>22</v>
      </c>
      <c r="G186" s="15">
        <f>IF(AND(F186="YA"),3,IF(AND(F186="TIDAK"),1,0))</f>
        <v>0</v>
      </c>
    </row>
    <row r="187" spans="1:7" ht="32" customHeight="1" x14ac:dyDescent="0.2">
      <c r="A187" s="2"/>
      <c r="B187" s="5"/>
      <c r="C187" s="4" t="s">
        <v>349</v>
      </c>
      <c r="D187" s="176" t="s">
        <v>350</v>
      </c>
      <c r="E187" s="176"/>
      <c r="F187" s="58" t="s">
        <v>8</v>
      </c>
      <c r="G187" s="15">
        <f>IF(AND(F187="YA"),5,IF(AND(F187="TIDAK"),1,0))</f>
        <v>5</v>
      </c>
    </row>
    <row r="188" spans="1:7" ht="32" customHeight="1" x14ac:dyDescent="0.2">
      <c r="A188" s="2"/>
      <c r="B188" s="4" t="s">
        <v>351</v>
      </c>
      <c r="C188" s="176" t="s">
        <v>352</v>
      </c>
      <c r="D188" s="176"/>
      <c r="E188" s="176"/>
      <c r="F188" s="58"/>
      <c r="G188" s="15"/>
    </row>
    <row r="189" spans="1:7" ht="32" customHeight="1" x14ac:dyDescent="0.2">
      <c r="A189" s="2"/>
      <c r="B189" s="5"/>
      <c r="C189" s="4" t="s">
        <v>353</v>
      </c>
      <c r="D189" s="176" t="s">
        <v>346</v>
      </c>
      <c r="E189" s="176"/>
      <c r="F189" s="58" t="s">
        <v>22</v>
      </c>
      <c r="G189" s="15">
        <f>IF(AND(F189="YA"),2,IF(AND(F189="TIDAK"),1,0))</f>
        <v>0</v>
      </c>
    </row>
    <row r="190" spans="1:7" ht="32" customHeight="1" x14ac:dyDescent="0.2">
      <c r="A190" s="2"/>
      <c r="B190" s="5"/>
      <c r="C190" s="4" t="s">
        <v>354</v>
      </c>
      <c r="D190" s="176" t="s">
        <v>348</v>
      </c>
      <c r="E190" s="176"/>
      <c r="F190" s="58" t="s">
        <v>22</v>
      </c>
      <c r="G190" s="15">
        <f>IF(AND(F190="YA"),3,IF(AND(F190="TIDAK"),1,0))</f>
        <v>0</v>
      </c>
    </row>
    <row r="191" spans="1:7" ht="32" customHeight="1" x14ac:dyDescent="0.2">
      <c r="A191" s="2"/>
      <c r="B191" s="5"/>
      <c r="C191" s="4" t="s">
        <v>355</v>
      </c>
      <c r="D191" s="176" t="s">
        <v>350</v>
      </c>
      <c r="E191" s="176"/>
      <c r="F191" s="58" t="s">
        <v>8</v>
      </c>
      <c r="G191" s="15">
        <f>IF(AND(F191="YA"),5,IF(AND(F191="TIDAK"),1,0))</f>
        <v>5</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t="s">
        <v>22</v>
      </c>
      <c r="G194" s="15">
        <f>IF(AND(F194="YA"),2,IF(AND(F194="TIDAK"),1,0))</f>
        <v>0</v>
      </c>
    </row>
    <row r="195" spans="1:7" ht="32" customHeight="1" x14ac:dyDescent="0.2">
      <c r="A195" s="2"/>
      <c r="B195" s="5"/>
      <c r="C195" s="4" t="s">
        <v>362</v>
      </c>
      <c r="D195" s="176" t="s">
        <v>301</v>
      </c>
      <c r="E195" s="176"/>
      <c r="F195" s="58" t="s">
        <v>22</v>
      </c>
      <c r="G195" s="15">
        <f>IF(AND(F195="YA"),3,IF(AND(F195="TIDAK"),1,0))</f>
        <v>0</v>
      </c>
    </row>
    <row r="196" spans="1:7" ht="32" customHeight="1" x14ac:dyDescent="0.2">
      <c r="A196" s="2"/>
      <c r="B196" s="5"/>
      <c r="C196" s="4" t="s">
        <v>363</v>
      </c>
      <c r="D196" s="176" t="s">
        <v>303</v>
      </c>
      <c r="E196" s="176"/>
      <c r="F196" s="58" t="s">
        <v>8</v>
      </c>
      <c r="G196" s="15">
        <f>IF(AND(F196="YA"),4,IF(AND(F196="TIDAK"),1,0))</f>
        <v>4</v>
      </c>
    </row>
    <row r="197" spans="1:7" ht="32" customHeight="1" x14ac:dyDescent="0.2">
      <c r="A197" s="2"/>
      <c r="B197" s="5"/>
      <c r="C197" s="4" t="s">
        <v>364</v>
      </c>
      <c r="D197" s="176" t="s">
        <v>365</v>
      </c>
      <c r="E197" s="176"/>
      <c r="F197" s="58" t="s">
        <v>22</v>
      </c>
      <c r="G197" s="15">
        <f>IF(AND(F197="YA"),5,IF(AND(F197="TIDAK"),1,0))</f>
        <v>0</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8</v>
      </c>
      <c r="G199" s="15">
        <f>IF(AND(F199="YA"),5,IF(AND(F199="TIDAK"),1,0))</f>
        <v>5</v>
      </c>
    </row>
    <row r="200" spans="1:7" ht="32" customHeight="1" x14ac:dyDescent="0.2">
      <c r="A200" s="2"/>
      <c r="B200" s="5"/>
      <c r="C200" s="4" t="s">
        <v>370</v>
      </c>
      <c r="D200" s="176" t="s">
        <v>371</v>
      </c>
      <c r="E200" s="176"/>
      <c r="F200" s="58" t="s">
        <v>8</v>
      </c>
      <c r="G200" s="15">
        <f>IF(AND(F200="YA"),5,IF(AND(F200="TIDAK"),1,0))</f>
        <v>5</v>
      </c>
    </row>
    <row r="201" spans="1:7" ht="32" customHeight="1" x14ac:dyDescent="0.2">
      <c r="A201" s="2"/>
      <c r="B201" s="5"/>
      <c r="C201" s="4" t="s">
        <v>372</v>
      </c>
      <c r="D201" s="176" t="s">
        <v>373</v>
      </c>
      <c r="E201" s="176"/>
      <c r="F201" s="58" t="s">
        <v>8</v>
      </c>
      <c r="G201" s="15">
        <f>IF(AND(F201="YA"),5,IF(AND(F201="TIDAK"),1,0))</f>
        <v>5</v>
      </c>
    </row>
    <row r="202" spans="1:7" ht="32" customHeight="1" x14ac:dyDescent="0.2">
      <c r="A202" s="2"/>
      <c r="B202" s="5"/>
      <c r="C202" s="4" t="s">
        <v>374</v>
      </c>
      <c r="D202" s="176" t="s">
        <v>375</v>
      </c>
      <c r="E202" s="176"/>
      <c r="F202" s="58" t="s">
        <v>8</v>
      </c>
      <c r="G202" s="15">
        <f>IF(AND(F202="YA"),5,IF(AND(F202="TIDAK"),1,0))</f>
        <v>5</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22</v>
      </c>
      <c r="G204" s="15">
        <f>IF(AND(F204="YA"),2,IF(AND(F204="TIDAK"),1,0))</f>
        <v>0</v>
      </c>
    </row>
    <row r="205" spans="1:7" ht="32" customHeight="1" x14ac:dyDescent="0.2">
      <c r="A205" s="2"/>
      <c r="B205" s="5"/>
      <c r="C205" s="4" t="s">
        <v>380</v>
      </c>
      <c r="D205" s="176" t="s">
        <v>381</v>
      </c>
      <c r="E205" s="176"/>
      <c r="F205" s="58" t="s">
        <v>22</v>
      </c>
      <c r="G205" s="15">
        <f>IF(AND(F205="YA"),2,IF(AND(F205="TIDAK"),1,0))</f>
        <v>0</v>
      </c>
    </row>
    <row r="206" spans="1:7" ht="32" customHeight="1" x14ac:dyDescent="0.2">
      <c r="A206" s="2"/>
      <c r="B206" s="5"/>
      <c r="C206" s="4" t="s">
        <v>382</v>
      </c>
      <c r="D206" s="176" t="s">
        <v>383</v>
      </c>
      <c r="E206" s="176"/>
      <c r="F206" s="58" t="s">
        <v>8</v>
      </c>
      <c r="G206" s="15">
        <f>IF(AND(F206="YA"),5,IF(AND(F206="TIDAK"),1,0))</f>
        <v>5</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22</v>
      </c>
      <c r="G208" s="15">
        <f>IF(AND(F208="YA"),2,IF(AND(F208="TIDAK"),1,0))</f>
        <v>0</v>
      </c>
    </row>
    <row r="209" spans="1:7" ht="32" customHeight="1" x14ac:dyDescent="0.2">
      <c r="A209" s="2"/>
      <c r="B209" s="5"/>
      <c r="C209" s="4" t="s">
        <v>388</v>
      </c>
      <c r="D209" s="176" t="s">
        <v>389</v>
      </c>
      <c r="E209" s="176"/>
      <c r="F209" s="58" t="s">
        <v>22</v>
      </c>
      <c r="G209" s="15">
        <f>IF(AND(F209="YA"),2,IF(AND(F209="TIDAK"),1,0))</f>
        <v>0</v>
      </c>
    </row>
    <row r="210" spans="1:7" ht="32" customHeight="1" x14ac:dyDescent="0.2">
      <c r="A210" s="2"/>
      <c r="B210" s="5"/>
      <c r="C210" s="4" t="s">
        <v>390</v>
      </c>
      <c r="D210" s="176" t="s">
        <v>391</v>
      </c>
      <c r="E210" s="176"/>
      <c r="F210" s="58" t="s">
        <v>22</v>
      </c>
      <c r="G210" s="15">
        <f>IF(AND(F210="YA"),2,IF(AND(F210="TIDAK"),1,0))</f>
        <v>0</v>
      </c>
    </row>
    <row r="211" spans="1:7" ht="32" customHeight="1" x14ac:dyDescent="0.2">
      <c r="A211" s="2"/>
      <c r="B211" s="5"/>
      <c r="C211" s="4" t="s">
        <v>392</v>
      </c>
      <c r="D211" s="176" t="s">
        <v>383</v>
      </c>
      <c r="E211" s="176"/>
      <c r="F211" s="58" t="s">
        <v>8</v>
      </c>
      <c r="G211" s="15">
        <f>IF(AND(F211="YA"),5,IF(AND(F211="TIDAK"),1,0))</f>
        <v>5</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22</v>
      </c>
      <c r="G213" s="15">
        <f>IF(AND(F213="YA"),2,IF(AND(F213="TIDAK"),1,0))</f>
        <v>0</v>
      </c>
    </row>
    <row r="214" spans="1:7" ht="32" customHeight="1" x14ac:dyDescent="0.2">
      <c r="A214" s="2"/>
      <c r="B214" s="5"/>
      <c r="C214" s="4" t="s">
        <v>396</v>
      </c>
      <c r="D214" s="176" t="s">
        <v>389</v>
      </c>
      <c r="E214" s="176"/>
      <c r="F214" s="58" t="s">
        <v>22</v>
      </c>
      <c r="G214" s="15">
        <f>IF(AND(F214="YA"),2,IF(AND(F214="TIDAK"),1,0))</f>
        <v>0</v>
      </c>
    </row>
    <row r="215" spans="1:7" ht="32" customHeight="1" x14ac:dyDescent="0.2">
      <c r="A215" s="2"/>
      <c r="B215" s="5"/>
      <c r="C215" s="4" t="s">
        <v>397</v>
      </c>
      <c r="D215" s="176" t="s">
        <v>387</v>
      </c>
      <c r="E215" s="176"/>
      <c r="F215" s="58" t="s">
        <v>22</v>
      </c>
      <c r="G215" s="15">
        <f>IF(AND(F215="YA"),2,IF(AND(F215="TIDAK"),1,0))</f>
        <v>0</v>
      </c>
    </row>
    <row r="216" spans="1:7" ht="32" customHeight="1" x14ac:dyDescent="0.2">
      <c r="A216" s="2"/>
      <c r="B216" s="5"/>
      <c r="C216" s="4" t="s">
        <v>398</v>
      </c>
      <c r="D216" s="176" t="s">
        <v>399</v>
      </c>
      <c r="E216" s="176"/>
      <c r="F216" s="58" t="s">
        <v>8</v>
      </c>
      <c r="G216" s="15">
        <f>IF(AND(F216="YA"),5,IF(AND(F216="TIDAK"),1,0))</f>
        <v>5</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22</v>
      </c>
      <c r="G218" s="15">
        <f>IF(AND(F218="YA"),2,IF(AND(F218="TIDAK"),1,0))</f>
        <v>0</v>
      </c>
    </row>
    <row r="219" spans="1:7" ht="32" customHeight="1" x14ac:dyDescent="0.2">
      <c r="A219" s="2"/>
      <c r="B219" s="5"/>
      <c r="C219" s="4" t="s">
        <v>403</v>
      </c>
      <c r="D219" s="176" t="s">
        <v>381</v>
      </c>
      <c r="E219" s="176"/>
      <c r="F219" s="58" t="s">
        <v>22</v>
      </c>
      <c r="G219" s="15">
        <f>IF(AND(F219="YA"),2,IF(AND(F219="TIDAK"),1,0))</f>
        <v>0</v>
      </c>
    </row>
    <row r="220" spans="1:7" ht="32" customHeight="1" x14ac:dyDescent="0.2">
      <c r="A220" s="2"/>
      <c r="B220" s="5"/>
      <c r="C220" s="4" t="s">
        <v>404</v>
      </c>
      <c r="D220" s="176" t="s">
        <v>383</v>
      </c>
      <c r="E220" s="176"/>
      <c r="F220" s="58" t="s">
        <v>8</v>
      </c>
      <c r="G220" s="15">
        <f>IF(AND(F220="YA"),5,IF(AND(F220="TIDAK"),1,0))</f>
        <v>5</v>
      </c>
    </row>
    <row r="221" spans="1:7" ht="32" customHeight="1" x14ac:dyDescent="0.2">
      <c r="A221" s="2"/>
      <c r="B221" s="12" t="s">
        <v>405</v>
      </c>
      <c r="C221" s="176" t="s">
        <v>406</v>
      </c>
      <c r="D221" s="176"/>
      <c r="E221" s="176"/>
      <c r="F221" s="58" t="s">
        <v>8</v>
      </c>
      <c r="G221" s="15">
        <f>IF(AND(F221="YA"),5,IF(AND(F221="TIDAK"),1,0))</f>
        <v>5</v>
      </c>
    </row>
    <row r="222" spans="1:7" ht="32" customHeight="1" x14ac:dyDescent="0.2">
      <c r="A222" s="2"/>
      <c r="B222" s="4" t="s">
        <v>407</v>
      </c>
      <c r="C222" s="176" t="s">
        <v>408</v>
      </c>
      <c r="D222" s="176"/>
      <c r="E222" s="176"/>
      <c r="F222" s="58" t="s">
        <v>8</v>
      </c>
      <c r="G222" s="15">
        <f>IF(AND(F222="YA"),5,IF(AND(F222="TIDAK"),1,0))</f>
        <v>5</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8</v>
      </c>
      <c r="G225" s="15">
        <f t="shared" si="26"/>
        <v>5</v>
      </c>
    </row>
    <row r="226" spans="1:7" ht="32" customHeight="1" x14ac:dyDescent="0.2">
      <c r="A226" s="2"/>
      <c r="B226" s="5"/>
      <c r="C226" s="4" t="s">
        <v>415</v>
      </c>
      <c r="D226" s="176" t="s">
        <v>416</v>
      </c>
      <c r="E226" s="176"/>
      <c r="F226" s="58" t="s">
        <v>8</v>
      </c>
      <c r="G226" s="15">
        <f t="shared" si="26"/>
        <v>5</v>
      </c>
    </row>
    <row r="227" spans="1:7" ht="32" customHeight="1" x14ac:dyDescent="0.2">
      <c r="A227" s="2"/>
      <c r="B227" s="5"/>
      <c r="C227" s="4" t="s">
        <v>417</v>
      </c>
      <c r="D227" s="176" t="s">
        <v>418</v>
      </c>
      <c r="E227" s="176"/>
      <c r="F227" s="58" t="s">
        <v>8</v>
      </c>
      <c r="G227" s="15">
        <f t="shared" si="26"/>
        <v>5</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8</v>
      </c>
      <c r="G229" s="15">
        <f t="shared" si="26"/>
        <v>5</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55</v>
      </c>
      <c r="G231" s="15">
        <f t="shared" si="26"/>
        <v>1</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8</v>
      </c>
      <c r="G233" s="15">
        <f>IF(AND(F233="YA"),5,IF(AND(F233="TIDAK"),1,0))</f>
        <v>5</v>
      </c>
    </row>
    <row r="234" spans="1:7" ht="32" customHeight="1" x14ac:dyDescent="0.2">
      <c r="A234" s="2"/>
      <c r="B234" s="5"/>
      <c r="C234" s="4" t="s">
        <v>431</v>
      </c>
      <c r="D234" s="176" t="s">
        <v>432</v>
      </c>
      <c r="E234" s="176"/>
      <c r="F234" s="58" t="s">
        <v>8</v>
      </c>
      <c r="G234" s="15">
        <f>IF(AND(F234="YA"),5,IF(AND(F234="TIDAK"),1,0))</f>
        <v>5</v>
      </c>
    </row>
    <row r="235" spans="1:7" ht="32" customHeight="1" x14ac:dyDescent="0.2">
      <c r="A235" s="2"/>
      <c r="B235" s="4" t="s">
        <v>433</v>
      </c>
      <c r="C235" s="176" t="s">
        <v>434</v>
      </c>
      <c r="D235" s="176"/>
      <c r="E235" s="176"/>
      <c r="F235" s="58" t="s">
        <v>8</v>
      </c>
      <c r="G235" s="15">
        <f>IF(AND(F235="YA"),5,IF(AND(F235="TIDAK"),1,0))</f>
        <v>5</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8</v>
      </c>
      <c r="G237" s="15">
        <f>IF(AND(F237="YA"),5,IF(AND(F237="TIDAK"),1,0))</f>
        <v>5</v>
      </c>
    </row>
    <row r="238" spans="1:7" ht="32" customHeight="1" x14ac:dyDescent="0.2">
      <c r="A238" s="2"/>
      <c r="B238" s="5"/>
      <c r="C238" s="4" t="s">
        <v>439</v>
      </c>
      <c r="D238" s="176" t="s">
        <v>440</v>
      </c>
      <c r="E238" s="176"/>
      <c r="F238" s="58" t="s">
        <v>8</v>
      </c>
      <c r="G238" s="15">
        <f t="shared" ref="G238:G240" si="27">IF(AND(F238="YA"),5,IF(AND(F238="TIDAK"),1,0))</f>
        <v>5</v>
      </c>
    </row>
    <row r="239" spans="1:7" ht="32" customHeight="1" x14ac:dyDescent="0.2">
      <c r="A239" s="2"/>
      <c r="B239" s="5"/>
      <c r="C239" s="4" t="s">
        <v>441</v>
      </c>
      <c r="D239" s="176" t="s">
        <v>442</v>
      </c>
      <c r="E239" s="176"/>
      <c r="F239" s="58" t="s">
        <v>8</v>
      </c>
      <c r="G239" s="15">
        <f t="shared" si="27"/>
        <v>5</v>
      </c>
    </row>
    <row r="240" spans="1:7" ht="32" customHeight="1" x14ac:dyDescent="0.2">
      <c r="A240" s="2"/>
      <c r="B240" s="5"/>
      <c r="C240" s="4" t="s">
        <v>443</v>
      </c>
      <c r="D240" s="176" t="s">
        <v>444</v>
      </c>
      <c r="E240" s="176"/>
      <c r="F240" s="58" t="s">
        <v>8</v>
      </c>
      <c r="G240" s="15">
        <f t="shared" si="27"/>
        <v>5</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t="s">
        <v>22</v>
      </c>
      <c r="G242" s="15">
        <f>IF(AND(F242="YA"),5,IF(AND(F242="TIDAK"),1,0))</f>
        <v>0</v>
      </c>
    </row>
    <row r="243" spans="1:7" ht="32" customHeight="1" x14ac:dyDescent="0.2">
      <c r="A243" s="2"/>
      <c r="B243" s="5"/>
      <c r="C243" s="4" t="s">
        <v>448</v>
      </c>
      <c r="D243" s="181" t="s">
        <v>449</v>
      </c>
      <c r="E243" s="182"/>
      <c r="F243" s="58" t="s">
        <v>22</v>
      </c>
      <c r="G243" s="15">
        <f>IF(AND(F243="YA"),5,IF(AND(F243="TIDAK"),1,0))</f>
        <v>0</v>
      </c>
    </row>
    <row r="244" spans="1:7" ht="32" customHeight="1" x14ac:dyDescent="0.2">
      <c r="A244" s="204" t="s">
        <v>450</v>
      </c>
      <c r="B244" s="205"/>
      <c r="C244" s="205"/>
      <c r="D244" s="205"/>
      <c r="E244" s="205"/>
      <c r="F244" s="205"/>
      <c r="G244" s="48">
        <f>G245</f>
        <v>125</v>
      </c>
    </row>
    <row r="245" spans="1:7" ht="32" customHeight="1" x14ac:dyDescent="0.2">
      <c r="A245" s="2">
        <v>11</v>
      </c>
      <c r="B245" s="180" t="s">
        <v>451</v>
      </c>
      <c r="C245" s="180"/>
      <c r="D245" s="180"/>
      <c r="E245" s="180"/>
      <c r="F245" s="58"/>
      <c r="G245" s="50">
        <f>SUM(G246:G280)</f>
        <v>125</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8</v>
      </c>
      <c r="G256" s="15">
        <f>IF(AND(F256="YA"),0,IF(AND(F256="TIDAK"),0,0))</f>
        <v>0</v>
      </c>
    </row>
    <row r="257" spans="1:7" ht="32" customHeight="1" x14ac:dyDescent="0.2">
      <c r="A257" s="2"/>
      <c r="B257" s="5"/>
      <c r="C257" s="4" t="s">
        <v>474</v>
      </c>
      <c r="D257" s="181" t="s">
        <v>475</v>
      </c>
      <c r="E257" s="182"/>
      <c r="F257" s="58" t="s">
        <v>8</v>
      </c>
      <c r="G257" s="15">
        <f t="shared" ref="G257:G258" si="29">IF(AND(F257="YA"),0,IF(AND(F257="TIDAK"),0,0))</f>
        <v>0</v>
      </c>
    </row>
    <row r="258" spans="1:7" ht="32" customHeight="1" x14ac:dyDescent="0.2">
      <c r="A258" s="2"/>
      <c r="B258" s="5"/>
      <c r="C258" s="4" t="s">
        <v>476</v>
      </c>
      <c r="D258" s="181" t="s">
        <v>477</v>
      </c>
      <c r="E258" s="182"/>
      <c r="F258" s="58" t="s">
        <v>8</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22</v>
      </c>
      <c r="G263" s="15">
        <f>IF(AND(F263="YA"),2,IF(AND(F263="TIDAK"),1,0))</f>
        <v>0</v>
      </c>
    </row>
    <row r="264" spans="1:7" ht="32" customHeight="1" x14ac:dyDescent="0.2">
      <c r="A264" s="2"/>
      <c r="B264" s="5"/>
      <c r="C264" s="4" t="s">
        <v>488</v>
      </c>
      <c r="D264" s="176" t="s">
        <v>489</v>
      </c>
      <c r="E264" s="176"/>
      <c r="F264" s="58" t="s">
        <v>22</v>
      </c>
      <c r="G264" s="15">
        <f>IF(AND(F264="YA"),2,IF(AND(F264="TIDAK"),1,0))</f>
        <v>0</v>
      </c>
    </row>
    <row r="265" spans="1:7" ht="32" customHeight="1" x14ac:dyDescent="0.2">
      <c r="A265" s="2"/>
      <c r="B265" s="5"/>
      <c r="C265" s="4" t="s">
        <v>490</v>
      </c>
      <c r="D265" s="176" t="s">
        <v>491</v>
      </c>
      <c r="E265" s="176"/>
      <c r="F265" s="58" t="s">
        <v>8</v>
      </c>
      <c r="G265" s="15">
        <f t="shared" ref="G265:G270" si="30">IF(AND(F265="YA"),5,IF(AND(F265="TIDAK"),1,0))</f>
        <v>5</v>
      </c>
    </row>
    <row r="266" spans="1:7" ht="32"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8</v>
      </c>
      <c r="G268" s="15">
        <f t="shared" si="30"/>
        <v>5</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8</v>
      </c>
      <c r="G270" s="15">
        <f t="shared" si="30"/>
        <v>5</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8</v>
      </c>
      <c r="G272" s="15">
        <f>IF(AND(F272="YA"),5,IF(AND(F272="TIDAK"),1,0))</f>
        <v>5</v>
      </c>
    </row>
    <row r="273" spans="1:7" ht="32" customHeight="1" x14ac:dyDescent="0.2">
      <c r="A273" s="2"/>
      <c r="B273" s="5"/>
      <c r="C273" s="4" t="s">
        <v>506</v>
      </c>
      <c r="D273" s="176" t="s">
        <v>507</v>
      </c>
      <c r="E273" s="176"/>
      <c r="F273" s="58" t="s">
        <v>8</v>
      </c>
      <c r="G273" s="15">
        <f>IF(AND(F273="YA"),5,IF(AND(F273="TIDAK"),1,0))</f>
        <v>5</v>
      </c>
    </row>
    <row r="274" spans="1:7" ht="32" customHeight="1" x14ac:dyDescent="0.2">
      <c r="A274" s="2"/>
      <c r="B274" s="5"/>
      <c r="C274" s="4" t="s">
        <v>508</v>
      </c>
      <c r="D274" s="176" t="s">
        <v>509</v>
      </c>
      <c r="E274" s="176"/>
      <c r="F274" s="58" t="s">
        <v>8</v>
      </c>
      <c r="G274" s="15">
        <f>IF(AND(F274="YA"),5,IF(AND(F274="TIDAK"),1,0))</f>
        <v>5</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8</v>
      </c>
      <c r="G279" s="15">
        <f>IF(AND(F279="YA"),5,IF(AND(F279="TIDAK"),1,0))</f>
        <v>5</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148</v>
      </c>
    </row>
    <row r="282" spans="1:7" ht="32" customHeight="1" x14ac:dyDescent="0.2">
      <c r="A282" s="2">
        <v>12</v>
      </c>
      <c r="B282" s="180" t="s">
        <v>522</v>
      </c>
      <c r="C282" s="180"/>
      <c r="D282" s="180"/>
      <c r="E282" s="180"/>
      <c r="F282" s="58"/>
      <c r="G282" s="50">
        <f>SUM(G283:G325)</f>
        <v>148</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24" t="s">
        <v>525</v>
      </c>
      <c r="C284" s="203" t="s">
        <v>485</v>
      </c>
      <c r="D284" s="203"/>
      <c r="E284" s="203"/>
      <c r="F284" s="58"/>
      <c r="G284" s="15"/>
    </row>
    <row r="285" spans="1:7" ht="32" customHeight="1" x14ac:dyDescent="0.2">
      <c r="A285" s="2"/>
      <c r="B285" s="17"/>
      <c r="C285" s="24" t="s">
        <v>526</v>
      </c>
      <c r="D285" s="203" t="s">
        <v>487</v>
      </c>
      <c r="E285" s="203"/>
      <c r="F285" s="58" t="s">
        <v>22</v>
      </c>
      <c r="G285" s="15">
        <f>IF(AND(F285="YA"),2,IF(AND(F285="TIDAK"),1,0))</f>
        <v>0</v>
      </c>
    </row>
    <row r="286" spans="1:7" ht="32" customHeight="1" x14ac:dyDescent="0.2">
      <c r="A286" s="2"/>
      <c r="B286" s="17"/>
      <c r="C286" s="24" t="s">
        <v>527</v>
      </c>
      <c r="D286" s="203" t="s">
        <v>489</v>
      </c>
      <c r="E286" s="203"/>
      <c r="F286" s="58" t="s">
        <v>22</v>
      </c>
      <c r="G286" s="15">
        <f>IF(AND(F286="YA"),2,IF(AND(F286="TIDAK"),1,0))</f>
        <v>0</v>
      </c>
    </row>
    <row r="287" spans="1:7" ht="32" customHeight="1" x14ac:dyDescent="0.2">
      <c r="A287" s="2"/>
      <c r="B287" s="17"/>
      <c r="C287" s="24" t="s">
        <v>528</v>
      </c>
      <c r="D287" s="203" t="s">
        <v>491</v>
      </c>
      <c r="E287" s="203"/>
      <c r="F287" s="58" t="s">
        <v>8</v>
      </c>
      <c r="G287" s="15">
        <f>IF(AND(F287="YA"),5,IF(AND(F287="TIDAK"),1,0))</f>
        <v>5</v>
      </c>
    </row>
    <row r="288" spans="1:7" ht="32" customHeight="1" x14ac:dyDescent="0.2">
      <c r="A288" s="2"/>
      <c r="B288" s="4" t="s">
        <v>529</v>
      </c>
      <c r="C288" s="176" t="s">
        <v>530</v>
      </c>
      <c r="D288" s="176"/>
      <c r="E288" s="176"/>
      <c r="F288" s="58" t="s">
        <v>8</v>
      </c>
      <c r="G288" s="15">
        <f>IF(AND(F288="YA"),5,IF(AND(F288="TIDAK"),1,0))</f>
        <v>5</v>
      </c>
    </row>
    <row r="289" spans="1:7" ht="32" customHeight="1" x14ac:dyDescent="0.2">
      <c r="A289" s="2"/>
      <c r="B289" s="4" t="s">
        <v>531</v>
      </c>
      <c r="C289" s="176" t="s">
        <v>497</v>
      </c>
      <c r="D289" s="176"/>
      <c r="E289" s="176"/>
      <c r="F289" s="58" t="s">
        <v>8</v>
      </c>
      <c r="G289" s="15">
        <f>IF(AND(F289="YA"),5,IF(AND(F289="TIDAK"),1,0))</f>
        <v>5</v>
      </c>
    </row>
    <row r="290" spans="1:7" ht="32" customHeight="1" x14ac:dyDescent="0.2">
      <c r="A290" s="2"/>
      <c r="B290" s="4" t="s">
        <v>532</v>
      </c>
      <c r="C290" s="176" t="s">
        <v>533</v>
      </c>
      <c r="D290" s="176"/>
      <c r="E290" s="176"/>
      <c r="F290" s="58" t="s">
        <v>8</v>
      </c>
      <c r="G290" s="15"/>
    </row>
    <row r="291" spans="1:7" ht="32" customHeight="1" x14ac:dyDescent="0.2">
      <c r="A291" s="2"/>
      <c r="B291" s="5"/>
      <c r="C291" s="4" t="s">
        <v>534</v>
      </c>
      <c r="D291" s="176" t="s">
        <v>535</v>
      </c>
      <c r="E291" s="176"/>
      <c r="F291" s="58" t="s">
        <v>8</v>
      </c>
      <c r="G291" s="15">
        <f>IF(AND(F291="YA"),3,IF(AND(F291="TIDAK"),1,0))</f>
        <v>3</v>
      </c>
    </row>
    <row r="292" spans="1:7" ht="32" customHeight="1" x14ac:dyDescent="0.2">
      <c r="A292" s="2"/>
      <c r="B292" s="5"/>
      <c r="C292" s="4" t="s">
        <v>536</v>
      </c>
      <c r="D292" s="176" t="s">
        <v>537</v>
      </c>
      <c r="E292" s="176"/>
      <c r="F292" s="58" t="s">
        <v>22</v>
      </c>
      <c r="G292" s="15">
        <f>IF(AND(F292="YA"),5,IF(AND(F292="TIDAK"),1,0))</f>
        <v>0</v>
      </c>
    </row>
    <row r="293" spans="1:7" ht="32" customHeight="1" x14ac:dyDescent="0.2">
      <c r="A293" s="2"/>
      <c r="B293" s="4" t="s">
        <v>538</v>
      </c>
      <c r="C293" s="176" t="s">
        <v>501</v>
      </c>
      <c r="D293" s="176"/>
      <c r="E293" s="176"/>
      <c r="F293" s="58" t="s">
        <v>8</v>
      </c>
      <c r="G293" s="15">
        <f>IF(AND(F293="YA"),5,IF(AND(F293="TIDAK"),1,0))</f>
        <v>5</v>
      </c>
    </row>
    <row r="294" spans="1:7" ht="32" customHeight="1" x14ac:dyDescent="0.2">
      <c r="A294" s="2"/>
      <c r="B294" s="4" t="s">
        <v>539</v>
      </c>
      <c r="C294" s="176" t="s">
        <v>540</v>
      </c>
      <c r="D294" s="176"/>
      <c r="E294" s="176"/>
      <c r="F294" s="58" t="s">
        <v>8</v>
      </c>
      <c r="G294" s="15">
        <f>IF(AND(F294="YA"),5,IF(AND(F294="TIDAK"),1,0))</f>
        <v>5</v>
      </c>
    </row>
    <row r="295" spans="1:7" ht="32" customHeight="1" x14ac:dyDescent="0.2">
      <c r="A295" s="2"/>
      <c r="B295" s="4" t="s">
        <v>541</v>
      </c>
      <c r="C295" s="176" t="s">
        <v>542</v>
      </c>
      <c r="D295" s="176"/>
      <c r="E295" s="176"/>
      <c r="F295" s="58" t="s">
        <v>8</v>
      </c>
      <c r="G295" s="15">
        <f>IF(AND(F295="YA"),5,IF(AND(F295="TIDAK"),1,0))</f>
        <v>5</v>
      </c>
    </row>
    <row r="296" spans="1:7" ht="32" customHeight="1" x14ac:dyDescent="0.2">
      <c r="A296" s="2"/>
      <c r="B296" s="4" t="s">
        <v>543</v>
      </c>
      <c r="C296" s="214" t="s">
        <v>544</v>
      </c>
      <c r="D296" s="214"/>
      <c r="E296" s="214"/>
      <c r="F296" s="58"/>
      <c r="G296" s="15"/>
    </row>
    <row r="297" spans="1:7" ht="32" customHeight="1" x14ac:dyDescent="0.2">
      <c r="A297" s="2"/>
      <c r="B297" s="5"/>
      <c r="C297" s="4" t="s">
        <v>545</v>
      </c>
      <c r="D297" s="176" t="s">
        <v>546</v>
      </c>
      <c r="E297" s="176"/>
      <c r="F297" s="58" t="s">
        <v>8</v>
      </c>
      <c r="G297" s="15">
        <f>IF(AND(F297="YA"),5,IF(AND(F297="TIDAK"),1,0))</f>
        <v>5</v>
      </c>
    </row>
    <row r="298" spans="1:7" ht="32" customHeight="1" x14ac:dyDescent="0.2">
      <c r="A298" s="2"/>
      <c r="B298" s="5"/>
      <c r="C298" s="4" t="s">
        <v>547</v>
      </c>
      <c r="D298" s="176" t="s">
        <v>548</v>
      </c>
      <c r="E298" s="176"/>
      <c r="F298" s="58" t="s">
        <v>8</v>
      </c>
      <c r="G298" s="15">
        <f>IF(AND(F298="YA"),5,IF(AND(F298="TIDAK"),1,0))</f>
        <v>5</v>
      </c>
    </row>
    <row r="299" spans="1:7" ht="32" customHeight="1" x14ac:dyDescent="0.2">
      <c r="A299" s="2"/>
      <c r="B299" s="5"/>
      <c r="C299" s="4" t="s">
        <v>549</v>
      </c>
      <c r="D299" s="176" t="s">
        <v>550</v>
      </c>
      <c r="E299" s="176"/>
      <c r="F299" s="58" t="s">
        <v>8</v>
      </c>
      <c r="G299" s="15">
        <f>IF(AND(F299="YA"),5,IF(AND(F299="TIDAK"),1,0))</f>
        <v>5</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4" t="s">
        <v>563</v>
      </c>
      <c r="E306" s="5" t="s">
        <v>564</v>
      </c>
      <c r="F306" s="58" t="s">
        <v>8</v>
      </c>
      <c r="G306" s="15">
        <f t="shared" si="31"/>
        <v>5</v>
      </c>
    </row>
    <row r="307" spans="1:7" ht="32" customHeight="1" x14ac:dyDescent="0.2">
      <c r="A307" s="2"/>
      <c r="B307" s="5"/>
      <c r="C307" s="5"/>
      <c r="D307" s="4" t="s">
        <v>565</v>
      </c>
      <c r="E307" s="5" t="s">
        <v>566</v>
      </c>
      <c r="F307" s="58" t="s">
        <v>8</v>
      </c>
      <c r="G307" s="15">
        <f t="shared" si="31"/>
        <v>5</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8</v>
      </c>
      <c r="G310" s="15">
        <f t="shared" si="31"/>
        <v>5</v>
      </c>
    </row>
    <row r="311" spans="1:7" ht="32"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8</v>
      </c>
      <c r="G312" s="15">
        <f t="shared" si="31"/>
        <v>5</v>
      </c>
    </row>
    <row r="313" spans="1:7" ht="32" customHeight="1" x14ac:dyDescent="0.2">
      <c r="A313" s="2"/>
      <c r="B313" s="4" t="s">
        <v>577</v>
      </c>
      <c r="C313" s="181" t="s">
        <v>578</v>
      </c>
      <c r="D313" s="183"/>
      <c r="E313" s="182"/>
      <c r="F313" s="58" t="s">
        <v>8</v>
      </c>
      <c r="G313" s="15"/>
    </row>
    <row r="314" spans="1:7" ht="32" customHeight="1" x14ac:dyDescent="0.2">
      <c r="A314" s="2"/>
      <c r="B314" s="5"/>
      <c r="C314" s="4" t="s">
        <v>579</v>
      </c>
      <c r="D314" s="181" t="s">
        <v>580</v>
      </c>
      <c r="E314" s="182"/>
      <c r="F314" s="58" t="s">
        <v>8</v>
      </c>
      <c r="G314" s="15">
        <f>IF(AND(F314="YA"),5,IF(AND(F314="TIDAK"),1,0))</f>
        <v>5</v>
      </c>
    </row>
    <row r="315" spans="1:7" ht="32" customHeight="1" x14ac:dyDescent="0.2">
      <c r="A315" s="2"/>
      <c r="B315" s="17"/>
      <c r="C315" s="24" t="s">
        <v>581</v>
      </c>
      <c r="D315" s="184" t="s">
        <v>582</v>
      </c>
      <c r="E315" s="185"/>
      <c r="F315" s="58"/>
      <c r="G315" s="15"/>
    </row>
    <row r="316" spans="1:7" ht="32" customHeight="1" x14ac:dyDescent="0.2">
      <c r="A316" s="2"/>
      <c r="B316" s="17"/>
      <c r="C316" s="17"/>
      <c r="D316" s="24" t="s">
        <v>583</v>
      </c>
      <c r="E316" s="17" t="s">
        <v>584</v>
      </c>
      <c r="F316" s="58" t="s">
        <v>22</v>
      </c>
      <c r="G316" s="15">
        <f>IF(AND(F316="YA"),1,IF(AND(F316="TIDAK"),0,0))</f>
        <v>0</v>
      </c>
    </row>
    <row r="317" spans="1:7" ht="32" customHeight="1" x14ac:dyDescent="0.2">
      <c r="A317" s="2"/>
      <c r="B317" s="17"/>
      <c r="C317" s="17"/>
      <c r="D317" s="24" t="s">
        <v>585</v>
      </c>
      <c r="E317" s="17" t="s">
        <v>586</v>
      </c>
      <c r="F317" s="58" t="s">
        <v>22</v>
      </c>
      <c r="G317" s="15">
        <f>IF(AND(F317="YA"),3,IF(AND(F317="TIDAK"),0,0))</f>
        <v>0</v>
      </c>
    </row>
    <row r="318" spans="1:7" ht="32" customHeight="1" x14ac:dyDescent="0.2">
      <c r="A318" s="2"/>
      <c r="B318" s="17"/>
      <c r="C318" s="17"/>
      <c r="D318" s="24" t="s">
        <v>587</v>
      </c>
      <c r="E318" s="17" t="s">
        <v>588</v>
      </c>
      <c r="F318" s="58" t="s">
        <v>8</v>
      </c>
      <c r="G318" s="15">
        <f>IF(AND(F318="YA"),5,IF(AND(F318="TIDAK"),1,0))</f>
        <v>5</v>
      </c>
    </row>
    <row r="319" spans="1:7" ht="32" customHeight="1" x14ac:dyDescent="0.2">
      <c r="A319" s="2"/>
      <c r="B319" s="5"/>
      <c r="C319" s="4" t="s">
        <v>589</v>
      </c>
      <c r="D319" s="181" t="s">
        <v>590</v>
      </c>
      <c r="E319" s="182"/>
      <c r="F319" s="58" t="s">
        <v>8</v>
      </c>
      <c r="G319" s="15">
        <f>IF(AND(F319="YA"),5,IF(AND(F319="TIDAK"),1,0))</f>
        <v>5</v>
      </c>
    </row>
    <row r="320" spans="1:7" ht="60" customHeight="1" x14ac:dyDescent="0.2">
      <c r="A320" s="2"/>
      <c r="B320" s="5"/>
      <c r="C320" s="4" t="s">
        <v>591</v>
      </c>
      <c r="D320" s="181" t="s">
        <v>592</v>
      </c>
      <c r="E320" s="182"/>
      <c r="F320" s="58" t="s">
        <v>8</v>
      </c>
      <c r="G320" s="15">
        <f>IF(AND(F320="YA"),5,IF(AND(F320="TIDAK"),1,0))</f>
        <v>5</v>
      </c>
    </row>
    <row r="321" spans="1:7" ht="32" customHeight="1" x14ac:dyDescent="0.2">
      <c r="A321" s="2"/>
      <c r="B321" s="5"/>
      <c r="C321" s="4" t="s">
        <v>593</v>
      </c>
      <c r="D321" s="181" t="s">
        <v>594</v>
      </c>
      <c r="E321" s="182"/>
      <c r="F321" s="58" t="s">
        <v>8</v>
      </c>
      <c r="G321" s="15">
        <f>IF(AND(F321="YA"),5,IF(AND(F321="TIDAK"),1,0))</f>
        <v>5</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8</v>
      </c>
      <c r="G323" s="15">
        <f>IF(AND(F323="YA"),5,IF(AND(F323="TIDAK"),1,0))</f>
        <v>5</v>
      </c>
    </row>
    <row r="324" spans="1:7" ht="32" customHeight="1" x14ac:dyDescent="0.2">
      <c r="A324" s="2"/>
      <c r="B324" s="5"/>
      <c r="C324" s="4" t="s">
        <v>597</v>
      </c>
      <c r="D324" s="176" t="s">
        <v>507</v>
      </c>
      <c r="E324" s="176"/>
      <c r="F324" s="58" t="s">
        <v>8</v>
      </c>
      <c r="G324" s="15">
        <f>IF(AND(F324="YA"),5,IF(AND(F324="TIDAK"),1,0))</f>
        <v>5</v>
      </c>
    </row>
    <row r="325" spans="1:7" ht="32" customHeight="1" x14ac:dyDescent="0.2">
      <c r="A325" s="2"/>
      <c r="B325" s="5"/>
      <c r="C325" s="4" t="s">
        <v>598</v>
      </c>
      <c r="D325" s="176" t="s">
        <v>509</v>
      </c>
      <c r="E325" s="176"/>
      <c r="F325" s="58" t="s">
        <v>8</v>
      </c>
      <c r="G325" s="15">
        <f>IF(AND(F325="YA"),5,IF(AND(F325="TIDAK"),1,0))</f>
        <v>5</v>
      </c>
    </row>
    <row r="326" spans="1:7" ht="32" customHeight="1" x14ac:dyDescent="0.2">
      <c r="A326" s="204" t="s">
        <v>599</v>
      </c>
      <c r="B326" s="205"/>
      <c r="C326" s="205"/>
      <c r="D326" s="205"/>
      <c r="E326" s="205"/>
      <c r="F326" s="205"/>
      <c r="G326" s="48">
        <f>G327</f>
        <v>75</v>
      </c>
    </row>
    <row r="327" spans="1:7" ht="32" customHeight="1" x14ac:dyDescent="0.2">
      <c r="A327" s="2">
        <v>13</v>
      </c>
      <c r="B327" s="180" t="s">
        <v>600</v>
      </c>
      <c r="C327" s="180"/>
      <c r="D327" s="180"/>
      <c r="E327" s="180"/>
      <c r="F327" s="58"/>
      <c r="G327" s="50">
        <f>SUM(G328:G364)</f>
        <v>75</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t="s">
        <v>8</v>
      </c>
      <c r="G337" s="15"/>
    </row>
    <row r="338" spans="1:7" ht="32" customHeight="1" x14ac:dyDescent="0.2">
      <c r="A338" s="2"/>
      <c r="B338" s="5"/>
      <c r="C338" s="5"/>
      <c r="D338" s="4" t="s">
        <v>621</v>
      </c>
      <c r="E338" s="5" t="s">
        <v>622</v>
      </c>
      <c r="F338" s="58" t="s">
        <v>22</v>
      </c>
      <c r="G338" s="15">
        <f>IF(AND(F338="YA"),2,IF(AND(F338="TIDAK"),1,0))</f>
        <v>0</v>
      </c>
    </row>
    <row r="339" spans="1:7" ht="32" customHeight="1" x14ac:dyDescent="0.2">
      <c r="A339" s="2"/>
      <c r="B339" s="5"/>
      <c r="C339" s="5"/>
      <c r="D339" s="4" t="s">
        <v>623</v>
      </c>
      <c r="E339" s="5" t="s">
        <v>624</v>
      </c>
      <c r="F339" s="58" t="s">
        <v>22</v>
      </c>
      <c r="G339" s="15">
        <f>IF(AND(F339="YA"),3,IF(AND(F339="TIDAK"),1,0))</f>
        <v>0</v>
      </c>
    </row>
    <row r="340" spans="1:7" ht="32" customHeight="1" x14ac:dyDescent="0.2">
      <c r="A340" s="2"/>
      <c r="B340" s="5"/>
      <c r="C340" s="5"/>
      <c r="D340" s="4" t="s">
        <v>625</v>
      </c>
      <c r="E340" s="5" t="s">
        <v>626</v>
      </c>
      <c r="F340" s="58" t="s">
        <v>8</v>
      </c>
      <c r="G340" s="15">
        <f>IF(AND(F340="YA"),5,IF(AND(F340="TIDAK"),1,0))</f>
        <v>5</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t="s">
        <v>22</v>
      </c>
      <c r="G343" s="15">
        <f>IF(AND(F343="YA"),2,IF(AND(F343="TIDAK"),1,0))</f>
        <v>0</v>
      </c>
    </row>
    <row r="344" spans="1:7" ht="32" customHeight="1" x14ac:dyDescent="0.2">
      <c r="A344" s="2"/>
      <c r="B344" s="5"/>
      <c r="C344" s="5"/>
      <c r="D344" s="4" t="s">
        <v>631</v>
      </c>
      <c r="E344" s="5" t="s">
        <v>632</v>
      </c>
      <c r="F344" s="58" t="s">
        <v>8</v>
      </c>
      <c r="G344" s="15">
        <f>IF(AND(F344="YA"),3,IF(AND(F344="TIDAK"),1,0))</f>
        <v>3</v>
      </c>
    </row>
    <row r="345" spans="1:7" ht="32" customHeight="1" x14ac:dyDescent="0.2">
      <c r="A345" s="2"/>
      <c r="B345" s="5"/>
      <c r="C345" s="5"/>
      <c r="D345" s="4" t="s">
        <v>633</v>
      </c>
      <c r="E345" s="5" t="s">
        <v>634</v>
      </c>
      <c r="F345" s="58" t="s">
        <v>22</v>
      </c>
      <c r="G345" s="15">
        <f>IF(AND(F345="YA"),5,IF(AND(F345="TIDAK"),1,0))</f>
        <v>0</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t="s">
        <v>8</v>
      </c>
      <c r="G348" s="15">
        <f>IF(AND(F348="YA"),5,IF(AND(F348="TIDAK"),1,0))</f>
        <v>5</v>
      </c>
    </row>
    <row r="349" spans="1:7" ht="32" customHeight="1" x14ac:dyDescent="0.2">
      <c r="A349" s="2"/>
      <c r="B349" s="5"/>
      <c r="C349" s="5"/>
      <c r="D349" s="5" t="s">
        <v>641</v>
      </c>
      <c r="E349" s="5" t="s">
        <v>642</v>
      </c>
      <c r="F349" s="58" t="s">
        <v>22</v>
      </c>
      <c r="G349" s="15">
        <f>IF(AND(F349="YA"),3,IF(AND(F349="TIDAK"),1,0))</f>
        <v>0</v>
      </c>
    </row>
    <row r="350" spans="1:7" ht="32" customHeight="1" x14ac:dyDescent="0.2">
      <c r="A350" s="2"/>
      <c r="B350" s="5"/>
      <c r="C350" s="5"/>
      <c r="D350" s="5" t="s">
        <v>643</v>
      </c>
      <c r="E350" s="5" t="s">
        <v>644</v>
      </c>
      <c r="F350" s="58" t="s">
        <v>22</v>
      </c>
      <c r="G350" s="15">
        <f>IF(AND(F350="YA"),2,IF(AND(F350="TIDAK"),1,0))</f>
        <v>0</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t="s">
        <v>22</v>
      </c>
      <c r="G352" s="15">
        <f>IF(AND(F352="YA"),2,IF(AND(F352="TIDAK"),1,0))</f>
        <v>0</v>
      </c>
    </row>
    <row r="353" spans="1:7" ht="32" customHeight="1" x14ac:dyDescent="0.2">
      <c r="A353" s="2"/>
      <c r="B353" s="5"/>
      <c r="C353" s="5"/>
      <c r="D353" s="4" t="s">
        <v>649</v>
      </c>
      <c r="E353" s="5" t="s">
        <v>650</v>
      </c>
      <c r="F353" s="58" t="s">
        <v>22</v>
      </c>
      <c r="G353" s="15">
        <f>IF(AND(F353="YA"),3,IF(AND(F353="TIDAK"),1,0))</f>
        <v>0</v>
      </c>
    </row>
    <row r="354" spans="1:7" ht="32" customHeight="1" x14ac:dyDescent="0.2">
      <c r="A354" s="2"/>
      <c r="B354" s="5"/>
      <c r="C354" s="5"/>
      <c r="D354" s="4" t="s">
        <v>651</v>
      </c>
      <c r="E354" s="5" t="s">
        <v>652</v>
      </c>
      <c r="F354" s="58" t="s">
        <v>8</v>
      </c>
      <c r="G354" s="15">
        <f>IF(AND(F354="YA"),5,IF(AND(F354="TIDAK"),1,0))</f>
        <v>5</v>
      </c>
    </row>
    <row r="355" spans="1:7" ht="32" customHeight="1" x14ac:dyDescent="0.2">
      <c r="A355" s="2"/>
      <c r="B355" s="5"/>
      <c r="C355" s="4" t="s">
        <v>653</v>
      </c>
      <c r="D355" s="176" t="s">
        <v>654</v>
      </c>
      <c r="E355" s="176"/>
      <c r="F355" s="58" t="s">
        <v>8</v>
      </c>
      <c r="G355" s="15">
        <f>IF(AND(F355="YA"),5,IF(AND(F355="TIDAK"),1,0))</f>
        <v>5</v>
      </c>
    </row>
    <row r="356" spans="1:7" ht="32" customHeight="1" x14ac:dyDescent="0.2">
      <c r="A356" s="2"/>
      <c r="B356" s="5"/>
      <c r="C356" s="4" t="s">
        <v>655</v>
      </c>
      <c r="D356" s="176" t="s">
        <v>656</v>
      </c>
      <c r="E356" s="176"/>
      <c r="F356" s="58"/>
      <c r="G356" s="15"/>
    </row>
    <row r="357" spans="1:7" ht="32" customHeight="1" x14ac:dyDescent="0.2">
      <c r="A357" s="2"/>
      <c r="B357" s="5"/>
      <c r="C357" s="5"/>
      <c r="D357" s="4" t="s">
        <v>657</v>
      </c>
      <c r="E357" s="5" t="s">
        <v>658</v>
      </c>
      <c r="F357" s="58" t="s">
        <v>22</v>
      </c>
      <c r="G357" s="15">
        <f>IF(AND(F357="YA"),3,IF(AND(F357="TIDAK"),1,0))</f>
        <v>0</v>
      </c>
    </row>
    <row r="358" spans="1:7" ht="32" customHeight="1" x14ac:dyDescent="0.2">
      <c r="A358" s="2"/>
      <c r="B358" s="5"/>
      <c r="C358" s="5"/>
      <c r="D358" s="4" t="s">
        <v>659</v>
      </c>
      <c r="E358" s="5" t="s">
        <v>660</v>
      </c>
      <c r="F358" s="58" t="s">
        <v>8</v>
      </c>
      <c r="G358" s="15">
        <f>IF(AND(F358="YA"),5,IF(AND(F358="TIDAK"),1,0))</f>
        <v>5</v>
      </c>
    </row>
    <row r="359" spans="1:7" ht="32" customHeight="1" x14ac:dyDescent="0.2">
      <c r="A359" s="2"/>
      <c r="B359" s="5"/>
      <c r="C359" s="4" t="s">
        <v>661</v>
      </c>
      <c r="D359" s="176" t="s">
        <v>662</v>
      </c>
      <c r="E359" s="176"/>
      <c r="F359" s="58" t="s">
        <v>8</v>
      </c>
      <c r="G359" s="15">
        <f>IF(AND(F359="YA"),5,IF(AND(F359="TIDAK"),1,0))</f>
        <v>5</v>
      </c>
    </row>
    <row r="360" spans="1:7" ht="32" customHeight="1" x14ac:dyDescent="0.2">
      <c r="A360" s="2"/>
      <c r="B360" s="5"/>
      <c r="C360" s="4" t="s">
        <v>663</v>
      </c>
      <c r="D360" s="176" t="s">
        <v>664</v>
      </c>
      <c r="E360" s="176"/>
      <c r="F360" s="58" t="s">
        <v>8</v>
      </c>
      <c r="G360" s="15">
        <f>IF(AND(F360="YA"),5,IF(AND(F360="TIDAK"),1,0))</f>
        <v>5</v>
      </c>
    </row>
    <row r="361" spans="1:7" ht="32" customHeight="1" x14ac:dyDescent="0.2">
      <c r="A361" s="2"/>
      <c r="B361" s="5"/>
      <c r="C361" s="4" t="s">
        <v>665</v>
      </c>
      <c r="D361" s="176" t="s">
        <v>666</v>
      </c>
      <c r="E361" s="176"/>
      <c r="F361" s="58"/>
      <c r="G361" s="15"/>
    </row>
    <row r="362" spans="1:7" ht="32" customHeight="1" x14ac:dyDescent="0.2">
      <c r="A362" s="2"/>
      <c r="B362" s="5"/>
      <c r="C362" s="5"/>
      <c r="D362" s="4" t="s">
        <v>667</v>
      </c>
      <c r="E362" s="5" t="s">
        <v>668</v>
      </c>
      <c r="F362" s="58" t="s">
        <v>8</v>
      </c>
      <c r="G362" s="15">
        <f>IF(AND(F362="YA"),2,IF(AND(F362="TIDAK"),1,0))</f>
        <v>2</v>
      </c>
    </row>
    <row r="363" spans="1:7" ht="32" customHeight="1" x14ac:dyDescent="0.2">
      <c r="A363" s="2"/>
      <c r="B363" s="5"/>
      <c r="C363" s="5"/>
      <c r="D363" s="4" t="s">
        <v>669</v>
      </c>
      <c r="E363" s="5" t="s">
        <v>670</v>
      </c>
      <c r="F363" s="58" t="s">
        <v>22</v>
      </c>
      <c r="G363" s="15">
        <f>IF(AND(F363="YA"),3,IF(AND(F363="TIDAK"),1,0))</f>
        <v>0</v>
      </c>
    </row>
    <row r="364" spans="1:7" ht="32" customHeight="1" x14ac:dyDescent="0.2">
      <c r="A364" s="2"/>
      <c r="B364" s="5"/>
      <c r="C364" s="5"/>
      <c r="D364" s="4" t="s">
        <v>671</v>
      </c>
      <c r="E364" s="5" t="s">
        <v>672</v>
      </c>
      <c r="F364" s="58" t="s">
        <v>22</v>
      </c>
      <c r="G364" s="15">
        <f>IF(AND(F364="YA"),5,IF(AND(F364="TIDAK"),1,0))</f>
        <v>0</v>
      </c>
    </row>
    <row r="365" spans="1:7" ht="32" customHeight="1" x14ac:dyDescent="0.2">
      <c r="A365" s="204" t="s">
        <v>673</v>
      </c>
      <c r="B365" s="205"/>
      <c r="C365" s="205"/>
      <c r="D365" s="205"/>
      <c r="E365" s="205"/>
      <c r="F365" s="205"/>
      <c r="G365" s="48">
        <f>G366</f>
        <v>120</v>
      </c>
    </row>
    <row r="366" spans="1:7" ht="32" customHeight="1" x14ac:dyDescent="0.2">
      <c r="A366" s="15">
        <v>14</v>
      </c>
      <c r="B366" s="207" t="s">
        <v>674</v>
      </c>
      <c r="C366" s="208"/>
      <c r="D366" s="208"/>
      <c r="E366" s="209"/>
      <c r="F366" s="58"/>
      <c r="G366" s="50">
        <f>SUM(G367:G399)</f>
        <v>120</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8</v>
      </c>
      <c r="G371" s="15">
        <f>IF(AND(F371="YA"),5,IF(AND(F371="TIDAK"),1,0))</f>
        <v>5</v>
      </c>
    </row>
    <row r="372" spans="1:7" ht="44" customHeight="1" x14ac:dyDescent="0.2">
      <c r="A372" s="15"/>
      <c r="B372" s="16" t="s">
        <v>685</v>
      </c>
      <c r="C372" s="176" t="s">
        <v>686</v>
      </c>
      <c r="D372" s="176"/>
      <c r="E372" s="176"/>
      <c r="F372" s="58"/>
      <c r="G372" s="15"/>
    </row>
    <row r="373" spans="1:7" ht="35" customHeight="1" x14ac:dyDescent="0.2">
      <c r="A373" s="15"/>
      <c r="B373" s="5"/>
      <c r="C373" s="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8</v>
      </c>
      <c r="G375" s="15">
        <f>IF(AND(F375="YA"),5,IF(AND(F375="TIDAK"),1,0))</f>
        <v>5</v>
      </c>
    </row>
    <row r="376" spans="1:7" ht="37" customHeight="1" x14ac:dyDescent="0.2">
      <c r="A376" s="15"/>
      <c r="B376" s="5"/>
      <c r="C376" s="4" t="s">
        <v>693</v>
      </c>
      <c r="D376" s="176" t="s">
        <v>694</v>
      </c>
      <c r="E376" s="176"/>
      <c r="F376" s="58"/>
      <c r="G376" s="15"/>
    </row>
    <row r="377" spans="1:7" ht="37" customHeight="1" x14ac:dyDescent="0.2">
      <c r="A377" s="15"/>
      <c r="B377" s="5"/>
      <c r="C377" s="4"/>
      <c r="D377" s="4" t="s">
        <v>689</v>
      </c>
      <c r="E377" s="5" t="s">
        <v>695</v>
      </c>
      <c r="F377" s="58" t="s">
        <v>8</v>
      </c>
      <c r="G377" s="15">
        <f>IF(AND(F377="YA"),5,IF(AND(F377="TIDAK"),1,0))</f>
        <v>5</v>
      </c>
    </row>
    <row r="378" spans="1:7" ht="37" customHeight="1" x14ac:dyDescent="0.2">
      <c r="A378" s="15"/>
      <c r="B378" s="5"/>
      <c r="C378" s="4"/>
      <c r="D378" s="4" t="s">
        <v>691</v>
      </c>
      <c r="E378" s="5" t="s">
        <v>696</v>
      </c>
      <c r="F378" s="58" t="s">
        <v>8</v>
      </c>
      <c r="G378" s="15">
        <f>IF(AND(F378="YA"),5,IF(AND(F378="TIDAK"),1,0))</f>
        <v>5</v>
      </c>
    </row>
    <row r="379" spans="1:7" ht="37" customHeight="1" x14ac:dyDescent="0.2">
      <c r="A379" s="15"/>
      <c r="B379" s="5"/>
      <c r="C379" s="4"/>
      <c r="D379" s="4" t="s">
        <v>697</v>
      </c>
      <c r="E379" s="5" t="s">
        <v>698</v>
      </c>
      <c r="F379" s="58" t="s">
        <v>8</v>
      </c>
      <c r="G379" s="15">
        <f>IF(AND(F379="YA"),5,IF(AND(F379="TIDAK"),1,0))</f>
        <v>5</v>
      </c>
    </row>
    <row r="380" spans="1:7" ht="37" customHeight="1" x14ac:dyDescent="0.2">
      <c r="A380" s="15"/>
      <c r="B380" s="5"/>
      <c r="C380" s="4"/>
      <c r="D380" s="4" t="s">
        <v>699</v>
      </c>
      <c r="E380" s="5" t="s">
        <v>700</v>
      </c>
      <c r="F380" s="58" t="s">
        <v>8</v>
      </c>
      <c r="G380" s="15">
        <f>IF(AND(F380="YA"),5,IF(AND(F380="TIDAK"),1,0))</f>
        <v>5</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4" t="s">
        <v>705</v>
      </c>
      <c r="D383" s="176" t="s">
        <v>706</v>
      </c>
      <c r="E383" s="176"/>
      <c r="F383" s="58" t="s">
        <v>8</v>
      </c>
      <c r="G383" s="15">
        <f>IF(AND(F383="YA"),5,IF(AND(F383="TIDAK"),1,0))</f>
        <v>5</v>
      </c>
    </row>
    <row r="384" spans="1:7" ht="44" customHeight="1" x14ac:dyDescent="0.2">
      <c r="A384" s="15"/>
      <c r="B384" s="5"/>
      <c r="C384" s="4" t="s">
        <v>707</v>
      </c>
      <c r="D384" s="203" t="s">
        <v>708</v>
      </c>
      <c r="E384" s="203"/>
      <c r="F384" s="58" t="s">
        <v>8</v>
      </c>
      <c r="G384" s="15">
        <f>IF(AND(F384="YA"),5,IF(AND(F384="TIDAK"),1,0))</f>
        <v>5</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8</v>
      </c>
      <c r="G386" s="15">
        <f>IF(AND(F386="YA"),5,IF(AND(F386="TIDAK"),1,0))</f>
        <v>5</v>
      </c>
    </row>
    <row r="387" spans="1:7" ht="39" customHeight="1" x14ac:dyDescent="0.2">
      <c r="A387" s="15"/>
      <c r="B387" s="5"/>
      <c r="C387" s="5"/>
      <c r="D387" s="4" t="s">
        <v>713</v>
      </c>
      <c r="E387" s="5" t="s">
        <v>714</v>
      </c>
      <c r="F387" s="58" t="s">
        <v>22</v>
      </c>
      <c r="G387" s="15">
        <f>IF(AND(F387="YA"),5,IF(AND(F387="TIDAK"),1,0))</f>
        <v>0</v>
      </c>
    </row>
    <row r="388" spans="1:7" ht="39" customHeight="1" x14ac:dyDescent="0.2">
      <c r="A388" s="15"/>
      <c r="B388" s="5"/>
      <c r="C388" s="4" t="s">
        <v>715</v>
      </c>
      <c r="D388" s="176" t="s">
        <v>716</v>
      </c>
      <c r="E388" s="176"/>
      <c r="F388" s="58" t="s">
        <v>8</v>
      </c>
      <c r="G388" s="15">
        <f>IF(AND(F388="YA"),5,IF(AND(F388="TIDAK"),1,0))</f>
        <v>5</v>
      </c>
    </row>
    <row r="389" spans="1:7" ht="39" customHeight="1" x14ac:dyDescent="0.2">
      <c r="A389" s="15"/>
      <c r="B389" s="5"/>
      <c r="C389" s="4" t="s">
        <v>717</v>
      </c>
      <c r="D389" s="176" t="s">
        <v>718</v>
      </c>
      <c r="E389" s="176"/>
      <c r="F389" s="58" t="s">
        <v>8</v>
      </c>
      <c r="G389" s="15">
        <f>IF(AND(F389="YA"),5,IF(AND(F389="TIDAK"),1,0))</f>
        <v>5</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t="s">
        <v>8</v>
      </c>
      <c r="G391" s="15"/>
    </row>
    <row r="392" spans="1:7" ht="39" customHeight="1" x14ac:dyDescent="0.2">
      <c r="A392" s="15"/>
      <c r="B392" s="5"/>
      <c r="C392" s="5"/>
      <c r="D392" s="4" t="s">
        <v>723</v>
      </c>
      <c r="E392" s="5" t="s">
        <v>724</v>
      </c>
      <c r="F392" s="58" t="s">
        <v>8</v>
      </c>
      <c r="G392" s="15">
        <f>IF(AND(F392="YA"),5,IF(AND(F392="TIDAK"),1,0))</f>
        <v>5</v>
      </c>
    </row>
    <row r="393" spans="1:7" ht="39" customHeight="1" x14ac:dyDescent="0.2">
      <c r="A393" s="15"/>
      <c r="B393" s="5"/>
      <c r="C393" s="5"/>
      <c r="D393" s="4" t="s">
        <v>725</v>
      </c>
      <c r="E393" s="5" t="s">
        <v>722</v>
      </c>
      <c r="F393" s="58" t="s">
        <v>8</v>
      </c>
      <c r="G393" s="15">
        <f>IF(AND(F393="YA"),5,IF(AND(F393="TIDAK"),1,0))</f>
        <v>5</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8</v>
      </c>
      <c r="G397" s="15">
        <f>IF(AND(F397="YA"),5,IF(AND(F397="TIDAK"),1,0))</f>
        <v>5</v>
      </c>
    </row>
    <row r="398" spans="1:7" ht="39" customHeight="1" x14ac:dyDescent="0.2">
      <c r="A398" s="15"/>
      <c r="B398" s="5"/>
      <c r="C398" s="16" t="s">
        <v>734</v>
      </c>
      <c r="D398" s="176" t="s">
        <v>735</v>
      </c>
      <c r="E398" s="176"/>
      <c r="F398" s="58" t="s">
        <v>8</v>
      </c>
      <c r="G398" s="15">
        <f>IF(AND(F398="YA"),5,IF(AND(F398="TIDAK"),1,0))</f>
        <v>5</v>
      </c>
    </row>
    <row r="399" spans="1:7" ht="39" customHeight="1" x14ac:dyDescent="0.2">
      <c r="A399" s="15"/>
      <c r="B399" s="5"/>
      <c r="C399" s="16" t="s">
        <v>736</v>
      </c>
      <c r="D399" s="176" t="s">
        <v>737</v>
      </c>
      <c r="E399" s="176"/>
      <c r="F399" s="58" t="s">
        <v>8</v>
      </c>
      <c r="G399" s="15">
        <f>IF(AND(F399="YA"),5,IF(AND(F399="TIDAK"),1,0))</f>
        <v>5</v>
      </c>
    </row>
    <row r="400" spans="1:7" ht="32" customHeight="1" x14ac:dyDescent="0.2">
      <c r="A400" s="204" t="s">
        <v>738</v>
      </c>
      <c r="B400" s="205"/>
      <c r="C400" s="205"/>
      <c r="D400" s="205"/>
      <c r="E400" s="205"/>
      <c r="F400" s="205"/>
      <c r="G400" s="48">
        <f>G401</f>
        <v>87</v>
      </c>
    </row>
    <row r="401" spans="1:7" ht="32" customHeight="1" x14ac:dyDescent="0.2">
      <c r="A401" s="2">
        <v>15</v>
      </c>
      <c r="B401" s="180" t="s">
        <v>438</v>
      </c>
      <c r="C401" s="180"/>
      <c r="D401" s="180"/>
      <c r="E401" s="180"/>
      <c r="F401" s="58"/>
      <c r="G401" s="50">
        <f>SUM(G402:G429)</f>
        <v>87</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t="s">
        <v>8</v>
      </c>
      <c r="G406" s="15">
        <f t="shared" ref="G406:G421" si="32">IF(AND(F406="YA"),5,IF(AND(F406="TIDAK"),1,0))</f>
        <v>5</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8</v>
      </c>
      <c r="G408" s="15">
        <f t="shared" si="32"/>
        <v>5</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8</v>
      </c>
      <c r="G411" s="15">
        <f t="shared" ref="G411" si="33">IF(AND(F411="YA"),0,IF(AND(F411="TIDAK"),0,0))</f>
        <v>0</v>
      </c>
    </row>
    <row r="412" spans="1:7" ht="32" customHeight="1" x14ac:dyDescent="0.2">
      <c r="A412" s="2"/>
      <c r="B412" s="5"/>
      <c r="C412" s="4" t="s">
        <v>758</v>
      </c>
      <c r="D412" s="176" t="s">
        <v>759</v>
      </c>
      <c r="E412" s="176"/>
      <c r="F412" s="58" t="s">
        <v>8</v>
      </c>
      <c r="G412" s="15">
        <f t="shared" si="32"/>
        <v>5</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8</v>
      </c>
      <c r="G417" s="15">
        <f t="shared" si="32"/>
        <v>5</v>
      </c>
    </row>
    <row r="418" spans="1:7" ht="32" customHeight="1" x14ac:dyDescent="0.2">
      <c r="A418" s="2"/>
      <c r="B418" s="4" t="s">
        <v>770</v>
      </c>
      <c r="C418" s="176" t="s">
        <v>771</v>
      </c>
      <c r="D418" s="176"/>
      <c r="E418" s="176"/>
      <c r="F418" s="58"/>
      <c r="G418" s="15">
        <f t="shared" si="32"/>
        <v>0</v>
      </c>
    </row>
    <row r="419" spans="1:7" ht="32" customHeight="1" x14ac:dyDescent="0.2">
      <c r="A419" s="2"/>
      <c r="B419" s="5"/>
      <c r="C419" s="4" t="s">
        <v>772</v>
      </c>
      <c r="D419" s="176" t="s">
        <v>773</v>
      </c>
      <c r="E419" s="176"/>
      <c r="F419" s="58" t="s">
        <v>8</v>
      </c>
      <c r="G419" s="15">
        <f t="shared" si="32"/>
        <v>5</v>
      </c>
    </row>
    <row r="420" spans="1:7" ht="32" customHeight="1" x14ac:dyDescent="0.2">
      <c r="A420" s="2"/>
      <c r="B420" s="5"/>
      <c r="C420" s="4" t="s">
        <v>774</v>
      </c>
      <c r="D420" s="176" t="s">
        <v>775</v>
      </c>
      <c r="E420" s="176"/>
      <c r="F420" s="58" t="s">
        <v>8</v>
      </c>
      <c r="G420" s="15">
        <f t="shared" si="32"/>
        <v>5</v>
      </c>
    </row>
    <row r="421" spans="1:7" ht="32" customHeight="1" x14ac:dyDescent="0.2">
      <c r="A421" s="2"/>
      <c r="B421" s="5"/>
      <c r="C421" s="4" t="s">
        <v>776</v>
      </c>
      <c r="D421" s="176" t="s">
        <v>777</v>
      </c>
      <c r="E421" s="176"/>
      <c r="F421" s="58" t="s">
        <v>55</v>
      </c>
      <c r="G421" s="15">
        <f t="shared" si="32"/>
        <v>1</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22</v>
      </c>
      <c r="G423" s="15">
        <f>IF(AND(F423="YA"),5,IF(AND(F423="TIDAK"),1,0))</f>
        <v>0</v>
      </c>
    </row>
    <row r="424" spans="1:7" ht="32" customHeight="1" x14ac:dyDescent="0.2">
      <c r="A424" s="2"/>
      <c r="B424" s="5"/>
      <c r="C424" s="5"/>
      <c r="D424" s="5" t="s">
        <v>781</v>
      </c>
      <c r="E424" s="5" t="s">
        <v>782</v>
      </c>
      <c r="F424" s="58" t="s">
        <v>22</v>
      </c>
      <c r="G424" s="15">
        <f>IF(AND(F424="YA"),5,IF(AND(F424="TIDAK"),1,0))</f>
        <v>0</v>
      </c>
    </row>
    <row r="425" spans="1:7" ht="32" customHeight="1" x14ac:dyDescent="0.2">
      <c r="A425" s="2"/>
      <c r="B425" s="5"/>
      <c r="C425" s="5"/>
      <c r="D425" s="5" t="s">
        <v>783</v>
      </c>
      <c r="E425" s="5" t="s">
        <v>784</v>
      </c>
      <c r="F425" s="58" t="s">
        <v>22</v>
      </c>
      <c r="G425" s="15">
        <f>IF(AND(F425="YA"),5,IF(AND(F425="TIDAK"),1,0))</f>
        <v>0</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c r="G427" s="15">
        <f>IF(AND(F427="YA"),3,IF(AND(F427="TIDAK"),1,0))</f>
        <v>0</v>
      </c>
    </row>
    <row r="428" spans="1:7" ht="32" customHeight="1" x14ac:dyDescent="0.2">
      <c r="A428" s="2"/>
      <c r="B428" s="5"/>
      <c r="C428" s="5"/>
      <c r="D428" s="4" t="s">
        <v>789</v>
      </c>
      <c r="E428" s="5" t="s">
        <v>381</v>
      </c>
      <c r="F428" s="58" t="s">
        <v>8</v>
      </c>
      <c r="G428" s="15">
        <f>IF(AND(F428="YA"),5,IF(AND(F428="TIDAK"),1,0))</f>
        <v>5</v>
      </c>
    </row>
    <row r="429" spans="1:7" ht="32" customHeight="1" x14ac:dyDescent="0.2">
      <c r="A429" s="2"/>
      <c r="B429" s="5"/>
      <c r="C429" s="4" t="s">
        <v>790</v>
      </c>
      <c r="D429" s="176" t="s">
        <v>791</v>
      </c>
      <c r="E429" s="176"/>
      <c r="F429" s="58" t="s">
        <v>55</v>
      </c>
      <c r="G429" s="15">
        <f>IF(AND(F429="YA"),5,IF(AND(F429="TIDAK"),1,0))</f>
        <v>1</v>
      </c>
    </row>
    <row r="430" spans="1:7" ht="32" customHeight="1" x14ac:dyDescent="0.2">
      <c r="A430" s="204" t="s">
        <v>792</v>
      </c>
      <c r="B430" s="205"/>
      <c r="C430" s="205"/>
      <c r="D430" s="205"/>
      <c r="E430" s="205"/>
      <c r="F430" s="205"/>
      <c r="G430" s="48">
        <f>G431</f>
        <v>37</v>
      </c>
    </row>
    <row r="431" spans="1:7" ht="32" customHeight="1" x14ac:dyDescent="0.2">
      <c r="A431" s="15">
        <v>16</v>
      </c>
      <c r="B431" s="207" t="s">
        <v>793</v>
      </c>
      <c r="C431" s="208"/>
      <c r="D431" s="208"/>
      <c r="E431" s="209"/>
      <c r="F431" s="58"/>
      <c r="G431" s="50">
        <f>SUM(G432:G442)</f>
        <v>37</v>
      </c>
    </row>
    <row r="432" spans="1:7" ht="49" customHeight="1" x14ac:dyDescent="0.2">
      <c r="A432" s="15"/>
      <c r="B432" s="18" t="s">
        <v>794</v>
      </c>
      <c r="C432" s="200" t="s">
        <v>795</v>
      </c>
      <c r="D432" s="210"/>
      <c r="E432" s="201"/>
      <c r="F432" s="58" t="s">
        <v>8</v>
      </c>
      <c r="G432" s="15">
        <f>IF(AND(F432="YA"),5,IF(AND(F432="TIDAK"),1,0))</f>
        <v>5</v>
      </c>
    </row>
    <row r="433" spans="1:7" ht="32" customHeight="1" x14ac:dyDescent="0.2">
      <c r="A433" s="15"/>
      <c r="B433" s="18" t="s">
        <v>796</v>
      </c>
      <c r="C433" s="200" t="s">
        <v>797</v>
      </c>
      <c r="D433" s="210"/>
      <c r="E433" s="201"/>
      <c r="F433" s="58" t="s">
        <v>8</v>
      </c>
      <c r="G433" s="15">
        <f>IF(AND(F433="YA"),5,IF(AND(F433="TIDAK"),1,0))</f>
        <v>5</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8</v>
      </c>
      <c r="G435" s="15">
        <f>IF(AND(F435="YA"),5,IF(AND(F435="TIDAK"),1,0))</f>
        <v>5</v>
      </c>
    </row>
    <row r="436" spans="1:7" ht="58" customHeight="1" x14ac:dyDescent="0.2">
      <c r="A436" s="15"/>
      <c r="B436" s="19"/>
      <c r="C436" s="18" t="s">
        <v>802</v>
      </c>
      <c r="D436" s="200" t="s">
        <v>803</v>
      </c>
      <c r="E436" s="201"/>
      <c r="F436" s="58" t="s">
        <v>8</v>
      </c>
      <c r="G436" s="15">
        <f>IF(AND(F436="YA"),5,IF(AND(F436="TIDAK"),1,0))</f>
        <v>5</v>
      </c>
    </row>
    <row r="437" spans="1:7" ht="32" customHeight="1" x14ac:dyDescent="0.2">
      <c r="A437" s="15"/>
      <c r="B437" s="19"/>
      <c r="C437" s="18" t="s">
        <v>804</v>
      </c>
      <c r="D437" s="200" t="s">
        <v>805</v>
      </c>
      <c r="E437" s="201"/>
      <c r="F437" s="58" t="s">
        <v>8</v>
      </c>
      <c r="G437" s="15">
        <f>IF(AND(F437="YA"),5,IF(AND(F437="TIDAK"),1,0))</f>
        <v>5</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55</v>
      </c>
      <c r="G441" s="15">
        <f>IF(AND(F441="YA"),5,IF(AND(F441="TIDAK"),1,0))</f>
        <v>1</v>
      </c>
    </row>
    <row r="442" spans="1:7" ht="56" customHeight="1" x14ac:dyDescent="0.2">
      <c r="A442" s="15"/>
      <c r="B442" s="15"/>
      <c r="C442" s="18" t="s">
        <v>814</v>
      </c>
      <c r="D442" s="200" t="s">
        <v>815</v>
      </c>
      <c r="E442" s="201"/>
      <c r="F442" s="58" t="s">
        <v>55</v>
      </c>
      <c r="G442" s="15">
        <f>IF(AND(F442="YA"),5,IF(AND(F442="TIDAK"),1,0))</f>
        <v>1</v>
      </c>
    </row>
    <row r="443" spans="1:7" ht="32" customHeight="1" x14ac:dyDescent="0.2">
      <c r="A443" s="204" t="s">
        <v>816</v>
      </c>
      <c r="B443" s="205"/>
      <c r="C443" s="205"/>
      <c r="D443" s="205"/>
      <c r="E443" s="205"/>
      <c r="F443" s="205"/>
      <c r="G443" s="48">
        <f>G444</f>
        <v>130</v>
      </c>
    </row>
    <row r="444" spans="1:7" ht="32" customHeight="1" x14ac:dyDescent="0.2">
      <c r="A444" s="15">
        <v>17</v>
      </c>
      <c r="B444" s="207" t="s">
        <v>817</v>
      </c>
      <c r="C444" s="208"/>
      <c r="D444" s="208"/>
      <c r="E444" s="209"/>
      <c r="F444" s="58"/>
      <c r="G444" s="50">
        <f>SUM(G445:G476)</f>
        <v>130</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22"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8</v>
      </c>
      <c r="G455" s="15">
        <f>IF(AND(F455="YA"),5,IF(AND(F455="TIDAK"),1,0))</f>
        <v>5</v>
      </c>
    </row>
    <row r="456" spans="1:7" ht="32" customHeight="1" x14ac:dyDescent="0.2">
      <c r="A456" s="15"/>
      <c r="B456" s="22" t="s">
        <v>838</v>
      </c>
      <c r="C456" s="176" t="s">
        <v>839</v>
      </c>
      <c r="D456" s="176"/>
      <c r="E456" s="176"/>
      <c r="F456" s="58" t="s">
        <v>8</v>
      </c>
      <c r="G456" s="15">
        <f>IF(AND(F456="YA"),5,IF(AND(F456="TIDAK"),1,0))</f>
        <v>5</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8</v>
      </c>
      <c r="G458" s="15">
        <f>IF(AND(F458="YA"),5,IF(AND(F458="TIDAK"),1,0))</f>
        <v>5</v>
      </c>
    </row>
    <row r="459" spans="1:7" ht="32" customHeight="1" x14ac:dyDescent="0.2">
      <c r="A459" s="15"/>
      <c r="B459" s="5"/>
      <c r="C459" s="22" t="s">
        <v>844</v>
      </c>
      <c r="D459" s="176" t="s">
        <v>845</v>
      </c>
      <c r="E459" s="176"/>
      <c r="F459" s="58" t="s">
        <v>8</v>
      </c>
      <c r="G459" s="15">
        <f>IF(AND(F459="YA"),5,IF(AND(F459="TIDAK"),1,0))</f>
        <v>5</v>
      </c>
    </row>
    <row r="460" spans="1:7" ht="32" customHeight="1" x14ac:dyDescent="0.2">
      <c r="A460" s="15"/>
      <c r="B460" s="5"/>
      <c r="C460" s="22" t="s">
        <v>846</v>
      </c>
      <c r="D460" s="176" t="s">
        <v>847</v>
      </c>
      <c r="E460" s="176"/>
      <c r="F460" s="58" t="s">
        <v>8</v>
      </c>
      <c r="G460" s="15">
        <f>IF(AND(F460="YA"),5,IF(AND(F460="TIDAK"),1,0))</f>
        <v>5</v>
      </c>
    </row>
    <row r="461" spans="1:7" ht="32" customHeight="1" x14ac:dyDescent="0.2">
      <c r="A461" s="15"/>
      <c r="B461" s="22" t="s">
        <v>848</v>
      </c>
      <c r="C461" s="176" t="s">
        <v>849</v>
      </c>
      <c r="D461" s="176"/>
      <c r="E461" s="176"/>
      <c r="F461" s="58"/>
      <c r="G461" s="15"/>
    </row>
    <row r="462" spans="1:7" ht="32" customHeight="1" x14ac:dyDescent="0.2">
      <c r="A462" s="15"/>
      <c r="B462" s="5"/>
      <c r="C462" s="22" t="s">
        <v>850</v>
      </c>
      <c r="D462" s="176" t="s">
        <v>835</v>
      </c>
      <c r="E462" s="176"/>
      <c r="F462" s="58" t="s">
        <v>8</v>
      </c>
      <c r="G462" s="15">
        <f>IF(AND(F462="YA"),5,IF(AND(F462="TIDAK"),1,0))</f>
        <v>5</v>
      </c>
    </row>
    <row r="463" spans="1:7" ht="32" customHeight="1" x14ac:dyDescent="0.2">
      <c r="A463" s="15"/>
      <c r="B463" s="5"/>
      <c r="C463" s="22" t="s">
        <v>851</v>
      </c>
      <c r="D463" s="176" t="s">
        <v>716</v>
      </c>
      <c r="E463" s="176"/>
      <c r="F463" s="58" t="s">
        <v>8</v>
      </c>
      <c r="G463" s="15">
        <f>IF(AND(F463="YA"),5,IF(AND(F463="TIDAK"),1,0))</f>
        <v>5</v>
      </c>
    </row>
    <row r="464" spans="1:7" ht="32" customHeight="1" x14ac:dyDescent="0.2">
      <c r="A464" s="15"/>
      <c r="B464" s="5"/>
      <c r="C464" s="22" t="s">
        <v>852</v>
      </c>
      <c r="D464" s="176" t="s">
        <v>853</v>
      </c>
      <c r="E464" s="176"/>
      <c r="F464" s="58" t="s">
        <v>8</v>
      </c>
      <c r="G464" s="15">
        <f>IF(AND(F464="YA"),5,IF(AND(F464="TIDAK"),1,0))</f>
        <v>5</v>
      </c>
    </row>
    <row r="465" spans="1:7" ht="32" customHeight="1" x14ac:dyDescent="0.2">
      <c r="A465" s="15"/>
      <c r="B465" s="5"/>
      <c r="C465" s="22" t="s">
        <v>854</v>
      </c>
      <c r="D465" s="176" t="s">
        <v>855</v>
      </c>
      <c r="E465" s="176"/>
      <c r="F465" s="58" t="s">
        <v>8</v>
      </c>
      <c r="G465" s="15">
        <f>IF(AND(F465="YA"),5,IF(AND(F465="TIDAK"),1,0))</f>
        <v>5</v>
      </c>
    </row>
    <row r="466" spans="1:7" ht="32" customHeight="1" x14ac:dyDescent="0.2">
      <c r="A466" s="15"/>
      <c r="B466" s="22" t="s">
        <v>856</v>
      </c>
      <c r="C466" s="176" t="s">
        <v>857</v>
      </c>
      <c r="D466" s="176"/>
      <c r="E466" s="176"/>
      <c r="F466" s="58" t="s">
        <v>8</v>
      </c>
      <c r="G466" s="15">
        <f>IF(AND(F466="YA"),5,IF(AND(F466="TIDAK"),1,0))</f>
        <v>5</v>
      </c>
    </row>
    <row r="467" spans="1:7" ht="32" customHeight="1" x14ac:dyDescent="0.2">
      <c r="A467" s="15"/>
      <c r="B467" s="22" t="s">
        <v>858</v>
      </c>
      <c r="C467" s="176" t="s">
        <v>859</v>
      </c>
      <c r="D467" s="176"/>
      <c r="E467" s="176"/>
      <c r="F467" s="58"/>
      <c r="G467" s="15"/>
    </row>
    <row r="468" spans="1:7" ht="32" customHeight="1" x14ac:dyDescent="0.2">
      <c r="A468" s="15"/>
      <c r="B468" s="5"/>
      <c r="C468" s="22" t="s">
        <v>860</v>
      </c>
      <c r="D468" s="176" t="s">
        <v>861</v>
      </c>
      <c r="E468" s="176"/>
      <c r="F468" s="58" t="s">
        <v>8</v>
      </c>
      <c r="G468" s="15">
        <f>IF(AND(F468="YA"),5,IF(AND(F468="TIDAK"),1,0))</f>
        <v>5</v>
      </c>
    </row>
    <row r="469" spans="1:7" ht="32" customHeight="1" x14ac:dyDescent="0.2">
      <c r="A469" s="15"/>
      <c r="B469" s="5"/>
      <c r="C469" s="22" t="s">
        <v>862</v>
      </c>
      <c r="D469" s="176" t="s">
        <v>863</v>
      </c>
      <c r="E469" s="176"/>
      <c r="F469" s="58" t="s">
        <v>8</v>
      </c>
      <c r="G469" s="15">
        <f>IF(AND(F469="YA"),5,IF(AND(F469="TIDAK"),1,0))</f>
        <v>5</v>
      </c>
    </row>
    <row r="470" spans="1:7" ht="32" customHeight="1" x14ac:dyDescent="0.2">
      <c r="A470" s="15"/>
      <c r="B470" s="5"/>
      <c r="C470" s="22" t="s">
        <v>864</v>
      </c>
      <c r="D470" s="176" t="s">
        <v>865</v>
      </c>
      <c r="E470" s="176"/>
      <c r="F470" s="58" t="s">
        <v>8</v>
      </c>
      <c r="G470" s="15">
        <f>IF(AND(F470="YA"),5,IF(AND(F470="TIDAK"),1,0))</f>
        <v>5</v>
      </c>
    </row>
    <row r="471" spans="1:7" ht="32" customHeight="1" x14ac:dyDescent="0.2">
      <c r="A471" s="15"/>
      <c r="B471" s="23" t="s">
        <v>866</v>
      </c>
      <c r="C471" s="176" t="s">
        <v>867</v>
      </c>
      <c r="D471" s="176"/>
      <c r="E471" s="176"/>
      <c r="F471" s="58" t="s">
        <v>8</v>
      </c>
      <c r="G471" s="15">
        <f>IF(AND(F471="YA"),5,IF(AND(F471="TIDAK"),1,0))</f>
        <v>5</v>
      </c>
    </row>
    <row r="472" spans="1:7" ht="32" customHeight="1" x14ac:dyDescent="0.2">
      <c r="A472" s="15"/>
      <c r="B472" s="23" t="s">
        <v>868</v>
      </c>
      <c r="C472" s="176" t="s">
        <v>841</v>
      </c>
      <c r="D472" s="176"/>
      <c r="E472" s="176"/>
      <c r="F472" s="58"/>
      <c r="G472" s="15"/>
    </row>
    <row r="473" spans="1:7" ht="32" customHeight="1" x14ac:dyDescent="0.2">
      <c r="A473" s="15"/>
      <c r="B473" s="5"/>
      <c r="C473" s="23" t="s">
        <v>869</v>
      </c>
      <c r="D473" s="176" t="s">
        <v>870</v>
      </c>
      <c r="E473" s="176"/>
      <c r="F473" s="58" t="s">
        <v>8</v>
      </c>
      <c r="G473" s="15">
        <f>IF(AND(F473="YA"),5,IF(AND(F473="TIDAK"),1,0))</f>
        <v>5</v>
      </c>
    </row>
    <row r="474" spans="1:7" ht="32" customHeight="1" x14ac:dyDescent="0.2">
      <c r="A474" s="15"/>
      <c r="B474" s="5"/>
      <c r="C474" s="23" t="s">
        <v>871</v>
      </c>
      <c r="D474" s="176" t="s">
        <v>872</v>
      </c>
      <c r="E474" s="176"/>
      <c r="F474" s="58" t="s">
        <v>8</v>
      </c>
      <c r="G474" s="15">
        <f>IF(AND(F474="YA"),5,IF(AND(F474="TIDAK"),1,0))</f>
        <v>5</v>
      </c>
    </row>
    <row r="475" spans="1:7" ht="32" customHeight="1" x14ac:dyDescent="0.2">
      <c r="A475" s="15"/>
      <c r="B475" s="5"/>
      <c r="C475" s="23" t="s">
        <v>873</v>
      </c>
      <c r="D475" s="176" t="s">
        <v>874</v>
      </c>
      <c r="E475" s="176"/>
      <c r="F475" s="58" t="s">
        <v>8</v>
      </c>
      <c r="G475" s="15">
        <f>IF(AND(F475="YA"),5,IF(AND(F475="TIDAK"),1,0))</f>
        <v>5</v>
      </c>
    </row>
    <row r="476" spans="1:7" ht="32" customHeight="1" x14ac:dyDescent="0.2">
      <c r="A476" s="15"/>
      <c r="B476" s="5"/>
      <c r="C476" s="23" t="s">
        <v>875</v>
      </c>
      <c r="D476" s="176" t="s">
        <v>876</v>
      </c>
      <c r="E476" s="176"/>
      <c r="F476" s="58" t="s">
        <v>8</v>
      </c>
      <c r="G476" s="15">
        <f>IF(AND(F476="YA"),5,IF(AND(F476="TIDAK"),1,0))</f>
        <v>5</v>
      </c>
    </row>
    <row r="477" spans="1:7" ht="32" customHeight="1" x14ac:dyDescent="0.2">
      <c r="A477" s="204" t="s">
        <v>877</v>
      </c>
      <c r="B477" s="205"/>
      <c r="C477" s="205"/>
      <c r="D477" s="205"/>
      <c r="E477" s="205"/>
      <c r="F477" s="205"/>
      <c r="G477" s="48">
        <f>G478+G537+G567+G574+G591</f>
        <v>440</v>
      </c>
    </row>
    <row r="478" spans="1:7" ht="32" customHeight="1" x14ac:dyDescent="0.2">
      <c r="A478" s="2">
        <v>18</v>
      </c>
      <c r="B478" s="180" t="s">
        <v>878</v>
      </c>
      <c r="C478" s="180"/>
      <c r="D478" s="180"/>
      <c r="E478" s="180"/>
      <c r="F478" s="58"/>
      <c r="G478" s="50">
        <f>SUM(G479:G536)</f>
        <v>177</v>
      </c>
    </row>
    <row r="479" spans="1:7" ht="32" customHeight="1" x14ac:dyDescent="0.2">
      <c r="A479" s="2"/>
      <c r="B479" s="7" t="s">
        <v>879</v>
      </c>
      <c r="C479" s="203" t="s">
        <v>880</v>
      </c>
      <c r="D479" s="203"/>
      <c r="E479" s="203"/>
      <c r="F479" s="58" t="s">
        <v>8</v>
      </c>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8</v>
      </c>
      <c r="G481" s="15">
        <f>IF(AND(F481="YA"),5,IF(AND(F481="TIDAK"),1,0))</f>
        <v>5</v>
      </c>
    </row>
    <row r="482" spans="1:7" ht="32" customHeight="1" x14ac:dyDescent="0.2">
      <c r="A482" s="2"/>
      <c r="B482" s="5"/>
      <c r="C482" s="17"/>
      <c r="D482" s="24" t="s">
        <v>885</v>
      </c>
      <c r="E482" s="25" t="s">
        <v>886</v>
      </c>
      <c r="F482" s="58" t="s">
        <v>8</v>
      </c>
      <c r="G482" s="15">
        <f>IF(AND(F482="YA"),3,IF(AND(F482="TIDAK"),1,0))</f>
        <v>3</v>
      </c>
    </row>
    <row r="483" spans="1:7" ht="32" customHeight="1" x14ac:dyDescent="0.2">
      <c r="A483" s="2"/>
      <c r="B483" s="5"/>
      <c r="C483" s="17"/>
      <c r="D483" s="24" t="s">
        <v>887</v>
      </c>
      <c r="E483" s="17" t="s">
        <v>888</v>
      </c>
      <c r="F483" s="58" t="s">
        <v>8</v>
      </c>
      <c r="G483" s="15">
        <f>IF(AND(F483="YA"),2,IF(AND(F483="TIDAK"),1,0))</f>
        <v>2</v>
      </c>
    </row>
    <row r="484" spans="1:7" ht="32" customHeight="1" x14ac:dyDescent="0.2">
      <c r="A484" s="2"/>
      <c r="B484" s="5"/>
      <c r="C484" s="24" t="s">
        <v>889</v>
      </c>
      <c r="D484" s="203" t="s">
        <v>890</v>
      </c>
      <c r="E484" s="203"/>
      <c r="F484" s="58" t="s">
        <v>8</v>
      </c>
      <c r="G484" s="15"/>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8</v>
      </c>
      <c r="G486" s="15">
        <f>IF(AND(F486="YA"),5,IF(AND(F486="TIDAK"),1,0))</f>
        <v>5</v>
      </c>
    </row>
    <row r="487" spans="1:7" ht="32" customHeight="1" x14ac:dyDescent="0.2">
      <c r="A487" s="2"/>
      <c r="B487" s="5"/>
      <c r="C487" s="17"/>
      <c r="D487" s="24" t="s">
        <v>894</v>
      </c>
      <c r="E487" s="25" t="s">
        <v>895</v>
      </c>
      <c r="F487" s="58" t="s">
        <v>8</v>
      </c>
      <c r="G487" s="15">
        <f>IF(AND(F487="YA"),5,IF(AND(F487="TIDAK"),1,0))</f>
        <v>5</v>
      </c>
    </row>
    <row r="488" spans="1:7" ht="32" customHeight="1" x14ac:dyDescent="0.2">
      <c r="A488" s="2"/>
      <c r="B488" s="5"/>
      <c r="C488" s="17"/>
      <c r="D488" s="24" t="s">
        <v>896</v>
      </c>
      <c r="E488" s="17" t="s">
        <v>897</v>
      </c>
      <c r="F488" s="58" t="s">
        <v>8</v>
      </c>
      <c r="G488" s="15">
        <f>IF(AND(F488="YA"),5,IF(AND(F488="TIDAK"),1,0))</f>
        <v>5</v>
      </c>
    </row>
    <row r="489" spans="1:7" ht="32" customHeight="1" x14ac:dyDescent="0.2">
      <c r="A489" s="2"/>
      <c r="B489" s="5"/>
      <c r="C489" s="17"/>
      <c r="D489" s="24" t="s">
        <v>898</v>
      </c>
      <c r="E489" s="17" t="s">
        <v>899</v>
      </c>
      <c r="F489" s="58" t="s">
        <v>8</v>
      </c>
      <c r="G489" s="15">
        <f>IF(AND(F489="YA"),5,IF(AND(F489="TIDAK"),1,0))</f>
        <v>5</v>
      </c>
    </row>
    <row r="490" spans="1:7" ht="32" customHeight="1" x14ac:dyDescent="0.2">
      <c r="A490" s="2"/>
      <c r="B490" s="5"/>
      <c r="C490" s="24" t="s">
        <v>900</v>
      </c>
      <c r="D490" s="203" t="s">
        <v>901</v>
      </c>
      <c r="E490" s="203"/>
      <c r="F490" s="58" t="s">
        <v>8</v>
      </c>
      <c r="G490" s="15">
        <f>IF(AND(F490="YA"),5,IF(AND(F490="TIDAK"),1,0))</f>
        <v>5</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8</v>
      </c>
      <c r="G492" s="15">
        <f t="shared" ref="G492:G498" si="34">IF(AND(F492="YA"),5,IF(AND(F492="TIDAK"),1,0))</f>
        <v>5</v>
      </c>
    </row>
    <row r="493" spans="1:7" ht="32" customHeight="1" x14ac:dyDescent="0.2">
      <c r="A493" s="2"/>
      <c r="B493" s="5"/>
      <c r="C493" s="17"/>
      <c r="D493" s="24" t="s">
        <v>904</v>
      </c>
      <c r="E493" s="25" t="s">
        <v>905</v>
      </c>
      <c r="F493" s="58" t="s">
        <v>8</v>
      </c>
      <c r="G493" s="15">
        <f t="shared" si="34"/>
        <v>5</v>
      </c>
    </row>
    <row r="494" spans="1:7" ht="32" customHeight="1" x14ac:dyDescent="0.2">
      <c r="A494" s="2"/>
      <c r="B494" s="5"/>
      <c r="C494" s="17"/>
      <c r="D494" s="24" t="s">
        <v>906</v>
      </c>
      <c r="E494" s="17" t="s">
        <v>907</v>
      </c>
      <c r="F494" s="58" t="s">
        <v>8</v>
      </c>
      <c r="G494" s="15">
        <f t="shared" si="34"/>
        <v>5</v>
      </c>
    </row>
    <row r="495" spans="1:7" ht="32" customHeight="1" x14ac:dyDescent="0.2">
      <c r="A495" s="2"/>
      <c r="B495" s="5"/>
      <c r="C495" s="17"/>
      <c r="D495" s="24" t="s">
        <v>908</v>
      </c>
      <c r="E495" s="17" t="s">
        <v>909</v>
      </c>
      <c r="F495" s="58" t="s">
        <v>8</v>
      </c>
      <c r="G495" s="15">
        <f t="shared" si="34"/>
        <v>5</v>
      </c>
    </row>
    <row r="496" spans="1:7" ht="32" customHeight="1" x14ac:dyDescent="0.2">
      <c r="A496" s="2"/>
      <c r="B496" s="5"/>
      <c r="C496" s="17"/>
      <c r="D496" s="24" t="s">
        <v>910</v>
      </c>
      <c r="E496" s="25" t="s">
        <v>897</v>
      </c>
      <c r="F496" s="58" t="s">
        <v>8</v>
      </c>
      <c r="G496" s="15">
        <f t="shared" si="34"/>
        <v>5</v>
      </c>
    </row>
    <row r="497" spans="1:7" ht="32" customHeight="1" x14ac:dyDescent="0.2">
      <c r="A497" s="2"/>
      <c r="B497" s="5"/>
      <c r="C497" s="17"/>
      <c r="D497" s="24" t="s">
        <v>911</v>
      </c>
      <c r="E497" s="17" t="s">
        <v>899</v>
      </c>
      <c r="F497" s="58" t="s">
        <v>8</v>
      </c>
      <c r="G497" s="15">
        <f t="shared" si="34"/>
        <v>5</v>
      </c>
    </row>
    <row r="498" spans="1:7" ht="32" customHeight="1" x14ac:dyDescent="0.2">
      <c r="A498" s="2"/>
      <c r="B498" s="5"/>
      <c r="C498" s="17"/>
      <c r="D498" s="24" t="s">
        <v>912</v>
      </c>
      <c r="E498" s="17" t="s">
        <v>895</v>
      </c>
      <c r="F498" s="58" t="s">
        <v>8</v>
      </c>
      <c r="G498" s="15">
        <f t="shared" si="34"/>
        <v>5</v>
      </c>
    </row>
    <row r="499" spans="1:7" ht="32" customHeight="1" x14ac:dyDescent="0.2">
      <c r="A499" s="2"/>
      <c r="B499" s="24" t="s">
        <v>913</v>
      </c>
      <c r="C499" s="203" t="s">
        <v>914</v>
      </c>
      <c r="D499" s="203"/>
      <c r="E499" s="203"/>
      <c r="F499" s="58"/>
      <c r="G499" s="15"/>
    </row>
    <row r="500" spans="1:7" ht="32" customHeight="1" x14ac:dyDescent="0.2">
      <c r="A500" s="2"/>
      <c r="B500" s="17"/>
      <c r="C500" s="24" t="s">
        <v>915</v>
      </c>
      <c r="D500" s="203" t="s">
        <v>916</v>
      </c>
      <c r="E500" s="203"/>
      <c r="F500" s="58" t="s">
        <v>55</v>
      </c>
      <c r="G500" s="15">
        <f>IF(AND(F500="YA"),5,IF(AND(F500="TIDAK"),1,0))</f>
        <v>1</v>
      </c>
    </row>
    <row r="501" spans="1:7" ht="32" customHeight="1" x14ac:dyDescent="0.2">
      <c r="A501" s="2"/>
      <c r="B501" s="17"/>
      <c r="C501" s="24" t="s">
        <v>917</v>
      </c>
      <c r="D501" s="203" t="s">
        <v>918</v>
      </c>
      <c r="E501" s="203"/>
      <c r="F501" s="58"/>
      <c r="G501" s="15"/>
    </row>
    <row r="502" spans="1:7" ht="32" customHeight="1" x14ac:dyDescent="0.2">
      <c r="A502" s="2"/>
      <c r="B502" s="17"/>
      <c r="C502" s="17"/>
      <c r="D502" s="24" t="s">
        <v>919</v>
      </c>
      <c r="E502" s="17" t="s">
        <v>920</v>
      </c>
      <c r="F502" s="58" t="s">
        <v>55</v>
      </c>
      <c r="G502" s="15">
        <f>IF(AND(F502="YA"),5,IF(AND(F502="TIDAK"),1,0))</f>
        <v>1</v>
      </c>
    </row>
    <row r="503" spans="1:7" ht="32" customHeight="1" x14ac:dyDescent="0.2">
      <c r="A503" s="2"/>
      <c r="B503" s="17"/>
      <c r="C503" s="17"/>
      <c r="D503" s="24" t="s">
        <v>921</v>
      </c>
      <c r="E503" s="25" t="s">
        <v>922</v>
      </c>
      <c r="F503" s="58" t="s">
        <v>55</v>
      </c>
      <c r="G503" s="15">
        <f>IF(AND(F503="YA"),3,IF(AND(F503="TIDAK"),1,0))</f>
        <v>1</v>
      </c>
    </row>
    <row r="504" spans="1:7" ht="32" customHeight="1" x14ac:dyDescent="0.2">
      <c r="A504" s="2"/>
      <c r="B504" s="17"/>
      <c r="C504" s="17"/>
      <c r="D504" s="24" t="s">
        <v>923</v>
      </c>
      <c r="E504" s="17" t="s">
        <v>924</v>
      </c>
      <c r="F504" s="58" t="s">
        <v>55</v>
      </c>
      <c r="G504" s="15">
        <f>IF(AND(F504="YA"),2,IF(AND(F504="TIDAK"),1,0))</f>
        <v>1</v>
      </c>
    </row>
    <row r="505" spans="1:7" ht="32" customHeight="1" x14ac:dyDescent="0.2">
      <c r="A505" s="2"/>
      <c r="B505" s="4" t="s">
        <v>925</v>
      </c>
      <c r="C505" s="176" t="s">
        <v>926</v>
      </c>
      <c r="D505" s="176"/>
      <c r="E505" s="176"/>
      <c r="F505" s="58"/>
      <c r="G505" s="15"/>
    </row>
    <row r="506" spans="1:7" ht="32" customHeight="1" x14ac:dyDescent="0.2">
      <c r="A506" s="2"/>
      <c r="B506" s="5"/>
      <c r="C506" s="4" t="s">
        <v>927</v>
      </c>
      <c r="D506" s="176" t="s">
        <v>928</v>
      </c>
      <c r="E506" s="176"/>
      <c r="F506" s="58" t="s">
        <v>8</v>
      </c>
      <c r="G506" s="15"/>
    </row>
    <row r="507" spans="1:7" ht="32" customHeight="1" x14ac:dyDescent="0.2">
      <c r="A507" s="2"/>
      <c r="B507" s="5"/>
      <c r="C507" s="5"/>
      <c r="D507" s="4" t="s">
        <v>929</v>
      </c>
      <c r="E507" s="5" t="s">
        <v>930</v>
      </c>
      <c r="F507" s="58" t="s">
        <v>8</v>
      </c>
      <c r="G507" s="15">
        <f>IF(AND(F507="YA"),5,IF(AND(F507="TIDAK"),1,0))</f>
        <v>5</v>
      </c>
    </row>
    <row r="508" spans="1:7" ht="32" customHeight="1" x14ac:dyDescent="0.2">
      <c r="A508" s="2"/>
      <c r="B508" s="5"/>
      <c r="C508" s="5"/>
      <c r="D508" s="4" t="s">
        <v>931</v>
      </c>
      <c r="E508" s="10" t="s">
        <v>932</v>
      </c>
      <c r="F508" s="58" t="s">
        <v>8</v>
      </c>
      <c r="G508" s="15">
        <f>IF(AND(F508="YA"),5,IF(AND(F508="TIDAK"),1,0))</f>
        <v>5</v>
      </c>
    </row>
    <row r="509" spans="1:7" ht="32" customHeight="1" x14ac:dyDescent="0.2">
      <c r="A509" s="2"/>
      <c r="B509" s="5"/>
      <c r="C509" s="5"/>
      <c r="D509" s="4" t="s">
        <v>933</v>
      </c>
      <c r="E509" s="5" t="s">
        <v>934</v>
      </c>
      <c r="F509" s="58" t="s">
        <v>55</v>
      </c>
      <c r="G509" s="15">
        <f>IF(AND(F509="YA"),5,IF(AND(F509="TIDAK"),1,0))</f>
        <v>1</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8</v>
      </c>
      <c r="G511" s="15">
        <f>IF(AND(F511="YA"),5,IF(AND(F511="TIDAK"),1,0))</f>
        <v>5</v>
      </c>
    </row>
    <row r="512" spans="1:7" ht="32" customHeight="1" x14ac:dyDescent="0.2">
      <c r="A512" s="2"/>
      <c r="B512" s="5"/>
      <c r="C512" s="4"/>
      <c r="D512" s="4" t="s">
        <v>938</v>
      </c>
      <c r="E512" s="10" t="s">
        <v>932</v>
      </c>
      <c r="F512" s="58" t="s">
        <v>8</v>
      </c>
      <c r="G512" s="15">
        <f>IF(AND(F512="YA"),5,IF(AND(F512="TIDAK"),1,0))</f>
        <v>5</v>
      </c>
    </row>
    <row r="513" spans="1:7" ht="32" customHeight="1" x14ac:dyDescent="0.2">
      <c r="A513" s="2"/>
      <c r="B513" s="5"/>
      <c r="C513" s="4"/>
      <c r="D513" s="4" t="s">
        <v>939</v>
      </c>
      <c r="E513" s="5" t="s">
        <v>934</v>
      </c>
      <c r="F513" s="58" t="s">
        <v>55</v>
      </c>
      <c r="G513" s="15">
        <f>IF(AND(F513="YA"),5,IF(AND(F513="TIDAK"),1,0))</f>
        <v>1</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c r="G517" s="15"/>
    </row>
    <row r="518" spans="1:7" ht="32" customHeight="1" x14ac:dyDescent="0.2">
      <c r="A518" s="2"/>
      <c r="B518" s="5"/>
      <c r="C518" s="5"/>
      <c r="D518" s="4" t="s">
        <v>948</v>
      </c>
      <c r="E518" s="5" t="s">
        <v>949</v>
      </c>
      <c r="F518" s="58" t="s">
        <v>8</v>
      </c>
      <c r="G518" s="15">
        <f t="shared" ref="G518:G527" si="35">IF(AND(F518="YA"),5,IF(AND(F518="TIDAK"),1,0))</f>
        <v>5</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55</v>
      </c>
      <c r="G521" s="15">
        <f t="shared" si="35"/>
        <v>1</v>
      </c>
    </row>
    <row r="522" spans="1:7" ht="32" customHeight="1" x14ac:dyDescent="0.2">
      <c r="A522" s="2"/>
      <c r="B522" s="4" t="s">
        <v>954</v>
      </c>
      <c r="C522" s="176" t="s">
        <v>955</v>
      </c>
      <c r="D522" s="176"/>
      <c r="E522" s="176"/>
      <c r="F522" s="58" t="s">
        <v>8</v>
      </c>
      <c r="G522" s="15">
        <f t="shared" si="35"/>
        <v>5</v>
      </c>
    </row>
    <row r="523" spans="1:7" ht="32" customHeight="1" x14ac:dyDescent="0.2">
      <c r="A523" s="2"/>
      <c r="B523" s="5"/>
      <c r="C523" s="4" t="s">
        <v>956</v>
      </c>
      <c r="D523" s="176" t="s">
        <v>957</v>
      </c>
      <c r="E523" s="176"/>
      <c r="F523" s="58" t="s">
        <v>8</v>
      </c>
      <c r="G523" s="15">
        <f t="shared" si="35"/>
        <v>5</v>
      </c>
    </row>
    <row r="524" spans="1:7" ht="32" customHeight="1" x14ac:dyDescent="0.2">
      <c r="A524" s="2"/>
      <c r="B524" s="5"/>
      <c r="C524" s="4" t="s">
        <v>958</v>
      </c>
      <c r="D524" s="176" t="s">
        <v>959</v>
      </c>
      <c r="E524" s="176"/>
      <c r="F524" s="58" t="s">
        <v>8</v>
      </c>
      <c r="G524" s="15">
        <f t="shared" si="35"/>
        <v>5</v>
      </c>
    </row>
    <row r="525" spans="1:7" ht="32" customHeight="1" x14ac:dyDescent="0.2">
      <c r="A525" s="2"/>
      <c r="B525" s="4" t="s">
        <v>960</v>
      </c>
      <c r="C525" s="176" t="s">
        <v>961</v>
      </c>
      <c r="D525" s="176"/>
      <c r="E525" s="176"/>
      <c r="F525" s="58" t="s">
        <v>8</v>
      </c>
      <c r="G525" s="15">
        <f t="shared" si="35"/>
        <v>5</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4" t="s">
        <v>966</v>
      </c>
      <c r="D528" s="181" t="s">
        <v>967</v>
      </c>
      <c r="E528" s="182"/>
      <c r="F528" s="58" t="s">
        <v>8</v>
      </c>
      <c r="G528" s="15">
        <f>IF(AND(F528="YA"),5,IF(AND(F528="TIDAK"),20,0))</f>
        <v>5</v>
      </c>
    </row>
    <row r="529" spans="1:7" ht="32" customHeight="1" x14ac:dyDescent="0.2">
      <c r="A529" s="2"/>
      <c r="B529" s="5"/>
      <c r="C529" s="5"/>
      <c r="D529" s="4" t="s">
        <v>968</v>
      </c>
      <c r="E529" s="5" t="s">
        <v>969</v>
      </c>
      <c r="F529" s="58" t="s">
        <v>8</v>
      </c>
      <c r="G529" s="15">
        <f>IF(AND(F529="YA"),5,IF(AND(F529="TIDAK"),1,0))</f>
        <v>5</v>
      </c>
    </row>
    <row r="530" spans="1:7" ht="32" customHeight="1" x14ac:dyDescent="0.2">
      <c r="A530" s="2"/>
      <c r="B530" s="5"/>
      <c r="C530" s="5"/>
      <c r="D530" s="4" t="s">
        <v>970</v>
      </c>
      <c r="E530" s="5" t="s">
        <v>971</v>
      </c>
      <c r="F530" s="58" t="s">
        <v>8</v>
      </c>
      <c r="G530" s="15">
        <f t="shared" ref="G530:G531" si="36">IF(AND(F530="YA"),5,IF(AND(F530="TIDAK"),1,0))</f>
        <v>5</v>
      </c>
    </row>
    <row r="531" spans="1:7" ht="32" customHeight="1" x14ac:dyDescent="0.2">
      <c r="A531" s="2"/>
      <c r="B531" s="5"/>
      <c r="C531" s="5"/>
      <c r="D531" s="4" t="s">
        <v>972</v>
      </c>
      <c r="E531" s="5" t="s">
        <v>973</v>
      </c>
      <c r="F531" s="58" t="s">
        <v>8</v>
      </c>
      <c r="G531" s="15">
        <f t="shared" si="36"/>
        <v>5</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8</v>
      </c>
      <c r="G533" s="15">
        <f>IF(AND(F533="YA"),0,IF(AND(F533="TIDAK"),0,0))</f>
        <v>0</v>
      </c>
    </row>
    <row r="534" spans="1:7" ht="32" customHeight="1" x14ac:dyDescent="0.2">
      <c r="A534" s="2"/>
      <c r="B534" s="5"/>
      <c r="C534" s="5"/>
      <c r="D534" s="4" t="s">
        <v>978</v>
      </c>
      <c r="E534" s="5" t="s">
        <v>979</v>
      </c>
      <c r="F534" s="58" t="s">
        <v>22</v>
      </c>
      <c r="G534" s="15">
        <f t="shared" ref="G534:G535" si="37">IF(AND(F534="YA"),0,IF(AND(F534="TIDAK"),0,0))</f>
        <v>0</v>
      </c>
    </row>
    <row r="535" spans="1:7" ht="32" customHeight="1" x14ac:dyDescent="0.2">
      <c r="A535" s="2"/>
      <c r="B535" s="5"/>
      <c r="C535" s="5"/>
      <c r="D535" s="4" t="s">
        <v>980</v>
      </c>
      <c r="E535" s="5" t="s">
        <v>981</v>
      </c>
      <c r="F535" s="58" t="s">
        <v>22</v>
      </c>
      <c r="G535" s="15">
        <f t="shared" si="37"/>
        <v>0</v>
      </c>
    </row>
    <row r="536" spans="1:7" ht="32" customHeight="1" x14ac:dyDescent="0.2">
      <c r="A536" s="2"/>
      <c r="B536" s="4" t="s">
        <v>982</v>
      </c>
      <c r="C536" s="4" t="s">
        <v>983</v>
      </c>
      <c r="D536" s="181" t="s">
        <v>984</v>
      </c>
      <c r="E536" s="182"/>
      <c r="F536" s="58" t="s">
        <v>8</v>
      </c>
      <c r="G536" s="15">
        <f>IF(AND(F536="YA"),5,IF(AND(F536="TIDAK"),1,0))</f>
        <v>5</v>
      </c>
    </row>
    <row r="537" spans="1:7" ht="32" customHeight="1" x14ac:dyDescent="0.2">
      <c r="A537" s="2">
        <v>19</v>
      </c>
      <c r="B537" s="180" t="s">
        <v>985</v>
      </c>
      <c r="C537" s="180"/>
      <c r="D537" s="180"/>
      <c r="E537" s="180"/>
      <c r="F537" s="58"/>
      <c r="G537" s="50">
        <f>SUM(G538:G566)</f>
        <v>100</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8</v>
      </c>
      <c r="G539" s="15">
        <f>IF(AND(F539="YA"),5,IF(AND(F539="TIDAK"),1,0))</f>
        <v>5</v>
      </c>
    </row>
    <row r="540" spans="1:7" ht="32" customHeight="1" x14ac:dyDescent="0.2">
      <c r="A540" s="2"/>
      <c r="B540" s="17"/>
      <c r="C540" s="24" t="s">
        <v>990</v>
      </c>
      <c r="D540" s="203" t="s">
        <v>991</v>
      </c>
      <c r="E540" s="203"/>
      <c r="F540" s="58"/>
      <c r="G540" s="15"/>
    </row>
    <row r="541" spans="1:7" ht="32" customHeight="1" x14ac:dyDescent="0.2">
      <c r="A541" s="2"/>
      <c r="B541" s="17"/>
      <c r="C541" s="17"/>
      <c r="D541" s="24" t="s">
        <v>992</v>
      </c>
      <c r="E541" s="17" t="s">
        <v>993</v>
      </c>
      <c r="F541" s="58" t="s">
        <v>22</v>
      </c>
      <c r="G541" s="15">
        <f>IF(AND(F541="YA"),3,IF(AND(F541="TIDAK"),1,0))</f>
        <v>0</v>
      </c>
    </row>
    <row r="542" spans="1:7" ht="32" customHeight="1" x14ac:dyDescent="0.2">
      <c r="A542" s="2"/>
      <c r="B542" s="17"/>
      <c r="C542" s="17"/>
      <c r="D542" s="24" t="s">
        <v>994</v>
      </c>
      <c r="E542" s="17" t="s">
        <v>995</v>
      </c>
      <c r="F542" s="58" t="s">
        <v>8</v>
      </c>
      <c r="G542" s="15">
        <f>IF(AND(F542="YA"),5,IF(AND(F542="TIDAK"),1,0))</f>
        <v>5</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8</v>
      </c>
      <c r="G544" s="15">
        <f>IF(AND(F544="YA"),5,IF(AND(F544="TIDAK"),1,0))</f>
        <v>5</v>
      </c>
    </row>
    <row r="545" spans="1:7" ht="32" customHeight="1" x14ac:dyDescent="0.2">
      <c r="A545" s="2"/>
      <c r="B545" s="5"/>
      <c r="C545" s="5"/>
      <c r="D545" s="4" t="s">
        <v>1000</v>
      </c>
      <c r="E545" s="5" t="s">
        <v>1001</v>
      </c>
      <c r="F545" s="58" t="s">
        <v>8</v>
      </c>
      <c r="G545" s="15">
        <f>IF(AND(F545="YA"),5,IF(AND(F545="TIDAK"),1,0))</f>
        <v>5</v>
      </c>
    </row>
    <row r="546" spans="1:7" ht="32" customHeight="1" x14ac:dyDescent="0.2">
      <c r="A546" s="2"/>
      <c r="B546" s="5"/>
      <c r="C546" s="4" t="s">
        <v>1002</v>
      </c>
      <c r="D546" s="176" t="s">
        <v>1003</v>
      </c>
      <c r="E546" s="176"/>
      <c r="F546" s="58" t="s">
        <v>8</v>
      </c>
      <c r="G546" s="15">
        <f>IF(AND(F546="YA"),5,IF(AND(F546="TIDAK"),1,0))</f>
        <v>5</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8</v>
      </c>
      <c r="G550" s="15">
        <f>IF(AND(F550="YA"),5,IF(AND(F550="TIDAK"),1,0))</f>
        <v>5</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8</v>
      </c>
      <c r="G552" s="15">
        <f>IF(AND(F552="YA"),5,IF(AND(F552="TIDAK"),1,0))</f>
        <v>5</v>
      </c>
    </row>
    <row r="553" spans="1:7" ht="32" customHeight="1" x14ac:dyDescent="0.2">
      <c r="A553" s="2"/>
      <c r="B553" s="5"/>
      <c r="C553" s="5"/>
      <c r="D553" s="4" t="s">
        <v>1016</v>
      </c>
      <c r="E553" s="5" t="s">
        <v>1017</v>
      </c>
      <c r="F553" s="58" t="s">
        <v>8</v>
      </c>
      <c r="G553" s="15">
        <f>IF(AND(F553="YA"),5,IF(AND(F553="TIDAK"),1,0))</f>
        <v>5</v>
      </c>
    </row>
    <row r="554" spans="1:7" ht="32" customHeight="1" x14ac:dyDescent="0.2">
      <c r="A554" s="2"/>
      <c r="B554" s="5"/>
      <c r="C554" s="4" t="s">
        <v>1018</v>
      </c>
      <c r="D554" s="176" t="s">
        <v>1019</v>
      </c>
      <c r="E554" s="176"/>
      <c r="F554" s="58" t="s">
        <v>8</v>
      </c>
      <c r="G554" s="15">
        <f>IF(AND(F554="YA"),5,IF(AND(F554="TIDAK"),1,0))</f>
        <v>5</v>
      </c>
    </row>
    <row r="555" spans="1:7" ht="32" customHeight="1" x14ac:dyDescent="0.2">
      <c r="A555" s="2"/>
      <c r="B555" s="5"/>
      <c r="C555" s="4" t="s">
        <v>1020</v>
      </c>
      <c r="D555" s="176" t="s">
        <v>1021</v>
      </c>
      <c r="E555" s="176"/>
      <c r="F555" s="58" t="s">
        <v>8</v>
      </c>
      <c r="G555" s="15">
        <f>IF(AND(F555="YA"),5,IF(AND(F555="TIDAK"),1,0))</f>
        <v>5</v>
      </c>
    </row>
    <row r="556" spans="1:7" ht="32" customHeight="1" x14ac:dyDescent="0.2">
      <c r="A556" s="2"/>
      <c r="B556" s="5"/>
      <c r="C556" s="4" t="s">
        <v>1022</v>
      </c>
      <c r="D556" s="176" t="s">
        <v>1023</v>
      </c>
      <c r="E556" s="176"/>
      <c r="F556" s="58" t="s">
        <v>8</v>
      </c>
      <c r="G556" s="15">
        <f>IF(AND(F556="YA"),5,IF(AND(F556="TIDAK"),1,0))</f>
        <v>5</v>
      </c>
    </row>
    <row r="557" spans="1:7" ht="32" customHeight="1" x14ac:dyDescent="0.2">
      <c r="A557" s="2"/>
      <c r="B557" s="17"/>
      <c r="C557" s="24" t="s">
        <v>1024</v>
      </c>
      <c r="D557" s="203" t="s">
        <v>1025</v>
      </c>
      <c r="E557" s="203"/>
      <c r="F557" s="58"/>
      <c r="G557" s="15"/>
    </row>
    <row r="558" spans="1:7" ht="32" customHeight="1" x14ac:dyDescent="0.2">
      <c r="A558" s="2"/>
      <c r="B558" s="17"/>
      <c r="C558" s="17"/>
      <c r="D558" s="24" t="s">
        <v>1026</v>
      </c>
      <c r="E558" s="17" t="s">
        <v>1027</v>
      </c>
      <c r="F558" s="58" t="s">
        <v>22</v>
      </c>
      <c r="G558" s="15">
        <f>IF(AND(F558="YA"),3,IF(AND(F558="TIDAK"),1,0))</f>
        <v>0</v>
      </c>
    </row>
    <row r="559" spans="1:7" ht="32" customHeight="1" x14ac:dyDescent="0.2">
      <c r="A559" s="2"/>
      <c r="B559" s="17"/>
      <c r="C559" s="17"/>
      <c r="D559" s="24" t="s">
        <v>1028</v>
      </c>
      <c r="E559" s="17" t="s">
        <v>1029</v>
      </c>
      <c r="F559" s="58" t="s">
        <v>8</v>
      </c>
      <c r="G559" s="15">
        <f>IF(AND(F559="YA"),5,IF(AND(F559="TIDAK"),1,0))</f>
        <v>5</v>
      </c>
    </row>
    <row r="560" spans="1:7" ht="32" customHeight="1" x14ac:dyDescent="0.2">
      <c r="A560" s="2"/>
      <c r="B560" s="5"/>
      <c r="C560" s="4" t="s">
        <v>1030</v>
      </c>
      <c r="D560" s="176" t="s">
        <v>1031</v>
      </c>
      <c r="E560" s="176"/>
      <c r="F560" s="58" t="s">
        <v>8</v>
      </c>
      <c r="G560" s="15">
        <f>IF(AND(F560="YA"),5,IF(AND(F560="TIDAK"),1,0))</f>
        <v>5</v>
      </c>
    </row>
    <row r="561" spans="1:7" ht="32" customHeight="1" x14ac:dyDescent="0.2">
      <c r="A561" s="2"/>
      <c r="B561" s="5"/>
      <c r="C561" s="4" t="s">
        <v>1032</v>
      </c>
      <c r="D561" s="176" t="s">
        <v>1033</v>
      </c>
      <c r="E561" s="176"/>
      <c r="F561" s="58" t="s">
        <v>8</v>
      </c>
      <c r="G561" s="15">
        <f>IF(AND(F561="YA"),5,IF(AND(F561="TIDAK"),1,0))</f>
        <v>5</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8</v>
      </c>
      <c r="G563" s="15">
        <f>IF(AND(F563="YA"),5,IF(AND(F563="TIDAK"),1,0))</f>
        <v>5</v>
      </c>
    </row>
    <row r="564" spans="1:7" ht="32" customHeight="1" x14ac:dyDescent="0.2">
      <c r="A564" s="2"/>
      <c r="B564" s="5"/>
      <c r="C564" s="5"/>
      <c r="D564" s="5" t="s">
        <v>1037</v>
      </c>
      <c r="E564" s="5" t="s">
        <v>1038</v>
      </c>
      <c r="F564" s="58" t="s">
        <v>8</v>
      </c>
      <c r="G564" s="15">
        <f>IF(AND(F564="YA"),5,IF(AND(F564="TIDAK"),1,0))</f>
        <v>5</v>
      </c>
    </row>
    <row r="565" spans="1:7" ht="32" customHeight="1" x14ac:dyDescent="0.2">
      <c r="A565" s="2"/>
      <c r="B565" s="5"/>
      <c r="C565" s="4" t="s">
        <v>1039</v>
      </c>
      <c r="D565" s="181" t="s">
        <v>1040</v>
      </c>
      <c r="E565" s="182"/>
      <c r="F565" s="58" t="s">
        <v>8</v>
      </c>
      <c r="G565" s="15">
        <f>IF(AND(F565="YA"),5,IF(AND(F565="TIDAK"),1,0))</f>
        <v>5</v>
      </c>
    </row>
    <row r="566" spans="1:7" ht="32" customHeight="1" x14ac:dyDescent="0.2">
      <c r="A566" s="2"/>
      <c r="B566" s="5"/>
      <c r="C566" s="4" t="s">
        <v>1041</v>
      </c>
      <c r="D566" s="176" t="s">
        <v>1042</v>
      </c>
      <c r="E566" s="176"/>
      <c r="F566" s="58" t="s">
        <v>8</v>
      </c>
      <c r="G566" s="15">
        <f>IF(AND(F566="YA"),5,IF(AND(F566="TIDAK"),1,0))</f>
        <v>5</v>
      </c>
    </row>
    <row r="567" spans="1:7" ht="32" customHeight="1" x14ac:dyDescent="0.2">
      <c r="A567" s="2">
        <v>20</v>
      </c>
      <c r="B567" s="197" t="s">
        <v>1043</v>
      </c>
      <c r="C567" s="197"/>
      <c r="D567" s="197"/>
      <c r="E567" s="197"/>
      <c r="F567" s="58"/>
      <c r="G567" s="50">
        <f>SUM(G568:G573)</f>
        <v>21</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t="s">
        <v>8</v>
      </c>
      <c r="G569" s="15">
        <f>IF(AND(F569="YA"),5,IF(AND(F569="TIDAK"),1,0))</f>
        <v>5</v>
      </c>
    </row>
    <row r="570" spans="1:7" ht="32" customHeight="1" x14ac:dyDescent="0.2">
      <c r="A570" s="2"/>
      <c r="B570" s="24"/>
      <c r="C570" s="29" t="s">
        <v>1048</v>
      </c>
      <c r="D570" s="198" t="s">
        <v>1049</v>
      </c>
      <c r="E570" s="199"/>
      <c r="F570" s="58" t="s">
        <v>8</v>
      </c>
      <c r="G570" s="15"/>
    </row>
    <row r="571" spans="1:7" ht="32" customHeight="1" x14ac:dyDescent="0.2">
      <c r="A571" s="2"/>
      <c r="B571" s="27"/>
      <c r="C571" s="27"/>
      <c r="D571" s="30" t="s">
        <v>1050</v>
      </c>
      <c r="E571" s="17" t="s">
        <v>1051</v>
      </c>
      <c r="F571" s="58" t="s">
        <v>55</v>
      </c>
      <c r="G571" s="15">
        <f>IF(AND(F571="YA"),5,IF(AND(F571="TIDAK"),1,0))</f>
        <v>1</v>
      </c>
    </row>
    <row r="572" spans="1:7" ht="32" customHeight="1" x14ac:dyDescent="0.2">
      <c r="A572" s="2"/>
      <c r="B572" s="27"/>
      <c r="C572" s="27"/>
      <c r="D572" s="30" t="s">
        <v>1050</v>
      </c>
      <c r="E572" s="17" t="s">
        <v>1052</v>
      </c>
      <c r="F572" s="58" t="s">
        <v>8</v>
      </c>
      <c r="G572" s="15">
        <f>IF(AND(F572="YA"),5,IF(AND(F572="TIDAK"),1,0))</f>
        <v>5</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55</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c r="G578" s="15">
        <f>IF(AND(F578="YA"),3,IF(AND(F578="TIDAK"),1,0))</f>
        <v>0</v>
      </c>
    </row>
    <row r="579" spans="1:7" ht="32" customHeight="1" x14ac:dyDescent="0.2">
      <c r="A579" s="2"/>
      <c r="B579" s="5"/>
      <c r="C579" s="5" t="s">
        <v>1063</v>
      </c>
      <c r="D579" s="176" t="s">
        <v>1064</v>
      </c>
      <c r="E579" s="176"/>
      <c r="F579" s="58" t="s">
        <v>8</v>
      </c>
      <c r="G579" s="15">
        <f>IF(AND(F579="YA"),5,IF(AND(F579="TIDAK"),1,0))</f>
        <v>5</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t="s">
        <v>22</v>
      </c>
      <c r="G581" s="15">
        <f>IF(AND(F581="YA"),2,IF(AND(F581="TIDAK"),1,0))</f>
        <v>0</v>
      </c>
    </row>
    <row r="582" spans="1:7" ht="32" customHeight="1" x14ac:dyDescent="0.2">
      <c r="A582" s="2"/>
      <c r="B582" s="5"/>
      <c r="C582" s="5" t="s">
        <v>1068</v>
      </c>
      <c r="D582" s="176" t="s">
        <v>1069</v>
      </c>
      <c r="E582" s="176"/>
      <c r="F582" s="58" t="s">
        <v>22</v>
      </c>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87</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8</v>
      </c>
      <c r="G594" s="15">
        <f t="shared" si="39"/>
        <v>5</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8</v>
      </c>
      <c r="G596" s="15">
        <f t="shared" si="39"/>
        <v>5</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8</v>
      </c>
      <c r="G598" s="15">
        <f t="shared" si="39"/>
        <v>5</v>
      </c>
    </row>
    <row r="599" spans="1:7" ht="32" customHeight="1" x14ac:dyDescent="0.2">
      <c r="A599" s="2"/>
      <c r="B599" s="5" t="s">
        <v>1100</v>
      </c>
      <c r="C599" s="176" t="s">
        <v>1101</v>
      </c>
      <c r="D599" s="176"/>
      <c r="E599" s="176"/>
      <c r="F599" s="58" t="s">
        <v>8</v>
      </c>
      <c r="G599" s="15">
        <f t="shared" si="39"/>
        <v>5</v>
      </c>
    </row>
    <row r="600" spans="1:7" ht="32" customHeight="1" x14ac:dyDescent="0.2">
      <c r="A600" s="2"/>
      <c r="B600" s="5" t="s">
        <v>1102</v>
      </c>
      <c r="C600" s="176" t="s">
        <v>1103</v>
      </c>
      <c r="D600" s="176"/>
      <c r="E600" s="176"/>
      <c r="F600" s="58" t="s">
        <v>8</v>
      </c>
      <c r="G600" s="15">
        <f t="shared" si="39"/>
        <v>5</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22</v>
      </c>
      <c r="G602" s="15">
        <f>IF(AND(F602="YA"),3,IF(AND(F602="TIDAK"),1,0))</f>
        <v>0</v>
      </c>
    </row>
    <row r="603" spans="1:7" ht="32" customHeight="1" x14ac:dyDescent="0.2">
      <c r="A603" s="2"/>
      <c r="B603" s="5"/>
      <c r="C603" s="5" t="s">
        <v>1108</v>
      </c>
      <c r="D603" s="176" t="s">
        <v>1109</v>
      </c>
      <c r="E603" s="176"/>
      <c r="F603" s="58" t="s">
        <v>8</v>
      </c>
      <c r="G603" s="15">
        <f>IF(AND(F603="YA"),5,IF(AND(F603="TIDAK"),1,0))</f>
        <v>5</v>
      </c>
    </row>
    <row r="604" spans="1:7" ht="32" customHeight="1" x14ac:dyDescent="0.2">
      <c r="A604" s="2"/>
      <c r="B604" s="5"/>
      <c r="C604" s="5"/>
      <c r="D604" s="5" t="s">
        <v>1110</v>
      </c>
      <c r="E604" s="5" t="s">
        <v>1111</v>
      </c>
      <c r="F604" s="58" t="s">
        <v>8</v>
      </c>
      <c r="G604" s="15">
        <f>IF(AND(F604="YA"),5,IF(AND(F604="TIDAK"),1,0))</f>
        <v>5</v>
      </c>
    </row>
    <row r="605" spans="1:7" ht="32" customHeight="1" x14ac:dyDescent="0.2">
      <c r="A605" s="2"/>
      <c r="B605" s="5"/>
      <c r="C605" s="5"/>
      <c r="D605" s="5" t="s">
        <v>1112</v>
      </c>
      <c r="E605" s="5" t="s">
        <v>1113</v>
      </c>
      <c r="F605" s="58" t="s">
        <v>8</v>
      </c>
      <c r="G605" s="15">
        <f>IF(AND(F605="YA"),5,IF(AND(F605="TIDAK"),1,0))</f>
        <v>5</v>
      </c>
    </row>
    <row r="606" spans="1:7" ht="32" customHeight="1" x14ac:dyDescent="0.2">
      <c r="A606" s="2"/>
      <c r="B606" s="5" t="s">
        <v>1114</v>
      </c>
      <c r="C606" s="5"/>
      <c r="D606" s="5" t="s">
        <v>1115</v>
      </c>
      <c r="E606" s="5" t="s">
        <v>1116</v>
      </c>
      <c r="F606" s="58" t="s">
        <v>8</v>
      </c>
      <c r="G606" s="15">
        <f>IF(AND(F606="YA"),5,IF(AND(F606="TIDAK"),1,0))</f>
        <v>5</v>
      </c>
    </row>
    <row r="607" spans="1:7" ht="32" customHeight="1" x14ac:dyDescent="0.2">
      <c r="A607" s="2"/>
      <c r="B607" s="5" t="s">
        <v>1117</v>
      </c>
      <c r="C607" s="176" t="s">
        <v>1118</v>
      </c>
      <c r="D607" s="176"/>
      <c r="E607" s="176"/>
      <c r="F607" s="58" t="s">
        <v>8</v>
      </c>
      <c r="G607" s="15">
        <f>IF(AND(F607="YA"),2,IF(AND(F607="TIDAK"),5,0))</f>
        <v>2</v>
      </c>
    </row>
    <row r="608" spans="1:7" ht="32" customHeight="1" x14ac:dyDescent="0.2">
      <c r="A608" s="2"/>
      <c r="B608" s="5" t="s">
        <v>1119</v>
      </c>
      <c r="C608" s="176" t="s">
        <v>1120</v>
      </c>
      <c r="D608" s="176"/>
      <c r="E608" s="176"/>
      <c r="F608" s="58" t="s">
        <v>8</v>
      </c>
      <c r="G608" s="15">
        <f>IF(AND(F608="YA"),2,IF(AND(F608="TIDAK"),1,0))</f>
        <v>2</v>
      </c>
    </row>
    <row r="609" spans="1:7" ht="32" customHeight="1" x14ac:dyDescent="0.2">
      <c r="A609" s="2"/>
      <c r="B609" s="17" t="s">
        <v>1121</v>
      </c>
      <c r="C609" s="203" t="s">
        <v>1122</v>
      </c>
      <c r="D609" s="203"/>
      <c r="E609" s="203"/>
      <c r="F609" s="58"/>
      <c r="G609" s="15"/>
    </row>
    <row r="610" spans="1:7" ht="32" customHeight="1" x14ac:dyDescent="0.2">
      <c r="A610" s="2"/>
      <c r="B610" s="17"/>
      <c r="C610" s="17" t="s">
        <v>1123</v>
      </c>
      <c r="D610" s="203" t="s">
        <v>1124</v>
      </c>
      <c r="E610" s="203"/>
      <c r="F610" s="58" t="s">
        <v>8</v>
      </c>
      <c r="G610" s="15">
        <f>IF(AND(F610="YA"),3,IF(AND(F610="TIDAK"),1,0))</f>
        <v>3</v>
      </c>
    </row>
    <row r="611" spans="1:7" ht="32" customHeight="1" x14ac:dyDescent="0.2">
      <c r="A611" s="2"/>
      <c r="B611" s="17"/>
      <c r="C611" s="17" t="s">
        <v>1125</v>
      </c>
      <c r="D611" s="203" t="s">
        <v>1126</v>
      </c>
      <c r="E611" s="203"/>
      <c r="F611" s="58" t="s">
        <v>22</v>
      </c>
      <c r="G611" s="15">
        <f>IF(AND(F611="YA"),5,IF(AND(F611="TIDAK"),1,0))</f>
        <v>0</v>
      </c>
    </row>
    <row r="612" spans="1:7" ht="32" customHeight="1" x14ac:dyDescent="0.2">
      <c r="A612" s="2"/>
      <c r="B612" s="5" t="s">
        <v>1127</v>
      </c>
      <c r="C612" s="176" t="s">
        <v>1128</v>
      </c>
      <c r="D612" s="176"/>
      <c r="E612" s="176"/>
      <c r="F612" s="58" t="s">
        <v>8</v>
      </c>
      <c r="G612" s="15">
        <f>IF(AND(F612="YA"),5,IF(AND(F612="TIDAK"),1,0))</f>
        <v>5</v>
      </c>
    </row>
    <row r="613" spans="1:7" ht="32" customHeight="1" x14ac:dyDescent="0.2">
      <c r="A613" s="2"/>
      <c r="B613" s="5" t="s">
        <v>1129</v>
      </c>
      <c r="C613" s="176" t="s">
        <v>1130</v>
      </c>
      <c r="D613" s="176"/>
      <c r="E613" s="176"/>
      <c r="F613" s="58" t="s">
        <v>8</v>
      </c>
      <c r="G613" s="15">
        <f>IF(AND(F613="YA"),5,IF(AND(F613="TIDAK"),1,0))</f>
        <v>5</v>
      </c>
    </row>
    <row r="614" spans="1:7" ht="32" customHeight="1" x14ac:dyDescent="0.2">
      <c r="A614" s="2"/>
      <c r="B614" s="17" t="s">
        <v>1131</v>
      </c>
      <c r="C614" s="203" t="s">
        <v>1132</v>
      </c>
      <c r="D614" s="203"/>
      <c r="E614" s="203"/>
      <c r="F614" s="58"/>
      <c r="G614" s="15"/>
    </row>
    <row r="615" spans="1:7" ht="32" customHeight="1" x14ac:dyDescent="0.2">
      <c r="A615" s="2"/>
      <c r="B615" s="17"/>
      <c r="C615" s="17" t="s">
        <v>1133</v>
      </c>
      <c r="D615" s="203" t="s">
        <v>1134</v>
      </c>
      <c r="E615" s="203"/>
      <c r="F615" s="58" t="s">
        <v>8</v>
      </c>
      <c r="G615" s="15">
        <f>IF(AND(F615="YA"),5,IF(AND(F615="TIDAK"),1,0))</f>
        <v>5</v>
      </c>
    </row>
    <row r="616" spans="1:7" ht="32" customHeight="1" x14ac:dyDescent="0.2">
      <c r="A616" s="2"/>
      <c r="B616" s="17"/>
      <c r="C616" s="17" t="s">
        <v>1135</v>
      </c>
      <c r="D616" s="203" t="s">
        <v>1136</v>
      </c>
      <c r="E616" s="203"/>
      <c r="F616" s="58" t="s">
        <v>22</v>
      </c>
      <c r="G616" s="15">
        <f>IF(AND(F616="YA"),3,IF(AND(F616="TIDAK"),1,0))</f>
        <v>0</v>
      </c>
    </row>
    <row r="617" spans="1:7" ht="32" customHeight="1" x14ac:dyDescent="0.2">
      <c r="A617" s="186" t="s">
        <v>1137</v>
      </c>
      <c r="B617" s="187"/>
      <c r="C617" s="187"/>
      <c r="D617" s="187"/>
      <c r="E617" s="187"/>
      <c r="F617" s="187"/>
      <c r="G617" s="48">
        <f>G618</f>
        <v>190</v>
      </c>
    </row>
    <row r="618" spans="1:7" ht="32" customHeight="1" x14ac:dyDescent="0.2">
      <c r="A618" s="31">
        <v>23</v>
      </c>
      <c r="B618" s="197" t="s">
        <v>1138</v>
      </c>
      <c r="C618" s="197"/>
      <c r="D618" s="197"/>
      <c r="E618" s="197"/>
      <c r="F618" s="58"/>
      <c r="G618" s="50">
        <f>SUM(G619:G677)</f>
        <v>190</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4" t="s">
        <v>1169</v>
      </c>
      <c r="C634" s="176" t="s">
        <v>1170</v>
      </c>
      <c r="D634" s="176"/>
      <c r="E634" s="176"/>
      <c r="F634" s="58"/>
      <c r="G634" s="15"/>
    </row>
    <row r="635" spans="1:7" ht="32" customHeight="1" x14ac:dyDescent="0.2">
      <c r="A635" s="2"/>
      <c r="B635" s="5"/>
      <c r="C635" s="4" t="s">
        <v>1171</v>
      </c>
      <c r="D635" s="176" t="s">
        <v>1172</v>
      </c>
      <c r="E635" s="176"/>
      <c r="F635" s="58" t="s">
        <v>8</v>
      </c>
      <c r="G635" s="15">
        <f t="shared" ref="G635:G642" si="41">IF(AND(F635="YA"),5,IF(AND(F635="TIDAK"),1,0))</f>
        <v>5</v>
      </c>
    </row>
    <row r="636" spans="1:7" ht="32" customHeight="1" x14ac:dyDescent="0.2">
      <c r="A636" s="2"/>
      <c r="B636" s="5"/>
      <c r="C636" s="4" t="s">
        <v>1173</v>
      </c>
      <c r="D636" s="176" t="s">
        <v>1174</v>
      </c>
      <c r="E636" s="176"/>
      <c r="F636" s="58" t="s">
        <v>8</v>
      </c>
      <c r="G636" s="15">
        <f t="shared" si="41"/>
        <v>5</v>
      </c>
    </row>
    <row r="637" spans="1:7" ht="32" customHeight="1" x14ac:dyDescent="0.2">
      <c r="A637" s="2"/>
      <c r="B637" s="5"/>
      <c r="C637" s="4" t="s">
        <v>1175</v>
      </c>
      <c r="D637" s="176" t="s">
        <v>1176</v>
      </c>
      <c r="E637" s="176"/>
      <c r="F637" s="58" t="s">
        <v>8</v>
      </c>
      <c r="G637" s="15">
        <f t="shared" si="41"/>
        <v>5</v>
      </c>
    </row>
    <row r="638" spans="1:7" ht="32" customHeight="1" x14ac:dyDescent="0.2">
      <c r="A638" s="2"/>
      <c r="B638" s="5"/>
      <c r="C638" s="4" t="s">
        <v>1177</v>
      </c>
      <c r="D638" s="176" t="s">
        <v>1178</v>
      </c>
      <c r="E638" s="176"/>
      <c r="F638" s="58" t="s">
        <v>8</v>
      </c>
      <c r="G638" s="15">
        <f t="shared" si="41"/>
        <v>5</v>
      </c>
    </row>
    <row r="639" spans="1:7" ht="32" customHeight="1" x14ac:dyDescent="0.2">
      <c r="A639" s="2"/>
      <c r="B639" s="5"/>
      <c r="C639" s="4" t="s">
        <v>1179</v>
      </c>
      <c r="D639" s="176" t="s">
        <v>1180</v>
      </c>
      <c r="E639" s="176"/>
      <c r="F639" s="58" t="s">
        <v>8</v>
      </c>
      <c r="G639" s="15">
        <f t="shared" si="41"/>
        <v>5</v>
      </c>
    </row>
    <row r="640" spans="1:7" ht="32" customHeight="1" x14ac:dyDescent="0.2">
      <c r="A640" s="2"/>
      <c r="B640" s="5"/>
      <c r="C640" s="4" t="s">
        <v>1181</v>
      </c>
      <c r="D640" s="176" t="s">
        <v>1182</v>
      </c>
      <c r="E640" s="176"/>
      <c r="F640" s="58" t="s">
        <v>8</v>
      </c>
      <c r="G640" s="15">
        <f t="shared" si="41"/>
        <v>5</v>
      </c>
    </row>
    <row r="641" spans="1:7" ht="32" customHeight="1" x14ac:dyDescent="0.2">
      <c r="A641" s="2"/>
      <c r="B641" s="5"/>
      <c r="C641" s="4" t="s">
        <v>1183</v>
      </c>
      <c r="D641" s="176" t="s">
        <v>1184</v>
      </c>
      <c r="E641" s="176"/>
      <c r="F641" s="58" t="s">
        <v>8</v>
      </c>
      <c r="G641" s="15">
        <f t="shared" si="41"/>
        <v>5</v>
      </c>
    </row>
    <row r="642" spans="1:7" ht="32" customHeight="1" x14ac:dyDescent="0.2">
      <c r="A642" s="2"/>
      <c r="B642" s="4" t="s">
        <v>1185</v>
      </c>
      <c r="C642" s="176" t="s">
        <v>1186</v>
      </c>
      <c r="D642" s="176"/>
      <c r="E642" s="176"/>
      <c r="F642" s="58" t="s">
        <v>8</v>
      </c>
      <c r="G642" s="15">
        <f t="shared" si="41"/>
        <v>5</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8</v>
      </c>
      <c r="G644" s="15">
        <f>IF(AND(F644="YA"),5,IF(AND(F644="TIDAK"),1,0))</f>
        <v>5</v>
      </c>
    </row>
    <row r="645" spans="1:7" ht="32" customHeight="1" x14ac:dyDescent="0.2">
      <c r="A645" s="2"/>
      <c r="B645" s="5"/>
      <c r="C645" s="4" t="s">
        <v>1191</v>
      </c>
      <c r="D645" s="176" t="s">
        <v>1192</v>
      </c>
      <c r="E645" s="176"/>
      <c r="F645" s="58" t="s">
        <v>8</v>
      </c>
      <c r="G645" s="15">
        <f>IF(AND(F645="YA"),5,IF(AND(F645="TIDAK"),1,0))</f>
        <v>5</v>
      </c>
    </row>
    <row r="646" spans="1:7" ht="32" customHeight="1" x14ac:dyDescent="0.2">
      <c r="A646" s="2"/>
      <c r="B646" s="5"/>
      <c r="C646" s="4" t="s">
        <v>1193</v>
      </c>
      <c r="D646" s="176" t="s">
        <v>1194</v>
      </c>
      <c r="E646" s="176"/>
      <c r="F646" s="58" t="s">
        <v>8</v>
      </c>
      <c r="G646" s="15">
        <f>IF(AND(F646="YA"),5,IF(AND(F646="TIDAK"),1,0))</f>
        <v>5</v>
      </c>
    </row>
    <row r="647" spans="1:7" ht="32" customHeight="1" x14ac:dyDescent="0.2">
      <c r="A647" s="2"/>
      <c r="B647" s="4" t="s">
        <v>1195</v>
      </c>
      <c r="C647" s="181" t="s">
        <v>1196</v>
      </c>
      <c r="D647" s="183"/>
      <c r="E647" s="182"/>
      <c r="F647" s="58"/>
      <c r="G647" s="15"/>
    </row>
    <row r="648" spans="1:7" ht="32" customHeight="1" x14ac:dyDescent="0.2">
      <c r="A648" s="2"/>
      <c r="B648" s="24"/>
      <c r="C648" s="24" t="s">
        <v>1197</v>
      </c>
      <c r="D648" s="184" t="s">
        <v>1198</v>
      </c>
      <c r="E648" s="185"/>
      <c r="F648" s="58"/>
      <c r="G648" s="15"/>
    </row>
    <row r="649" spans="1:7" ht="32" customHeight="1" x14ac:dyDescent="0.2">
      <c r="A649" s="2"/>
      <c r="B649" s="24"/>
      <c r="C649" s="17"/>
      <c r="D649" s="24" t="s">
        <v>1199</v>
      </c>
      <c r="E649" s="52" t="s">
        <v>1200</v>
      </c>
      <c r="F649" s="58" t="s">
        <v>8</v>
      </c>
      <c r="G649" s="15">
        <f>IF(AND(F649="YA"),5,IF(AND(F649="TIDAK"),1,0))</f>
        <v>5</v>
      </c>
    </row>
    <row r="650" spans="1:7" ht="32" customHeight="1" x14ac:dyDescent="0.2">
      <c r="A650" s="2"/>
      <c r="B650" s="24"/>
      <c r="C650" s="17"/>
      <c r="D650" s="24" t="s">
        <v>1201</v>
      </c>
      <c r="E650" s="52" t="s">
        <v>1202</v>
      </c>
      <c r="F650" s="58" t="s">
        <v>22</v>
      </c>
      <c r="G650" s="15">
        <f>IF(AND(F650="YA"),3,IF(AND(F650="TIDAK"),1,0))</f>
        <v>0</v>
      </c>
    </row>
    <row r="651" spans="1:7" ht="32" customHeight="1" x14ac:dyDescent="0.2">
      <c r="A651" s="2"/>
      <c r="B651" s="24"/>
      <c r="C651" s="17"/>
      <c r="D651" s="24" t="s">
        <v>1203</v>
      </c>
      <c r="E651" s="52" t="s">
        <v>1204</v>
      </c>
      <c r="F651" s="58" t="s">
        <v>22</v>
      </c>
      <c r="G651" s="15">
        <f>IF(AND(F651="YA"),1,IF(AND(F651="TIDAK"),1,0))</f>
        <v>0</v>
      </c>
    </row>
    <row r="652" spans="1:7" ht="32" customHeight="1" x14ac:dyDescent="0.2">
      <c r="A652" s="2"/>
      <c r="B652" s="5"/>
      <c r="C652" s="6" t="s">
        <v>1199</v>
      </c>
      <c r="D652" s="181" t="s">
        <v>1205</v>
      </c>
      <c r="E652" s="182"/>
      <c r="F652" s="58"/>
      <c r="G652" s="15"/>
    </row>
    <row r="653" spans="1:7" ht="32" customHeight="1" x14ac:dyDescent="0.2">
      <c r="A653" s="2"/>
      <c r="B653" s="17"/>
      <c r="C653" s="17"/>
      <c r="D653" s="24" t="s">
        <v>1206</v>
      </c>
      <c r="E653" s="17" t="s">
        <v>1207</v>
      </c>
      <c r="F653" s="58" t="s">
        <v>55</v>
      </c>
      <c r="G653" s="15">
        <f>IF(AND(F653="YA"),5,IF(AND(F653="TIDAK"),0,0))</f>
        <v>0</v>
      </c>
    </row>
    <row r="654" spans="1:7" ht="32" customHeight="1" x14ac:dyDescent="0.2">
      <c r="A654" s="2"/>
      <c r="B654" s="17"/>
      <c r="C654" s="17"/>
      <c r="D654" s="24" t="s">
        <v>1208</v>
      </c>
      <c r="E654" s="17" t="s">
        <v>1209</v>
      </c>
      <c r="F654" s="58" t="s">
        <v>55</v>
      </c>
      <c r="G654" s="15">
        <f>IF(AND(F654="YA"),5,IF(AND(F654="TIDAK"),0,0))</f>
        <v>0</v>
      </c>
    </row>
    <row r="655" spans="1:7" ht="44" customHeight="1" x14ac:dyDescent="0.2">
      <c r="A655" s="2"/>
      <c r="B655" s="17"/>
      <c r="C655" s="17"/>
      <c r="D655" s="24" t="s">
        <v>1210</v>
      </c>
      <c r="E655" s="17" t="s">
        <v>1211</v>
      </c>
      <c r="F655" s="58" t="s">
        <v>8</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8</v>
      </c>
      <c r="G657" s="15">
        <f>IF(AND(F657="YA"),1,IF(AND(F657="TIDAK"),0,0))</f>
        <v>1</v>
      </c>
    </row>
    <row r="658" spans="1:7" ht="44" customHeight="1" x14ac:dyDescent="0.2">
      <c r="A658" s="2"/>
      <c r="B658" s="5"/>
      <c r="C658" s="5"/>
      <c r="D658" s="4" t="s">
        <v>1215</v>
      </c>
      <c r="E658" s="5" t="s">
        <v>1216</v>
      </c>
      <c r="F658" s="58" t="s">
        <v>8</v>
      </c>
      <c r="G658" s="15">
        <f t="shared" ref="G658:G661" si="42">IF(AND(F658="YA"),1,IF(AND(F658="TIDAK"),0,0))</f>
        <v>1</v>
      </c>
    </row>
    <row r="659" spans="1:7" ht="60" customHeight="1" x14ac:dyDescent="0.2">
      <c r="A659" s="2"/>
      <c r="B659" s="5"/>
      <c r="C659" s="5"/>
      <c r="D659" s="4" t="s">
        <v>1217</v>
      </c>
      <c r="E659" s="5" t="s">
        <v>1218</v>
      </c>
      <c r="F659" s="58" t="s">
        <v>8</v>
      </c>
      <c r="G659" s="15">
        <f t="shared" si="42"/>
        <v>1</v>
      </c>
    </row>
    <row r="660" spans="1:7" ht="44" customHeight="1" x14ac:dyDescent="0.2">
      <c r="A660" s="2"/>
      <c r="B660" s="5"/>
      <c r="C660" s="5"/>
      <c r="D660" s="4" t="s">
        <v>1219</v>
      </c>
      <c r="E660" s="5" t="s">
        <v>1220</v>
      </c>
      <c r="F660" s="58" t="s">
        <v>8</v>
      </c>
      <c r="G660" s="15">
        <f t="shared" si="42"/>
        <v>1</v>
      </c>
    </row>
    <row r="661" spans="1:7" ht="32" customHeight="1" x14ac:dyDescent="0.2">
      <c r="A661" s="2"/>
      <c r="B661" s="5"/>
      <c r="C661" s="5"/>
      <c r="D661" s="4" t="s">
        <v>1221</v>
      </c>
      <c r="E661" s="5" t="s">
        <v>1222</v>
      </c>
      <c r="F661" s="58" t="s">
        <v>8</v>
      </c>
      <c r="G661" s="15">
        <f t="shared" si="42"/>
        <v>1</v>
      </c>
    </row>
    <row r="662" spans="1:7" ht="48" customHeight="1" x14ac:dyDescent="0.2">
      <c r="A662" s="2"/>
      <c r="B662" s="5"/>
      <c r="C662" s="4" t="s">
        <v>1203</v>
      </c>
      <c r="D662" s="194" t="s">
        <v>1223</v>
      </c>
      <c r="E662" s="196"/>
      <c r="F662" s="58" t="s">
        <v>8</v>
      </c>
      <c r="G662" s="15">
        <f t="shared" ref="G662:G671" si="43">IF(AND(F662="YA"),5,IF(AND(F662="TIDAK"),1,0))</f>
        <v>5</v>
      </c>
    </row>
    <row r="663" spans="1:7" ht="32" customHeight="1" x14ac:dyDescent="0.2">
      <c r="A663" s="2"/>
      <c r="B663" s="5"/>
      <c r="C663" s="5"/>
      <c r="D663" s="4" t="s">
        <v>1224</v>
      </c>
      <c r="E663" s="5" t="s">
        <v>1225</v>
      </c>
      <c r="F663" s="58" t="s">
        <v>8</v>
      </c>
      <c r="G663" s="15">
        <f t="shared" si="43"/>
        <v>5</v>
      </c>
    </row>
    <row r="664" spans="1:7" ht="69" customHeight="1" x14ac:dyDescent="0.2">
      <c r="A664" s="2"/>
      <c r="B664" s="5"/>
      <c r="C664" s="5"/>
      <c r="D664" s="4" t="s">
        <v>1226</v>
      </c>
      <c r="E664" s="5" t="s">
        <v>1227</v>
      </c>
      <c r="F664" s="58" t="s">
        <v>8</v>
      </c>
      <c r="G664" s="15">
        <f>IF(AND(F664="YA"),5,IF(AND(F664="TIDAK"),0,0))</f>
        <v>5</v>
      </c>
    </row>
    <row r="665" spans="1:7" ht="49" customHeight="1" x14ac:dyDescent="0.2">
      <c r="A665" s="2"/>
      <c r="B665" s="5"/>
      <c r="C665" s="5"/>
      <c r="D665" s="4" t="s">
        <v>1228</v>
      </c>
      <c r="E665" s="5" t="s">
        <v>1229</v>
      </c>
      <c r="F665" s="58" t="s">
        <v>22</v>
      </c>
      <c r="G665" s="15">
        <f>IF(AND(F665="YA"),3,IF(AND(F665="TIDAK"),1,0))</f>
        <v>0</v>
      </c>
    </row>
    <row r="666" spans="1:7" ht="47" customHeight="1" x14ac:dyDescent="0.2">
      <c r="A666" s="2"/>
      <c r="B666" s="5"/>
      <c r="C666" s="5"/>
      <c r="D666" s="4" t="s">
        <v>1230</v>
      </c>
      <c r="E666" s="5" t="s">
        <v>1231</v>
      </c>
      <c r="F666" s="58" t="s">
        <v>8</v>
      </c>
      <c r="G666" s="15">
        <f t="shared" si="43"/>
        <v>5</v>
      </c>
    </row>
    <row r="667" spans="1:7" ht="47" customHeight="1" x14ac:dyDescent="0.2">
      <c r="A667" s="2"/>
      <c r="B667" s="5"/>
      <c r="C667" s="5"/>
      <c r="D667" s="4" t="s">
        <v>1232</v>
      </c>
      <c r="E667" s="5" t="s">
        <v>1233</v>
      </c>
      <c r="F667" s="58" t="s">
        <v>8</v>
      </c>
      <c r="G667" s="15">
        <f t="shared" si="43"/>
        <v>5</v>
      </c>
    </row>
    <row r="668" spans="1:7" ht="47" customHeight="1" x14ac:dyDescent="0.2">
      <c r="A668" s="2"/>
      <c r="B668" s="5"/>
      <c r="C668" s="5"/>
      <c r="D668" s="4" t="s">
        <v>1234</v>
      </c>
      <c r="E668" s="5" t="s">
        <v>1235</v>
      </c>
      <c r="F668" s="58" t="s">
        <v>8</v>
      </c>
      <c r="G668" s="15">
        <f t="shared" si="43"/>
        <v>5</v>
      </c>
    </row>
    <row r="669" spans="1:7" ht="46" customHeight="1" x14ac:dyDescent="0.2">
      <c r="A669" s="2"/>
      <c r="B669" s="5"/>
      <c r="C669" s="5"/>
      <c r="D669" s="4" t="s">
        <v>1236</v>
      </c>
      <c r="E669" s="5" t="s">
        <v>1237</v>
      </c>
      <c r="F669" s="58" t="s">
        <v>8</v>
      </c>
      <c r="G669" s="15">
        <f t="shared" si="43"/>
        <v>5</v>
      </c>
    </row>
    <row r="670" spans="1:7" ht="44" customHeight="1" x14ac:dyDescent="0.2">
      <c r="A670" s="2"/>
      <c r="B670" s="17"/>
      <c r="C670" s="24" t="s">
        <v>1238</v>
      </c>
      <c r="D670" s="184" t="s">
        <v>1239</v>
      </c>
      <c r="E670" s="185"/>
      <c r="F670" s="58"/>
      <c r="G670" s="15">
        <f t="shared" si="43"/>
        <v>0</v>
      </c>
    </row>
    <row r="671" spans="1:7" ht="32" customHeight="1" x14ac:dyDescent="0.2">
      <c r="A671" s="2"/>
      <c r="B671" s="17"/>
      <c r="C671" s="24"/>
      <c r="D671" s="24" t="s">
        <v>1240</v>
      </c>
      <c r="E671" s="52" t="s">
        <v>1241</v>
      </c>
      <c r="F671" s="58" t="s">
        <v>8</v>
      </c>
      <c r="G671" s="15">
        <f t="shared" si="43"/>
        <v>5</v>
      </c>
    </row>
    <row r="672" spans="1:7" ht="32" customHeight="1" x14ac:dyDescent="0.2">
      <c r="A672" s="2"/>
      <c r="B672" s="17"/>
      <c r="C672" s="17"/>
      <c r="D672" s="24" t="s">
        <v>1242</v>
      </c>
      <c r="E672" s="52" t="s">
        <v>1243</v>
      </c>
      <c r="F672" s="58" t="s">
        <v>22</v>
      </c>
      <c r="G672" s="15">
        <f>IF(AND(F672="YA"),3,IF(AND(F672="TIDAK"),1,0))</f>
        <v>0</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8</v>
      </c>
      <c r="G674" s="15">
        <f>IF(AND(F674="YA"),5,IF(AND(F674="TIDAK"),1,0))</f>
        <v>5</v>
      </c>
    </row>
    <row r="675" spans="1:7" ht="32" customHeight="1" x14ac:dyDescent="0.2">
      <c r="A675" s="2"/>
      <c r="B675" s="5"/>
      <c r="C675" s="4" t="s">
        <v>1248</v>
      </c>
      <c r="D675" s="176" t="s">
        <v>1249</v>
      </c>
      <c r="E675" s="176"/>
      <c r="F675" s="58" t="s">
        <v>8</v>
      </c>
      <c r="G675" s="15">
        <f>IF(AND(F675="YA"),5,IF(AND(F675="TIDAK"),1,0))</f>
        <v>5</v>
      </c>
    </row>
    <row r="676" spans="1:7" ht="32" customHeight="1" x14ac:dyDescent="0.2">
      <c r="A676" s="2"/>
      <c r="B676" s="5"/>
      <c r="C676" s="4" t="s">
        <v>1250</v>
      </c>
      <c r="D676" s="176" t="s">
        <v>1251</v>
      </c>
      <c r="E676" s="176"/>
      <c r="F676" s="58" t="s">
        <v>8</v>
      </c>
      <c r="G676" s="15">
        <f>IF(AND(F676="YA"),5,IF(AND(F676="TIDAK"),1,0))</f>
        <v>5</v>
      </c>
    </row>
    <row r="677" spans="1:7" ht="32" customHeight="1" x14ac:dyDescent="0.2">
      <c r="A677" s="2"/>
      <c r="B677" s="5"/>
      <c r="C677" s="4" t="s">
        <v>1252</v>
      </c>
      <c r="D677" s="176" t="s">
        <v>1253</v>
      </c>
      <c r="E677" s="176"/>
      <c r="F677" s="58" t="s">
        <v>8</v>
      </c>
      <c r="G677" s="15">
        <f>IF(AND(F677="YA"),5,IF(AND(F677="TIDAK"),1,0))</f>
        <v>5</v>
      </c>
    </row>
    <row r="678" spans="1:7" ht="32" customHeight="1" x14ac:dyDescent="0.2">
      <c r="A678" s="186" t="s">
        <v>1254</v>
      </c>
      <c r="B678" s="187"/>
      <c r="C678" s="187"/>
      <c r="D678" s="187"/>
      <c r="E678" s="187"/>
      <c r="F678" s="187"/>
      <c r="G678" s="48">
        <f>G679</f>
        <v>95</v>
      </c>
    </row>
    <row r="679" spans="1:7" ht="32" customHeight="1" x14ac:dyDescent="0.2">
      <c r="A679" s="2">
        <v>24</v>
      </c>
      <c r="B679" s="189" t="s">
        <v>1154</v>
      </c>
      <c r="C679" s="190"/>
      <c r="D679" s="190"/>
      <c r="E679" s="191"/>
      <c r="F679" s="58"/>
      <c r="G679" s="50">
        <f>SUM(G680:G704)</f>
        <v>95</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t="s">
        <v>8</v>
      </c>
      <c r="G681" s="15"/>
    </row>
    <row r="682" spans="1:7" ht="32" customHeight="1" x14ac:dyDescent="0.2">
      <c r="A682" s="2"/>
      <c r="B682" s="5"/>
      <c r="C682" s="4" t="s">
        <v>1259</v>
      </c>
      <c r="D682" s="181" t="s">
        <v>1260</v>
      </c>
      <c r="E682" s="182"/>
      <c r="F682" s="58" t="s">
        <v>8</v>
      </c>
      <c r="G682" s="15">
        <f>IF(AND(F682="YA"),5,IF(AND(F682="TIDAK"),1,0))</f>
        <v>5</v>
      </c>
    </row>
    <row r="683" spans="1:7" ht="32" customHeight="1" x14ac:dyDescent="0.2">
      <c r="A683" s="2"/>
      <c r="B683" s="5"/>
      <c r="C683" s="4" t="s">
        <v>1261</v>
      </c>
      <c r="D683" s="181" t="s">
        <v>1262</v>
      </c>
      <c r="E683" s="182"/>
      <c r="F683" s="58" t="s">
        <v>8</v>
      </c>
      <c r="G683" s="15">
        <f>IF(AND(F683="YA"),5,IF(AND(F683="TIDAK"),1,0))</f>
        <v>5</v>
      </c>
    </row>
    <row r="684" spans="1:7" ht="32" customHeight="1" x14ac:dyDescent="0.2">
      <c r="A684" s="2"/>
      <c r="B684" s="5"/>
      <c r="C684" s="4" t="s">
        <v>1263</v>
      </c>
      <c r="D684" s="181" t="s">
        <v>1264</v>
      </c>
      <c r="E684" s="182"/>
      <c r="F684" s="58" t="s">
        <v>8</v>
      </c>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8</v>
      </c>
      <c r="G692" s="15">
        <f t="shared" si="44"/>
        <v>5</v>
      </c>
    </row>
    <row r="693" spans="1:7" ht="32" customHeight="1" x14ac:dyDescent="0.2">
      <c r="A693" s="2"/>
      <c r="B693" s="5"/>
      <c r="C693" s="4" t="s">
        <v>1281</v>
      </c>
      <c r="D693" s="181" t="s">
        <v>1282</v>
      </c>
      <c r="E693" s="182"/>
      <c r="F693" s="58" t="s">
        <v>8</v>
      </c>
      <c r="G693" s="15">
        <f t="shared" si="44"/>
        <v>5</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24" t="s">
        <v>1292</v>
      </c>
      <c r="C699" s="184" t="s">
        <v>1293</v>
      </c>
      <c r="D699" s="202"/>
      <c r="E699" s="185"/>
      <c r="F699" s="58"/>
      <c r="G699" s="15"/>
    </row>
    <row r="700" spans="1:7" ht="32" customHeight="1" x14ac:dyDescent="0.2">
      <c r="A700" s="2"/>
      <c r="B700" s="17"/>
      <c r="C700" s="24" t="s">
        <v>1294</v>
      </c>
      <c r="D700" s="184" t="s">
        <v>78</v>
      </c>
      <c r="E700" s="185"/>
      <c r="F700" s="58" t="s">
        <v>22</v>
      </c>
      <c r="G700" s="15">
        <f>IF(AND(F700="YA"),3,IF(AND(F700="TIDAK"),1,0))</f>
        <v>0</v>
      </c>
    </row>
    <row r="701" spans="1:7" ht="32" customHeight="1" x14ac:dyDescent="0.2">
      <c r="A701" s="2"/>
      <c r="B701" s="17"/>
      <c r="C701" s="24" t="s">
        <v>1295</v>
      </c>
      <c r="D701" s="184" t="s">
        <v>80</v>
      </c>
      <c r="E701" s="185"/>
      <c r="F701" s="58" t="s">
        <v>22</v>
      </c>
      <c r="G701" s="15">
        <f>IF(AND(F701="YA"),3,IF(AND(F701="TIDAK"),1,0))</f>
        <v>0</v>
      </c>
    </row>
    <row r="702" spans="1:7" ht="32" customHeight="1" x14ac:dyDescent="0.2">
      <c r="A702" s="2"/>
      <c r="B702" s="17"/>
      <c r="C702" s="24" t="s">
        <v>1296</v>
      </c>
      <c r="D702" s="184" t="s">
        <v>140</v>
      </c>
      <c r="E702" s="185"/>
      <c r="F702" s="58" t="s">
        <v>8</v>
      </c>
      <c r="G702" s="15">
        <f>IF(AND(F702="YA"),5,IF(AND(F702="TIDAK"),1,0))</f>
        <v>5</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8</v>
      </c>
      <c r="G704" s="15">
        <f>IF(AND(F704="YA"),5,IF(AND(F704="TIDAK"),1,0))</f>
        <v>5</v>
      </c>
    </row>
    <row r="705" spans="1:7" ht="32" customHeight="1" x14ac:dyDescent="0.2">
      <c r="A705" s="186" t="s">
        <v>1301</v>
      </c>
      <c r="B705" s="187"/>
      <c r="C705" s="187"/>
      <c r="D705" s="187"/>
      <c r="E705" s="187"/>
      <c r="F705" s="187"/>
      <c r="G705" s="48">
        <f>G706</f>
        <v>135</v>
      </c>
    </row>
    <row r="706" spans="1:7" ht="32" customHeight="1" x14ac:dyDescent="0.2">
      <c r="A706" s="2">
        <v>25</v>
      </c>
      <c r="B706" s="194" t="s">
        <v>1302</v>
      </c>
      <c r="C706" s="195"/>
      <c r="D706" s="195"/>
      <c r="E706" s="196"/>
      <c r="F706" s="58"/>
      <c r="G706" s="50">
        <f>SUM(G707:G750)</f>
        <v>135</v>
      </c>
    </row>
    <row r="707" spans="1:7" ht="32" customHeight="1" x14ac:dyDescent="0.2">
      <c r="A707" s="2"/>
      <c r="B707" s="4" t="s">
        <v>1303</v>
      </c>
      <c r="C707" s="176" t="s">
        <v>1304</v>
      </c>
      <c r="D707" s="176"/>
      <c r="E707" s="176"/>
      <c r="F707" s="58" t="s">
        <v>8</v>
      </c>
      <c r="G707" s="15">
        <f>IF(AND(F707="YA"),5,IF(AND(F707="TIDAK"),40,0))</f>
        <v>5</v>
      </c>
    </row>
    <row r="708" spans="1:7" ht="32" customHeight="1" x14ac:dyDescent="0.2">
      <c r="A708" s="2"/>
      <c r="B708" s="5"/>
      <c r="C708" s="176" t="s">
        <v>1305</v>
      </c>
      <c r="D708" s="176"/>
      <c r="E708" s="176"/>
      <c r="F708" s="58"/>
      <c r="G708" s="15"/>
    </row>
    <row r="709" spans="1:7" ht="32" customHeight="1" x14ac:dyDescent="0.2">
      <c r="A709" s="2"/>
      <c r="B709" s="5"/>
      <c r="C709" s="4" t="s">
        <v>1306</v>
      </c>
      <c r="D709" s="176" t="s">
        <v>1307</v>
      </c>
      <c r="E709" s="176"/>
      <c r="F709" s="58" t="s">
        <v>8</v>
      </c>
      <c r="G709" s="15">
        <f>IF(AND(F709="YA"),5,IF(AND(F709="TIDAK"),1,0))</f>
        <v>5</v>
      </c>
    </row>
    <row r="710" spans="1:7" ht="32" customHeight="1" x14ac:dyDescent="0.2">
      <c r="A710" s="2"/>
      <c r="B710" s="5"/>
      <c r="C710" s="4" t="s">
        <v>1308</v>
      </c>
      <c r="D710" s="176" t="s">
        <v>1309</v>
      </c>
      <c r="E710" s="176"/>
      <c r="F710" s="58" t="s">
        <v>8</v>
      </c>
      <c r="G710" s="15">
        <f>IF(AND(F710="YA"),5,IF(AND(F710="TIDAK"),1,0))</f>
        <v>5</v>
      </c>
    </row>
    <row r="711" spans="1:7" ht="32" customHeight="1" x14ac:dyDescent="0.2">
      <c r="A711" s="2"/>
      <c r="B711" s="5"/>
      <c r="C711" s="4" t="s">
        <v>1310</v>
      </c>
      <c r="D711" s="176" t="s">
        <v>1311</v>
      </c>
      <c r="E711" s="176"/>
      <c r="F711" s="58" t="s">
        <v>8</v>
      </c>
      <c r="G711" s="15">
        <f>IF(AND(F711="YA"),5,IF(AND(F711="TIDAK"),1,0))</f>
        <v>5</v>
      </c>
    </row>
    <row r="712" spans="1:7" ht="32" customHeight="1" x14ac:dyDescent="0.2">
      <c r="A712" s="2"/>
      <c r="B712" s="5"/>
      <c r="C712" s="4" t="s">
        <v>1312</v>
      </c>
      <c r="D712" s="176" t="s">
        <v>1313</v>
      </c>
      <c r="E712" s="176"/>
      <c r="F712" s="58" t="s">
        <v>8</v>
      </c>
      <c r="G712" s="15"/>
    </row>
    <row r="713" spans="1:7" ht="32" customHeight="1" x14ac:dyDescent="0.2">
      <c r="A713" s="2"/>
      <c r="B713" s="5"/>
      <c r="C713" s="5"/>
      <c r="D713" s="4" t="s">
        <v>1314</v>
      </c>
      <c r="E713" s="5" t="s">
        <v>1315</v>
      </c>
      <c r="F713" s="58" t="s">
        <v>8</v>
      </c>
      <c r="G713" s="15">
        <f>IF(AND(F713="YA"),5,IF(AND(F713="TIDAK"),1,0))</f>
        <v>5</v>
      </c>
    </row>
    <row r="714" spans="1:7" ht="32" customHeight="1" x14ac:dyDescent="0.2">
      <c r="A714" s="2"/>
      <c r="B714" s="5"/>
      <c r="C714" s="5"/>
      <c r="D714" s="4" t="s">
        <v>1316</v>
      </c>
      <c r="E714" s="5" t="s">
        <v>1317</v>
      </c>
      <c r="F714" s="58" t="s">
        <v>8</v>
      </c>
      <c r="G714" s="15">
        <f>IF(AND(F714="YA"),5,IF(AND(F714="TIDAK"),1,0))</f>
        <v>5</v>
      </c>
    </row>
    <row r="715" spans="1:7" ht="32" customHeight="1" x14ac:dyDescent="0.2">
      <c r="A715" s="2"/>
      <c r="B715" s="5"/>
      <c r="C715" s="5"/>
      <c r="D715" s="4" t="s">
        <v>1318</v>
      </c>
      <c r="E715" s="5" t="s">
        <v>1319</v>
      </c>
      <c r="F715" s="58" t="s">
        <v>8</v>
      </c>
      <c r="G715" s="15">
        <f>IF(AND(F715="YA"),5,IF(AND(F715="TIDAK"),1,0))</f>
        <v>5</v>
      </c>
    </row>
    <row r="716" spans="1:7" ht="32" customHeight="1" x14ac:dyDescent="0.2">
      <c r="A716" s="2"/>
      <c r="B716" s="5"/>
      <c r="C716" s="4" t="s">
        <v>1320</v>
      </c>
      <c r="D716" s="176" t="s">
        <v>1321</v>
      </c>
      <c r="E716" s="176"/>
      <c r="F716" s="58" t="s">
        <v>8</v>
      </c>
      <c r="G716" s="15">
        <f>IF(AND(F716="YA"),5,IF(AND(F716="TIDAK"),1,0))</f>
        <v>5</v>
      </c>
    </row>
    <row r="717" spans="1:7" ht="32" customHeight="1" x14ac:dyDescent="0.2">
      <c r="A717" s="2"/>
      <c r="B717" s="4" t="s">
        <v>1322</v>
      </c>
      <c r="C717" s="176" t="s">
        <v>1323</v>
      </c>
      <c r="D717" s="176"/>
      <c r="E717" s="176"/>
      <c r="F717" s="58" t="s">
        <v>8</v>
      </c>
      <c r="G717" s="15"/>
    </row>
    <row r="718" spans="1:7" ht="32" customHeight="1" x14ac:dyDescent="0.2">
      <c r="A718" s="2"/>
      <c r="B718" s="5"/>
      <c r="C718" s="4" t="s">
        <v>1324</v>
      </c>
      <c r="D718" s="176" t="s">
        <v>1325</v>
      </c>
      <c r="E718" s="176"/>
      <c r="F718" s="58" t="s">
        <v>8</v>
      </c>
      <c r="G718" s="15">
        <f>IF(AND(F718="YA"),5,IF(AND(F718="TIDAK"),25,0))</f>
        <v>5</v>
      </c>
    </row>
    <row r="719" spans="1:7" ht="32" customHeight="1" x14ac:dyDescent="0.2">
      <c r="A719" s="2"/>
      <c r="B719" s="5"/>
      <c r="C719" s="4" t="s">
        <v>1326</v>
      </c>
      <c r="D719" s="176" t="s">
        <v>1327</v>
      </c>
      <c r="E719" s="176"/>
      <c r="F719" s="58" t="s">
        <v>8</v>
      </c>
      <c r="G719" s="15">
        <f>IF(AND(F719="YA"),5,IF(AND(F719="TIDAK"),1,0))</f>
        <v>5</v>
      </c>
    </row>
    <row r="720" spans="1:7" ht="32" customHeight="1" x14ac:dyDescent="0.2">
      <c r="A720" s="2"/>
      <c r="B720" s="5"/>
      <c r="C720" s="4" t="s">
        <v>1328</v>
      </c>
      <c r="D720" s="176" t="s">
        <v>891</v>
      </c>
      <c r="E720" s="176"/>
      <c r="F720" s="58" t="s">
        <v>8</v>
      </c>
      <c r="G720" s="15"/>
    </row>
    <row r="721" spans="1:7" ht="32" customHeight="1" x14ac:dyDescent="0.2">
      <c r="A721" s="2"/>
      <c r="B721" s="5"/>
      <c r="C721" s="5"/>
      <c r="D721" s="4" t="s">
        <v>1329</v>
      </c>
      <c r="E721" s="5" t="s">
        <v>1330</v>
      </c>
      <c r="F721" s="58" t="s">
        <v>8</v>
      </c>
      <c r="G721" s="15">
        <f>IF(AND(F721="YA"),5,IF(AND(F721="TIDAK"),1,0))</f>
        <v>5</v>
      </c>
    </row>
    <row r="722" spans="1:7" ht="42" customHeight="1" x14ac:dyDescent="0.2">
      <c r="A722" s="2"/>
      <c r="B722" s="5"/>
      <c r="C722" s="4" t="s">
        <v>1331</v>
      </c>
      <c r="D722" s="176" t="s">
        <v>1332</v>
      </c>
      <c r="E722" s="176"/>
      <c r="F722" s="58" t="s">
        <v>8</v>
      </c>
      <c r="G722" s="15">
        <f>IF(AND(F722="YA"),5,IF(AND(F722="TIDAK"),1,0))</f>
        <v>5</v>
      </c>
    </row>
    <row r="723" spans="1:7" ht="32" customHeight="1" x14ac:dyDescent="0.2">
      <c r="A723" s="2"/>
      <c r="B723" s="17"/>
      <c r="C723" s="24" t="s">
        <v>1333</v>
      </c>
      <c r="D723" s="203" t="s">
        <v>1334</v>
      </c>
      <c r="E723" s="203"/>
      <c r="F723" s="58"/>
      <c r="G723" s="15"/>
    </row>
    <row r="724" spans="1:7" ht="32" customHeight="1" x14ac:dyDescent="0.2">
      <c r="A724" s="2"/>
      <c r="B724" s="17"/>
      <c r="C724" s="17"/>
      <c r="D724" s="24" t="s">
        <v>1335</v>
      </c>
      <c r="E724" s="17" t="s">
        <v>1336</v>
      </c>
      <c r="F724" s="58" t="s">
        <v>8</v>
      </c>
      <c r="G724" s="15">
        <f>IF(AND(F724="YA"),3,IF(AND(F724="TIDAK"),1,0))</f>
        <v>3</v>
      </c>
    </row>
    <row r="725" spans="1:7" ht="32" customHeight="1" x14ac:dyDescent="0.2">
      <c r="A725" s="2"/>
      <c r="B725" s="17"/>
      <c r="C725" s="17"/>
      <c r="D725" s="24" t="s">
        <v>1337</v>
      </c>
      <c r="E725" s="17" t="s">
        <v>1338</v>
      </c>
      <c r="F725" s="58" t="s">
        <v>22</v>
      </c>
      <c r="G725" s="15">
        <f>IF(AND(F725="YA"),3,IF(AND(F725="TIDAK"),1,0))</f>
        <v>0</v>
      </c>
    </row>
    <row r="726" spans="1:7" ht="32" customHeight="1" x14ac:dyDescent="0.2">
      <c r="A726" s="2"/>
      <c r="B726" s="17"/>
      <c r="C726" s="17"/>
      <c r="D726" s="24" t="s">
        <v>1339</v>
      </c>
      <c r="E726" s="17" t="s">
        <v>1340</v>
      </c>
      <c r="F726" s="58" t="s">
        <v>22</v>
      </c>
      <c r="G726" s="15">
        <f>IF(AND(F726="YA"),5,IF(AND(F726="TIDAK"),1,0))</f>
        <v>0</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4" t="s">
        <v>1343</v>
      </c>
      <c r="C728" s="176" t="s">
        <v>1344</v>
      </c>
      <c r="D728" s="176"/>
      <c r="E728" s="176"/>
      <c r="F728" s="58" t="s">
        <v>8</v>
      </c>
      <c r="G728" s="15">
        <f>IF(AND(F728="YA"),5,IF(AND(F728="TIDAK"),1,0))</f>
        <v>5</v>
      </c>
    </row>
    <row r="729" spans="1:7" ht="32" customHeight="1" x14ac:dyDescent="0.2">
      <c r="A729" s="2"/>
      <c r="B729" s="4" t="s">
        <v>1345</v>
      </c>
      <c r="C729" s="176" t="s">
        <v>1346</v>
      </c>
      <c r="D729" s="176"/>
      <c r="E729" s="176"/>
      <c r="F729" s="58" t="s">
        <v>8</v>
      </c>
      <c r="G729" s="15">
        <f>IF(AND(F729="YA"),5,IF(AND(F729="TIDAK"),1,0))</f>
        <v>5</v>
      </c>
    </row>
    <row r="730" spans="1:7" ht="32" customHeight="1" x14ac:dyDescent="0.2">
      <c r="A730" s="2"/>
      <c r="B730" s="4" t="s">
        <v>1347</v>
      </c>
      <c r="C730" s="176" t="s">
        <v>1348</v>
      </c>
      <c r="D730" s="176"/>
      <c r="E730" s="176"/>
      <c r="F730" s="58" t="s">
        <v>8</v>
      </c>
      <c r="G730" s="15">
        <f>IF(AND(F730="YA"),0,IF(AND(F730="TIDAK"),35,0))</f>
        <v>0</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8</v>
      </c>
      <c r="G733" s="15">
        <f t="shared" ref="G733:G738" si="45">IF(AND(F733="YA"),5,IF(AND(F733="TIDAK"),1,0))</f>
        <v>5</v>
      </c>
    </row>
    <row r="734" spans="1:7" ht="32" customHeight="1" x14ac:dyDescent="0.2">
      <c r="A734" s="2"/>
      <c r="B734" s="5"/>
      <c r="C734" s="4" t="s">
        <v>1353</v>
      </c>
      <c r="D734" s="176" t="s">
        <v>1354</v>
      </c>
      <c r="E734" s="176"/>
      <c r="F734" s="58" t="s">
        <v>8</v>
      </c>
      <c r="G734" s="15">
        <f t="shared" si="45"/>
        <v>5</v>
      </c>
    </row>
    <row r="735" spans="1:7" ht="32" customHeight="1" x14ac:dyDescent="0.2">
      <c r="A735" s="2"/>
      <c r="B735" s="5"/>
      <c r="C735" s="4" t="s">
        <v>1355</v>
      </c>
      <c r="D735" s="176" t="s">
        <v>1356</v>
      </c>
      <c r="E735" s="176"/>
      <c r="F735" s="58" t="s">
        <v>8</v>
      </c>
      <c r="G735" s="15">
        <f t="shared" si="45"/>
        <v>5</v>
      </c>
    </row>
    <row r="736" spans="1:7" ht="32" customHeight="1" x14ac:dyDescent="0.2">
      <c r="A736" s="2"/>
      <c r="B736" s="5"/>
      <c r="C736" s="4" t="s">
        <v>1357</v>
      </c>
      <c r="D736" s="176" t="s">
        <v>1358</v>
      </c>
      <c r="E736" s="176"/>
      <c r="F736" s="58" t="s">
        <v>8</v>
      </c>
      <c r="G736" s="15">
        <f t="shared" si="45"/>
        <v>5</v>
      </c>
    </row>
    <row r="737" spans="1:7" ht="32" customHeight="1" x14ac:dyDescent="0.2">
      <c r="A737" s="2"/>
      <c r="B737" s="5"/>
      <c r="C737" s="4" t="s">
        <v>1359</v>
      </c>
      <c r="D737" s="176" t="s">
        <v>1360</v>
      </c>
      <c r="E737" s="176"/>
      <c r="F737" s="58" t="s">
        <v>8</v>
      </c>
      <c r="G737" s="15">
        <f t="shared" si="45"/>
        <v>5</v>
      </c>
    </row>
    <row r="738" spans="1:7" ht="32" customHeight="1" x14ac:dyDescent="0.2">
      <c r="A738" s="2"/>
      <c r="B738" s="5"/>
      <c r="C738" s="4" t="s">
        <v>1361</v>
      </c>
      <c r="D738" s="176" t="s">
        <v>1362</v>
      </c>
      <c r="E738" s="176"/>
      <c r="F738" s="58" t="s">
        <v>8</v>
      </c>
      <c r="G738" s="15">
        <f t="shared" si="45"/>
        <v>5</v>
      </c>
    </row>
    <row r="739" spans="1:7" ht="32" customHeight="1" x14ac:dyDescent="0.2">
      <c r="A739" s="2"/>
      <c r="B739" s="24" t="s">
        <v>1363</v>
      </c>
      <c r="C739" s="203" t="s">
        <v>1364</v>
      </c>
      <c r="D739" s="203"/>
      <c r="E739" s="203"/>
      <c r="F739" s="58"/>
      <c r="G739" s="15"/>
    </row>
    <row r="740" spans="1:7" ht="32" customHeight="1" x14ac:dyDescent="0.2">
      <c r="A740" s="2"/>
      <c r="B740" s="17"/>
      <c r="C740" s="24" t="s">
        <v>1365</v>
      </c>
      <c r="D740" s="203" t="s">
        <v>1366</v>
      </c>
      <c r="E740" s="203"/>
      <c r="F740" s="58" t="s">
        <v>8</v>
      </c>
      <c r="G740" s="15">
        <f>IF(AND(F740="YA"),3,IF(AND(F740="TIDAK"),1,0))</f>
        <v>3</v>
      </c>
    </row>
    <row r="741" spans="1:7" ht="32" customHeight="1" x14ac:dyDescent="0.2">
      <c r="A741" s="2"/>
      <c r="B741" s="17"/>
      <c r="C741" s="24" t="s">
        <v>1367</v>
      </c>
      <c r="D741" s="203" t="s">
        <v>1368</v>
      </c>
      <c r="E741" s="203"/>
      <c r="F741" s="58" t="s">
        <v>22</v>
      </c>
      <c r="G741" s="15">
        <f>IF(AND(F741="YA"),3,IF(AND(F741="TIDAK"),1,0))</f>
        <v>0</v>
      </c>
    </row>
    <row r="742" spans="1:7" ht="32" customHeight="1" x14ac:dyDescent="0.2">
      <c r="A742" s="2"/>
      <c r="B742" s="17"/>
      <c r="C742" s="24" t="s">
        <v>1369</v>
      </c>
      <c r="D742" s="203" t="s">
        <v>1370</v>
      </c>
      <c r="E742" s="203"/>
      <c r="F742" s="58" t="s">
        <v>22</v>
      </c>
      <c r="G742" s="15">
        <f>IF(AND(F742="YA"),5,IF(AND(F742="TIDAK"),1,0))</f>
        <v>0</v>
      </c>
    </row>
    <row r="743" spans="1:7" ht="32" customHeight="1" x14ac:dyDescent="0.2">
      <c r="A743" s="2"/>
      <c r="B743" s="4" t="s">
        <v>1371</v>
      </c>
      <c r="C743" s="176" t="s">
        <v>1372</v>
      </c>
      <c r="D743" s="176"/>
      <c r="E743" s="176"/>
      <c r="F743" s="58" t="s">
        <v>8</v>
      </c>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8</v>
      </c>
      <c r="G745" s="15">
        <f>IF(AND(F745="YA"),5,IF(AND(F745="TIDAK"),1,0))</f>
        <v>5</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4" t="s">
        <v>1379</v>
      </c>
      <c r="C747" s="176" t="s">
        <v>1380</v>
      </c>
      <c r="D747" s="176"/>
      <c r="E747" s="176"/>
      <c r="F747" s="58" t="s">
        <v>8</v>
      </c>
      <c r="G747" s="15">
        <f>IF(AND(F747="YA"),5,IF(AND(F747="TIDAK"),1,0))</f>
        <v>5</v>
      </c>
    </row>
    <row r="748" spans="1:7" ht="32" customHeight="1" x14ac:dyDescent="0.2">
      <c r="A748" s="2"/>
      <c r="B748" s="5"/>
      <c r="C748" s="4" t="s">
        <v>1381</v>
      </c>
      <c r="D748" s="176" t="s">
        <v>1382</v>
      </c>
      <c r="E748" s="176"/>
      <c r="F748" s="58" t="s">
        <v>8</v>
      </c>
      <c r="G748" s="15"/>
    </row>
    <row r="749" spans="1:7" ht="32" customHeight="1" x14ac:dyDescent="0.2">
      <c r="A749" s="2"/>
      <c r="B749" s="5"/>
      <c r="C749" s="5"/>
      <c r="D749" s="4" t="s">
        <v>1383</v>
      </c>
      <c r="E749" s="5" t="s">
        <v>1384</v>
      </c>
      <c r="F749" s="58" t="s">
        <v>8</v>
      </c>
      <c r="G749" s="15">
        <f>IF(AND(F749="YA"),2,IF(AND(F749="TIDAK"),0,0))</f>
        <v>2</v>
      </c>
    </row>
    <row r="750" spans="1:7" ht="32" customHeight="1" x14ac:dyDescent="0.2">
      <c r="A750" s="2"/>
      <c r="B750" s="5"/>
      <c r="C750" s="5"/>
      <c r="D750" s="4" t="s">
        <v>1385</v>
      </c>
      <c r="E750" s="5" t="s">
        <v>1386</v>
      </c>
      <c r="F750" s="58" t="s">
        <v>8</v>
      </c>
      <c r="G750" s="15">
        <f>IF(AND(F750="YA"),2,IF(AND(F750="TIDAK"),0,0))</f>
        <v>2</v>
      </c>
    </row>
    <row r="751" spans="1:7" ht="32" customHeight="1" x14ac:dyDescent="0.2">
      <c r="A751" s="186" t="s">
        <v>1387</v>
      </c>
      <c r="B751" s="187"/>
      <c r="C751" s="187"/>
      <c r="D751" s="187"/>
      <c r="E751" s="187"/>
      <c r="F751" s="187"/>
      <c r="G751" s="48">
        <f>G752+G777</f>
        <v>100</v>
      </c>
    </row>
    <row r="752" spans="1:7" ht="32" customHeight="1" x14ac:dyDescent="0.2">
      <c r="A752" s="2">
        <v>26</v>
      </c>
      <c r="B752" s="180" t="s">
        <v>1388</v>
      </c>
      <c r="C752" s="180"/>
      <c r="D752" s="180"/>
      <c r="E752" s="180"/>
      <c r="F752" s="58"/>
      <c r="G752" s="50">
        <f>SUM(G753:G777)</f>
        <v>95</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4" t="s">
        <v>1397</v>
      </c>
      <c r="D757" s="176" t="s">
        <v>1398</v>
      </c>
      <c r="E757" s="176"/>
      <c r="F757" s="58" t="s">
        <v>8</v>
      </c>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8</v>
      </c>
      <c r="G759" s="15">
        <f>IF(AND(F759="YA"),5,IF(AND(F759="TIDAK"),1,0))</f>
        <v>5</v>
      </c>
    </row>
    <row r="760" spans="1:7" ht="32" customHeight="1" x14ac:dyDescent="0.2">
      <c r="A760" s="2"/>
      <c r="B760" s="5"/>
      <c r="C760" s="5"/>
      <c r="D760" s="4" t="s">
        <v>1403</v>
      </c>
      <c r="E760" s="5" t="s">
        <v>1404</v>
      </c>
      <c r="F760" s="58" t="s">
        <v>8</v>
      </c>
      <c r="G760" s="15">
        <f>IF(AND(F760="YA"),5,IF(AND(F760="TIDAK"),1,0))</f>
        <v>5</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22</v>
      </c>
      <c r="G762" s="15">
        <f>IF(AND(F762="YA"),3,IF(AND(F762="TIDAK"),1,0))</f>
        <v>0</v>
      </c>
    </row>
    <row r="763" spans="1:7" ht="32" customHeight="1" x14ac:dyDescent="0.2">
      <c r="A763" s="2"/>
      <c r="B763" s="5"/>
      <c r="C763" s="5"/>
      <c r="D763" s="4" t="s">
        <v>1409</v>
      </c>
      <c r="E763" s="5" t="s">
        <v>878</v>
      </c>
      <c r="F763" s="58" t="s">
        <v>22</v>
      </c>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8</v>
      </c>
      <c r="G767" s="15">
        <f t="shared" si="46"/>
        <v>5</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8</v>
      </c>
      <c r="G770" s="15">
        <f t="shared" si="46"/>
        <v>5</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8</v>
      </c>
      <c r="G774" s="15">
        <f t="shared" si="46"/>
        <v>5</v>
      </c>
    </row>
    <row r="775" spans="1:7" ht="32" customHeight="1" x14ac:dyDescent="0.2">
      <c r="A775" s="2"/>
      <c r="B775" s="4" t="s">
        <v>1432</v>
      </c>
      <c r="C775" s="176" t="s">
        <v>1433</v>
      </c>
      <c r="D775" s="176"/>
      <c r="E775" s="176"/>
      <c r="F775" s="58" t="s">
        <v>8</v>
      </c>
      <c r="G775" s="15">
        <f t="shared" si="46"/>
        <v>5</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90</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8</v>
      </c>
      <c r="G780" s="15">
        <f>IF(AND(F780="YA"),5,IF(AND(F780="TIDAK"),1,0))</f>
        <v>5</v>
      </c>
    </row>
    <row r="781" spans="1:7" ht="32" customHeight="1" x14ac:dyDescent="0.2">
      <c r="A781" s="2"/>
      <c r="B781" s="24" t="s">
        <v>1443</v>
      </c>
      <c r="C781" s="203" t="s">
        <v>1444</v>
      </c>
      <c r="D781" s="203"/>
      <c r="E781" s="203"/>
      <c r="F781" s="58"/>
      <c r="G781" s="15"/>
    </row>
    <row r="782" spans="1:7" ht="32" customHeight="1" x14ac:dyDescent="0.2">
      <c r="A782" s="2"/>
      <c r="B782" s="17"/>
      <c r="C782" s="24" t="s">
        <v>1445</v>
      </c>
      <c r="D782" s="203" t="s">
        <v>1446</v>
      </c>
      <c r="E782" s="203"/>
      <c r="F782" s="58" t="s">
        <v>22</v>
      </c>
      <c r="G782" s="15">
        <f>IF(AND(F782="YA"),3,IF(AND(F782="TIDAK"),1,0))</f>
        <v>0</v>
      </c>
    </row>
    <row r="783" spans="1:7" ht="32" customHeight="1" x14ac:dyDescent="0.2">
      <c r="A783" s="2"/>
      <c r="B783" s="17"/>
      <c r="C783" s="24" t="s">
        <v>1447</v>
      </c>
      <c r="D783" s="203" t="s">
        <v>1448</v>
      </c>
      <c r="E783" s="203"/>
      <c r="F783" s="58" t="s">
        <v>22</v>
      </c>
      <c r="G783" s="15">
        <f>IF(AND(F783="YA"),3,IF(AND(F783="TIDAK"),1,0))</f>
        <v>0</v>
      </c>
    </row>
    <row r="784" spans="1:7" ht="32" customHeight="1" x14ac:dyDescent="0.2">
      <c r="A784" s="2"/>
      <c r="B784" s="17"/>
      <c r="C784" s="24" t="s">
        <v>1449</v>
      </c>
      <c r="D784" s="203" t="s">
        <v>1069</v>
      </c>
      <c r="E784" s="203"/>
      <c r="F784" s="58" t="s">
        <v>8</v>
      </c>
      <c r="G784" s="15">
        <f>IF(AND(F784="YA"),5,IF(AND(F784="TIDAK"),1,0))</f>
        <v>5</v>
      </c>
    </row>
    <row r="785" spans="1:7" ht="32" customHeight="1" x14ac:dyDescent="0.2">
      <c r="A785" s="2"/>
      <c r="B785" s="4" t="s">
        <v>1450</v>
      </c>
      <c r="C785" s="176" t="s">
        <v>1451</v>
      </c>
      <c r="D785" s="176"/>
      <c r="E785" s="176"/>
      <c r="F785" s="58" t="s">
        <v>8</v>
      </c>
      <c r="G785" s="15">
        <f>IF(AND(F785="YA"),5,IF(AND(F785="TIDAK"),1,0))</f>
        <v>5</v>
      </c>
    </row>
    <row r="786" spans="1:7" ht="32" customHeight="1" x14ac:dyDescent="0.2">
      <c r="A786" s="2"/>
      <c r="B786" s="4" t="s">
        <v>1452</v>
      </c>
      <c r="C786" s="176" t="s">
        <v>1453</v>
      </c>
      <c r="D786" s="176"/>
      <c r="E786" s="176"/>
      <c r="F786" s="58" t="s">
        <v>8</v>
      </c>
      <c r="G786" s="15">
        <f>IF(AND(F786="YA"),5,IF(AND(F786="TIDAK"),1,0))</f>
        <v>5</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8</v>
      </c>
      <c r="G788" s="15">
        <f>IF(AND(F788="YA"),5,IF(AND(F788="TIDAK"),1,0))</f>
        <v>5</v>
      </c>
    </row>
    <row r="789" spans="1:7" ht="32" customHeight="1" x14ac:dyDescent="0.2">
      <c r="A789" s="2"/>
      <c r="B789" s="5"/>
      <c r="C789" s="32" t="s">
        <v>1457</v>
      </c>
      <c r="D789" s="176" t="s">
        <v>274</v>
      </c>
      <c r="E789" s="176"/>
      <c r="F789" s="58" t="s">
        <v>8</v>
      </c>
      <c r="G789" s="15">
        <f>IF(AND(F789="YA"),5,IF(AND(F789="TIDAK"),1,0))</f>
        <v>5</v>
      </c>
    </row>
    <row r="790" spans="1:7" ht="32" customHeight="1" x14ac:dyDescent="0.2">
      <c r="A790" s="2"/>
      <c r="B790" s="5"/>
      <c r="C790" s="32" t="s">
        <v>1458</v>
      </c>
      <c r="D790" s="176" t="s">
        <v>1459</v>
      </c>
      <c r="E790" s="176"/>
      <c r="F790" s="58" t="s">
        <v>8</v>
      </c>
      <c r="G790" s="15">
        <f>IF(AND(F790="YA"),5,IF(AND(F790="TIDAK"),1,0))</f>
        <v>5</v>
      </c>
    </row>
    <row r="791" spans="1:7" ht="32" customHeight="1" x14ac:dyDescent="0.2">
      <c r="A791" s="2"/>
      <c r="B791" s="5"/>
      <c r="C791" s="32" t="s">
        <v>1460</v>
      </c>
      <c r="D791" s="176" t="s">
        <v>1461</v>
      </c>
      <c r="E791" s="176"/>
      <c r="F791" s="58" t="s">
        <v>8</v>
      </c>
      <c r="G791" s="15">
        <f>IF(AND(F791="YA"),5,IF(AND(F791="TIDAK"),1,0))</f>
        <v>5</v>
      </c>
    </row>
    <row r="792" spans="1:7" ht="32" customHeight="1" x14ac:dyDescent="0.2">
      <c r="A792" s="2"/>
      <c r="B792" s="4" t="s">
        <v>1462</v>
      </c>
      <c r="C792" s="176" t="s">
        <v>1463</v>
      </c>
      <c r="D792" s="176"/>
      <c r="E792" s="176"/>
      <c r="F792" s="58" t="s">
        <v>8</v>
      </c>
      <c r="G792" s="15">
        <f>IF(AND(F792="YA"),5,IF(AND(F792="TIDAK"),1,0))</f>
        <v>5</v>
      </c>
    </row>
    <row r="793" spans="1:7" ht="32" customHeight="1" x14ac:dyDescent="0.2">
      <c r="A793" s="2"/>
      <c r="B793" s="4" t="s">
        <v>1464</v>
      </c>
      <c r="C793" s="176" t="s">
        <v>1465</v>
      </c>
      <c r="D793" s="176"/>
      <c r="E793" s="176"/>
      <c r="F793" s="58"/>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8</v>
      </c>
      <c r="G796" s="15">
        <f>IF(AND(F796="YA"),5,IF(AND(F796="TIDAK"),1,0))</f>
        <v>5</v>
      </c>
    </row>
    <row r="797" spans="1:7" ht="32" customHeight="1" x14ac:dyDescent="0.2">
      <c r="A797" s="2"/>
      <c r="B797" s="1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8</v>
      </c>
      <c r="G799" s="15">
        <f>IF(AND(F799="YA"),5,IF(AND(F799="TIDAK"),1,0))</f>
        <v>5</v>
      </c>
    </row>
    <row r="800" spans="1:7" ht="32" customHeight="1" x14ac:dyDescent="0.2">
      <c r="A800" s="2"/>
      <c r="B800" s="5"/>
      <c r="C800" s="4" t="s">
        <v>1477</v>
      </c>
      <c r="D800" s="176" t="s">
        <v>1478</v>
      </c>
      <c r="E800" s="176"/>
      <c r="F800" s="58" t="s">
        <v>8</v>
      </c>
      <c r="G800" s="15">
        <f>IF(AND(F800="YA"),5,IF(AND(F800="TIDAK"),1,0))</f>
        <v>5</v>
      </c>
    </row>
    <row r="801" spans="1:7" ht="32" customHeight="1" x14ac:dyDescent="0.2">
      <c r="A801" s="2"/>
      <c r="B801" s="4" t="s">
        <v>1479</v>
      </c>
      <c r="C801" s="176" t="s">
        <v>1480</v>
      </c>
      <c r="D801" s="176"/>
      <c r="E801" s="176"/>
      <c r="F801" s="58" t="s">
        <v>8</v>
      </c>
      <c r="G801" s="15">
        <f>IF(AND(F801="YA"),5,IF(AND(F801="TIDAK"),1,0))</f>
        <v>5</v>
      </c>
    </row>
    <row r="802" spans="1:7" ht="32" customHeight="1" x14ac:dyDescent="0.2">
      <c r="A802" s="2"/>
      <c r="B802" s="4" t="s">
        <v>1481</v>
      </c>
      <c r="C802" s="176" t="s">
        <v>1482</v>
      </c>
      <c r="D802" s="176"/>
      <c r="E802" s="176"/>
      <c r="F802" s="58" t="s">
        <v>8</v>
      </c>
      <c r="G802" s="15">
        <f>IF(AND(F802="YA"),1,IF(AND(F802="TIDAK"),5,0))</f>
        <v>1</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8</v>
      </c>
      <c r="G804" s="15">
        <f>IF(AND(F804="YA"),2,IF(AND(F804="TIDAK"),1,0))</f>
        <v>2</v>
      </c>
    </row>
    <row r="805" spans="1:7" ht="32" customHeight="1" x14ac:dyDescent="0.2">
      <c r="A805" s="2"/>
      <c r="B805" s="17"/>
      <c r="C805" s="24" t="s">
        <v>1487</v>
      </c>
      <c r="D805" s="203" t="s">
        <v>1488</v>
      </c>
      <c r="E805" s="203"/>
      <c r="F805" s="58"/>
      <c r="G805" s="15"/>
    </row>
    <row r="806" spans="1:7" ht="32" customHeight="1" x14ac:dyDescent="0.2">
      <c r="A806" s="2"/>
      <c r="B806" s="17"/>
      <c r="C806" s="17"/>
      <c r="D806" s="24" t="s">
        <v>1489</v>
      </c>
      <c r="E806" s="17" t="s">
        <v>1490</v>
      </c>
      <c r="F806" s="58" t="s">
        <v>22</v>
      </c>
      <c r="G806" s="15">
        <f>IF(AND(F806="YA"),1,IF(AND(F806="TIDAK"),0,0))</f>
        <v>0</v>
      </c>
    </row>
    <row r="807" spans="1:7" ht="32" customHeight="1" x14ac:dyDescent="0.2">
      <c r="A807" s="2"/>
      <c r="B807" s="17"/>
      <c r="C807" s="17"/>
      <c r="D807" s="24" t="s">
        <v>1491</v>
      </c>
      <c r="E807" s="17" t="s">
        <v>1448</v>
      </c>
      <c r="F807" s="58" t="s">
        <v>22</v>
      </c>
      <c r="G807" s="15">
        <f>IF(AND(F807="YA"),1,IF(AND(F807="TIDAK"),0,0))</f>
        <v>0</v>
      </c>
    </row>
    <row r="808" spans="1:7" ht="32" customHeight="1" x14ac:dyDescent="0.2">
      <c r="A808" s="2"/>
      <c r="B808" s="17"/>
      <c r="C808" s="17"/>
      <c r="D808" s="24" t="s">
        <v>1492</v>
      </c>
      <c r="E808" s="17" t="s">
        <v>1069</v>
      </c>
      <c r="F808" s="58" t="s">
        <v>8</v>
      </c>
      <c r="G808" s="15">
        <f>IF(AND(F808="YA"),2,IF(AND(F808="TIDAK"),0,0))</f>
        <v>2</v>
      </c>
    </row>
    <row r="809" spans="1:7" ht="32" customHeight="1" x14ac:dyDescent="0.2">
      <c r="A809" s="186" t="s">
        <v>1493</v>
      </c>
      <c r="B809" s="187"/>
      <c r="C809" s="187"/>
      <c r="D809" s="187"/>
      <c r="E809" s="187"/>
      <c r="F809" s="187"/>
      <c r="G809" s="48">
        <f>G810</f>
        <v>11</v>
      </c>
    </row>
    <row r="810" spans="1:7" ht="32" customHeight="1" x14ac:dyDescent="0.2">
      <c r="A810" s="2">
        <v>28</v>
      </c>
      <c r="B810" s="180" t="s">
        <v>1494</v>
      </c>
      <c r="C810" s="180"/>
      <c r="D810" s="180"/>
      <c r="E810" s="180"/>
      <c r="F810" s="58"/>
      <c r="G810" s="50">
        <f>SUM(G811:G831)</f>
        <v>11</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55</v>
      </c>
      <c r="G812" s="15">
        <f>IF(AND(F812="YA"),0,IF(AND(F812="TIDAK"),0,0))</f>
        <v>0</v>
      </c>
    </row>
    <row r="813" spans="1:7" ht="32" customHeight="1" x14ac:dyDescent="0.2">
      <c r="A813" s="2"/>
      <c r="B813" s="3"/>
      <c r="C813" s="4" t="s">
        <v>1499</v>
      </c>
      <c r="D813" s="193" t="s">
        <v>1500</v>
      </c>
      <c r="E813" s="193"/>
      <c r="F813" s="58" t="s">
        <v>55</v>
      </c>
      <c r="G813" s="15">
        <f t="shared" ref="G813:G815" si="47">IF(AND(F813="YA"),0,IF(AND(F813="TIDAK"),0,0))</f>
        <v>0</v>
      </c>
    </row>
    <row r="814" spans="1:7" ht="32" customHeight="1" x14ac:dyDescent="0.2">
      <c r="A814" s="2"/>
      <c r="B814" s="3"/>
      <c r="C814" s="4" t="s">
        <v>1501</v>
      </c>
      <c r="D814" s="192" t="s">
        <v>1502</v>
      </c>
      <c r="E814" s="192"/>
      <c r="F814" s="58" t="s">
        <v>8</v>
      </c>
      <c r="G814" s="15">
        <f t="shared" si="47"/>
        <v>0</v>
      </c>
    </row>
    <row r="815" spans="1:7" ht="32" customHeight="1" x14ac:dyDescent="0.2">
      <c r="A815" s="2"/>
      <c r="B815" s="3"/>
      <c r="C815" s="4" t="s">
        <v>1503</v>
      </c>
      <c r="D815" s="192" t="s">
        <v>1504</v>
      </c>
      <c r="E815" s="192"/>
      <c r="F815" s="58" t="s">
        <v>55</v>
      </c>
      <c r="G815" s="15">
        <f t="shared" si="47"/>
        <v>0</v>
      </c>
    </row>
    <row r="816" spans="1:7" ht="32" customHeight="1" x14ac:dyDescent="0.2">
      <c r="A816" s="2"/>
      <c r="B816" s="4" t="s">
        <v>1505</v>
      </c>
      <c r="C816" s="176" t="s">
        <v>1506</v>
      </c>
      <c r="D816" s="176"/>
      <c r="E816" s="176"/>
      <c r="F816" s="58" t="s">
        <v>55</v>
      </c>
      <c r="G816" s="15">
        <f>IF(AND(F816="YA"),5,IF(AND(F816="TIDAK"),1,0))</f>
        <v>1</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55</v>
      </c>
      <c r="G818" s="15">
        <f>IF(AND(F818="YA"),5,IF(AND(F818="TIDAK"),1,0))</f>
        <v>1</v>
      </c>
    </row>
    <row r="819" spans="1:7" ht="32" customHeight="1" x14ac:dyDescent="0.2">
      <c r="A819" s="2"/>
      <c r="B819" s="5"/>
      <c r="C819" s="4" t="s">
        <v>1511</v>
      </c>
      <c r="D819" s="176" t="s">
        <v>1512</v>
      </c>
      <c r="E819" s="176"/>
      <c r="F819" s="58" t="s">
        <v>55</v>
      </c>
      <c r="G819" s="15">
        <f>IF(AND(F819="YA"),5,IF(AND(F819="TIDAK"),1,0))</f>
        <v>1</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55</v>
      </c>
      <c r="G821" s="15">
        <f>IF(AND(F821="YA"),5,IF(AND(F821="TIDAK"),1,0))</f>
        <v>1</v>
      </c>
    </row>
    <row r="822" spans="1:7" ht="32" customHeight="1" x14ac:dyDescent="0.2">
      <c r="A822" s="2"/>
      <c r="B822" s="5"/>
      <c r="C822" s="4" t="s">
        <v>1516</v>
      </c>
      <c r="D822" s="176" t="s">
        <v>1517</v>
      </c>
      <c r="E822" s="176"/>
      <c r="F822" s="58" t="s">
        <v>55</v>
      </c>
      <c r="G822" s="15">
        <f>IF(AND(F822="YA"),5,IF(AND(F822="TIDAK"),1,0))</f>
        <v>1</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55</v>
      </c>
      <c r="G824" s="15">
        <f>IF(AND(F824="YA"),5,IF(AND(F824="TIDAK"),1,0))</f>
        <v>1</v>
      </c>
    </row>
    <row r="825" spans="1:7" ht="32" customHeight="1" x14ac:dyDescent="0.2">
      <c r="A825" s="2"/>
      <c r="B825" s="5"/>
      <c r="C825" s="4" t="s">
        <v>1521</v>
      </c>
      <c r="D825" s="176" t="s">
        <v>1522</v>
      </c>
      <c r="E825" s="176"/>
      <c r="F825" s="58" t="s">
        <v>22</v>
      </c>
      <c r="G825" s="15">
        <f>IF(AND(F825="YA"),5,IF(AND(F825="TIDAK"),1,0))</f>
        <v>0</v>
      </c>
    </row>
    <row r="826" spans="1:7" ht="32" customHeight="1" x14ac:dyDescent="0.2">
      <c r="A826" s="2"/>
      <c r="B826" s="4" t="s">
        <v>1523</v>
      </c>
      <c r="C826" s="176" t="s">
        <v>1524</v>
      </c>
      <c r="D826" s="176"/>
      <c r="E826" s="176"/>
      <c r="F826" s="58" t="s">
        <v>55</v>
      </c>
      <c r="G826" s="15">
        <f>IF(AND(F826="YA"),5,IF(AND(F826="TIDAK"),1,0))</f>
        <v>1</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55</v>
      </c>
      <c r="G828" s="15">
        <f>IF(AND(F828="YA"),3,IF(AND(F828="TIDAK"),1,0))</f>
        <v>1</v>
      </c>
    </row>
    <row r="829" spans="1:7" ht="32" customHeight="1" x14ac:dyDescent="0.2">
      <c r="A829" s="2"/>
      <c r="B829" s="5"/>
      <c r="C829" s="4" t="s">
        <v>1529</v>
      </c>
      <c r="D829" s="176" t="s">
        <v>1530</v>
      </c>
      <c r="E829" s="176"/>
      <c r="F829" s="58" t="s">
        <v>55</v>
      </c>
      <c r="G829" s="15">
        <f>IF(AND(F829="YA"),3,IF(AND(F829="TIDAK"),1,0))</f>
        <v>1</v>
      </c>
    </row>
    <row r="830" spans="1:7" ht="50" customHeight="1" x14ac:dyDescent="0.2">
      <c r="A830" s="2"/>
      <c r="B830" s="5"/>
      <c r="C830" s="4" t="s">
        <v>1531</v>
      </c>
      <c r="D830" s="176" t="s">
        <v>1532</v>
      </c>
      <c r="E830" s="176"/>
      <c r="F830" s="58" t="s">
        <v>55</v>
      </c>
      <c r="G830" s="15">
        <f>IF(AND(F830="YA"),5,IF(AND(F830="TIDAK"),1,0))</f>
        <v>1</v>
      </c>
    </row>
    <row r="831" spans="1:7" ht="32" customHeight="1" x14ac:dyDescent="0.2">
      <c r="A831" s="2"/>
      <c r="B831" s="4" t="s">
        <v>1533</v>
      </c>
      <c r="C831" s="176" t="s">
        <v>1693</v>
      </c>
      <c r="D831" s="176"/>
      <c r="E831" s="176"/>
      <c r="F831" s="58" t="s">
        <v>55</v>
      </c>
      <c r="G831" s="15">
        <f>IF(AND(F831="YA"),5,IF(AND(F831="TIDAK"),1,0))</f>
        <v>1</v>
      </c>
    </row>
    <row r="832" spans="1:7" ht="32" customHeight="1" x14ac:dyDescent="0.2">
      <c r="A832" s="186" t="s">
        <v>1534</v>
      </c>
      <c r="B832" s="187"/>
      <c r="C832" s="187"/>
      <c r="D832" s="187"/>
      <c r="E832" s="187"/>
      <c r="F832" s="187"/>
      <c r="G832" s="48">
        <f>G833+G865</f>
        <v>63</v>
      </c>
    </row>
    <row r="833" spans="1:7" ht="32" customHeight="1" x14ac:dyDescent="0.2">
      <c r="A833" s="2">
        <v>29</v>
      </c>
      <c r="B833" s="189" t="s">
        <v>1535</v>
      </c>
      <c r="C833" s="190"/>
      <c r="D833" s="190"/>
      <c r="E833" s="191"/>
      <c r="F833" s="58"/>
      <c r="G833" s="50">
        <f>SUM(G834:G864)</f>
        <v>43</v>
      </c>
    </row>
    <row r="834" spans="1:7" ht="32" customHeight="1" x14ac:dyDescent="0.2">
      <c r="A834" s="2"/>
      <c r="B834" s="4" t="s">
        <v>1536</v>
      </c>
      <c r="C834" s="181" t="s">
        <v>1537</v>
      </c>
      <c r="D834" s="183"/>
      <c r="E834" s="182"/>
      <c r="F834" s="58" t="s">
        <v>8</v>
      </c>
      <c r="G834" s="15">
        <f>IF(AND(F834="YA"),5,IF(AND(F834="TIDAK"),1,0))</f>
        <v>5</v>
      </c>
    </row>
    <row r="835" spans="1:7" ht="32" customHeight="1" x14ac:dyDescent="0.2">
      <c r="A835" s="2"/>
      <c r="B835" s="4" t="s">
        <v>1538</v>
      </c>
      <c r="C835" s="181" t="s">
        <v>1539</v>
      </c>
      <c r="D835" s="183"/>
      <c r="E835" s="182"/>
      <c r="F835" s="58" t="s">
        <v>8</v>
      </c>
      <c r="G835" s="15">
        <f>IF(AND(F835="YA"),5,IF(AND(F835="TIDAK"),1,0))</f>
        <v>5</v>
      </c>
    </row>
    <row r="836" spans="1:7" ht="32" customHeight="1" x14ac:dyDescent="0.2">
      <c r="A836" s="2"/>
      <c r="B836" s="4" t="s">
        <v>1540</v>
      </c>
      <c r="C836" s="181" t="s">
        <v>1541</v>
      </c>
      <c r="D836" s="183"/>
      <c r="E836" s="182"/>
      <c r="F836" s="58" t="s">
        <v>8</v>
      </c>
      <c r="G836" s="15">
        <f>IF(AND(F836="YA"),5,IF(AND(F836="TIDAK"),1,0))</f>
        <v>5</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8</v>
      </c>
      <c r="G838" s="15">
        <f>IF(AND(F838="YA"),5,IF(AND(F838="TIDAK"),1,0))</f>
        <v>5</v>
      </c>
    </row>
    <row r="839" spans="1:7" ht="32" customHeight="1" x14ac:dyDescent="0.2">
      <c r="A839" s="2"/>
      <c r="B839" s="5"/>
      <c r="C839" s="4" t="s">
        <v>1546</v>
      </c>
      <c r="D839" s="184" t="s">
        <v>1547</v>
      </c>
      <c r="E839" s="185"/>
      <c r="F839" s="58" t="s">
        <v>55</v>
      </c>
      <c r="G839" s="15">
        <f>IF(AND(F839="YA"),5,IF(AND(F839="TIDAK"),1,0))</f>
        <v>1</v>
      </c>
    </row>
    <row r="840" spans="1:7" ht="32" customHeight="1" x14ac:dyDescent="0.2">
      <c r="A840" s="2"/>
      <c r="B840" s="5"/>
      <c r="C840" s="4" t="s">
        <v>1548</v>
      </c>
      <c r="D840" s="184" t="s">
        <v>1549</v>
      </c>
      <c r="E840" s="185"/>
      <c r="F840" s="58" t="s">
        <v>55</v>
      </c>
      <c r="G840" s="15">
        <f>IF(AND(F840="YA"),5,IF(AND(F840="TIDAK"),1,0))</f>
        <v>1</v>
      </c>
    </row>
    <row r="841" spans="1:7" ht="32" customHeight="1" x14ac:dyDescent="0.2">
      <c r="A841" s="2"/>
      <c r="B841" s="5"/>
      <c r="C841" s="4" t="s">
        <v>1550</v>
      </c>
      <c r="D841" s="184" t="s">
        <v>1551</v>
      </c>
      <c r="E841" s="185"/>
      <c r="F841" s="58" t="s">
        <v>55</v>
      </c>
      <c r="G841" s="15">
        <f>IF(AND(F841="YA"),5,IF(AND(F841="TIDAK"),1,0))</f>
        <v>1</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55</v>
      </c>
      <c r="G843" s="15">
        <f t="shared" ref="G843:G850" si="48">IF(AND(F843="YA"),5,IF(AND(F843="TIDAK"),1,0))</f>
        <v>1</v>
      </c>
    </row>
    <row r="844" spans="1:7" ht="32" customHeight="1" x14ac:dyDescent="0.2">
      <c r="A844" s="2"/>
      <c r="B844" s="5"/>
      <c r="C844" s="4" t="s">
        <v>1556</v>
      </c>
      <c r="D844" s="181" t="s">
        <v>1557</v>
      </c>
      <c r="E844" s="182"/>
      <c r="F844" s="58" t="s">
        <v>55</v>
      </c>
      <c r="G844" s="15">
        <f t="shared" si="48"/>
        <v>1</v>
      </c>
    </row>
    <row r="845" spans="1:7" ht="32" customHeight="1" x14ac:dyDescent="0.2">
      <c r="A845" s="2"/>
      <c r="B845" s="5"/>
      <c r="C845" s="4" t="s">
        <v>1558</v>
      </c>
      <c r="D845" s="181" t="s">
        <v>1559</v>
      </c>
      <c r="E845" s="182"/>
      <c r="F845" s="58" t="s">
        <v>55</v>
      </c>
      <c r="G845" s="15">
        <f t="shared" si="48"/>
        <v>1</v>
      </c>
    </row>
    <row r="846" spans="1:7" ht="32" customHeight="1" x14ac:dyDescent="0.2">
      <c r="A846" s="2"/>
      <c r="B846" s="5"/>
      <c r="C846" s="4" t="s">
        <v>1560</v>
      </c>
      <c r="D846" s="184" t="s">
        <v>1561</v>
      </c>
      <c r="E846" s="185"/>
      <c r="F846" s="58" t="s">
        <v>55</v>
      </c>
      <c r="G846" s="15">
        <f t="shared" si="48"/>
        <v>1</v>
      </c>
    </row>
    <row r="847" spans="1:7" ht="32" customHeight="1" x14ac:dyDescent="0.2">
      <c r="A847" s="2"/>
      <c r="B847" s="5"/>
      <c r="C847" s="4" t="s">
        <v>1562</v>
      </c>
      <c r="D847" s="181" t="s">
        <v>1563</v>
      </c>
      <c r="E847" s="182"/>
      <c r="F847" s="58" t="s">
        <v>55</v>
      </c>
      <c r="G847" s="15">
        <f t="shared" si="48"/>
        <v>1</v>
      </c>
    </row>
    <row r="848" spans="1:7" ht="32" customHeight="1" x14ac:dyDescent="0.2">
      <c r="A848" s="2"/>
      <c r="B848" s="5"/>
      <c r="C848" s="4" t="s">
        <v>1564</v>
      </c>
      <c r="D848" s="181" t="s">
        <v>1565</v>
      </c>
      <c r="E848" s="182"/>
      <c r="F848" s="58" t="s">
        <v>55</v>
      </c>
      <c r="G848" s="15">
        <f t="shared" si="48"/>
        <v>1</v>
      </c>
    </row>
    <row r="849" spans="1:7" ht="32" customHeight="1" x14ac:dyDescent="0.2">
      <c r="A849" s="2"/>
      <c r="B849" s="5"/>
      <c r="C849" s="4" t="s">
        <v>1566</v>
      </c>
      <c r="D849" s="181" t="s">
        <v>1567</v>
      </c>
      <c r="E849" s="182"/>
      <c r="F849" s="58" t="s">
        <v>55</v>
      </c>
      <c r="G849" s="15">
        <f t="shared" si="48"/>
        <v>1</v>
      </c>
    </row>
    <row r="850" spans="1:7" ht="32" customHeight="1" x14ac:dyDescent="0.2">
      <c r="A850" s="2"/>
      <c r="B850" s="5"/>
      <c r="C850" s="4" t="s">
        <v>1568</v>
      </c>
      <c r="D850" s="181" t="s">
        <v>1569</v>
      </c>
      <c r="E850" s="182"/>
      <c r="F850" s="58" t="s">
        <v>55</v>
      </c>
      <c r="G850" s="15">
        <f t="shared" si="48"/>
        <v>1</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55</v>
      </c>
      <c r="G852" s="15">
        <f t="shared" ref="G852:G857" si="49">IF(AND(F852="YA"),5,IF(AND(F852="TIDAK"),1,0))</f>
        <v>1</v>
      </c>
    </row>
    <row r="853" spans="1:7" ht="32" customHeight="1" x14ac:dyDescent="0.2">
      <c r="A853" s="2"/>
      <c r="B853" s="5"/>
      <c r="C853" s="4" t="s">
        <v>1574</v>
      </c>
      <c r="D853" s="181" t="s">
        <v>1575</v>
      </c>
      <c r="E853" s="182"/>
      <c r="F853" s="58" t="s">
        <v>55</v>
      </c>
      <c r="G853" s="15">
        <f t="shared" si="49"/>
        <v>1</v>
      </c>
    </row>
    <row r="854" spans="1:7" ht="32" customHeight="1" x14ac:dyDescent="0.2">
      <c r="A854" s="2"/>
      <c r="B854" s="5"/>
      <c r="C854" s="4" t="s">
        <v>1576</v>
      </c>
      <c r="D854" s="176" t="s">
        <v>1577</v>
      </c>
      <c r="E854" s="176"/>
      <c r="F854" s="58" t="s">
        <v>55</v>
      </c>
      <c r="G854" s="15">
        <f t="shared" si="49"/>
        <v>1</v>
      </c>
    </row>
    <row r="855" spans="1:7" ht="32" customHeight="1" x14ac:dyDescent="0.2">
      <c r="A855" s="2"/>
      <c r="B855" s="5"/>
      <c r="C855" s="4" t="s">
        <v>1578</v>
      </c>
      <c r="D855" s="176" t="s">
        <v>1579</v>
      </c>
      <c r="E855" s="176"/>
      <c r="F855" s="58" t="s">
        <v>55</v>
      </c>
      <c r="G855" s="15">
        <f t="shared" si="49"/>
        <v>1</v>
      </c>
    </row>
    <row r="856" spans="1:7" ht="32" customHeight="1" x14ac:dyDescent="0.2">
      <c r="A856" s="2"/>
      <c r="B856" s="5"/>
      <c r="C856" s="4" t="s">
        <v>1580</v>
      </c>
      <c r="D856" s="176" t="s">
        <v>1581</v>
      </c>
      <c r="E856" s="176"/>
      <c r="F856" s="58" t="s">
        <v>55</v>
      </c>
      <c r="G856" s="15">
        <f t="shared" si="49"/>
        <v>1</v>
      </c>
    </row>
    <row r="857" spans="1:7" ht="32" customHeight="1" x14ac:dyDescent="0.2">
      <c r="A857" s="2"/>
      <c r="B857" s="5"/>
      <c r="C857" s="4" t="s">
        <v>1582</v>
      </c>
      <c r="D857" s="176" t="s">
        <v>1583</v>
      </c>
      <c r="E857" s="176"/>
      <c r="F857" s="58" t="s">
        <v>55</v>
      </c>
      <c r="G857" s="15">
        <f t="shared" si="49"/>
        <v>1</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55</v>
      </c>
      <c r="G859" s="15">
        <f t="shared" ref="G859:G864" si="50">IF(AND(F859="YA"),5,IF(AND(F859="TIDAK"),1,0))</f>
        <v>1</v>
      </c>
    </row>
    <row r="860" spans="1:7" ht="32" customHeight="1" x14ac:dyDescent="0.2">
      <c r="A860" s="2"/>
      <c r="B860" s="5"/>
      <c r="C860" s="4" t="s">
        <v>1588</v>
      </c>
      <c r="D860" s="176" t="s">
        <v>1589</v>
      </c>
      <c r="E860" s="176"/>
      <c r="F860" s="58" t="s">
        <v>55</v>
      </c>
      <c r="G860" s="15">
        <f t="shared" si="50"/>
        <v>1</v>
      </c>
    </row>
    <row r="861" spans="1:7" ht="32" customHeight="1" x14ac:dyDescent="0.2">
      <c r="A861" s="2"/>
      <c r="B861" s="5"/>
      <c r="C861" s="4" t="s">
        <v>1590</v>
      </c>
      <c r="D861" s="176" t="s">
        <v>1591</v>
      </c>
      <c r="E861" s="176"/>
      <c r="F861" s="58" t="s">
        <v>55</v>
      </c>
      <c r="G861" s="15">
        <f t="shared" si="50"/>
        <v>1</v>
      </c>
    </row>
    <row r="862" spans="1:7" ht="32" customHeight="1" x14ac:dyDescent="0.2">
      <c r="A862" s="2"/>
      <c r="B862" s="5"/>
      <c r="C862" s="4" t="s">
        <v>1592</v>
      </c>
      <c r="D862" s="176" t="s">
        <v>1593</v>
      </c>
      <c r="E862" s="176"/>
      <c r="F862" s="58" t="s">
        <v>55</v>
      </c>
      <c r="G862" s="15">
        <f t="shared" si="50"/>
        <v>1</v>
      </c>
    </row>
    <row r="863" spans="1:7" ht="32" customHeight="1" x14ac:dyDescent="0.2">
      <c r="A863" s="2"/>
      <c r="B863" s="5"/>
      <c r="C863" s="4" t="s">
        <v>1594</v>
      </c>
      <c r="D863" s="176" t="s">
        <v>1595</v>
      </c>
      <c r="E863" s="176"/>
      <c r="F863" s="58" t="s">
        <v>55</v>
      </c>
      <c r="G863" s="15">
        <f t="shared" si="50"/>
        <v>1</v>
      </c>
    </row>
    <row r="864" spans="1:7" ht="32" customHeight="1" x14ac:dyDescent="0.2">
      <c r="A864" s="2"/>
      <c r="B864" s="5"/>
      <c r="C864" s="4" t="s">
        <v>1596</v>
      </c>
      <c r="D864" s="176" t="s">
        <v>1597</v>
      </c>
      <c r="E864" s="176"/>
      <c r="F864" s="58" t="s">
        <v>55</v>
      </c>
      <c r="G864" s="15">
        <f t="shared" si="50"/>
        <v>1</v>
      </c>
    </row>
    <row r="865" spans="1:7" ht="32" customHeight="1" x14ac:dyDescent="0.2">
      <c r="A865" s="2">
        <v>30</v>
      </c>
      <c r="B865" s="180" t="s">
        <v>1598</v>
      </c>
      <c r="C865" s="180"/>
      <c r="D865" s="180"/>
      <c r="E865" s="180"/>
      <c r="F865" s="58"/>
      <c r="G865" s="50">
        <f>SUM(G866:G885)</f>
        <v>20</v>
      </c>
    </row>
    <row r="866" spans="1:7" ht="32" customHeight="1" x14ac:dyDescent="0.2">
      <c r="A866" s="2"/>
      <c r="B866" s="4" t="s">
        <v>1599</v>
      </c>
      <c r="C866" s="176" t="s">
        <v>1600</v>
      </c>
      <c r="D866" s="176"/>
      <c r="E866" s="176"/>
      <c r="F866" s="58" t="s">
        <v>55</v>
      </c>
      <c r="G866" s="15">
        <f>IF(AND(F866="YA"),5,IF(AND(F866="TIDAK"),1,0))</f>
        <v>1</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8</v>
      </c>
      <c r="G868" s="15">
        <f>IF(AND(F868="YA"),5,IF(AND(F868="TIDAK"),1,0))</f>
        <v>5</v>
      </c>
    </row>
    <row r="869" spans="1:7" ht="32" customHeight="1" x14ac:dyDescent="0.2">
      <c r="A869" s="2"/>
      <c r="B869" s="5"/>
      <c r="C869" s="4" t="s">
        <v>1605</v>
      </c>
      <c r="D869" s="176" t="s">
        <v>1606</v>
      </c>
      <c r="E869" s="176"/>
      <c r="F869" s="58" t="s">
        <v>55</v>
      </c>
      <c r="G869" s="15">
        <f>IF(AND(F869="YA"),5,IF(AND(F869="TIDAK"),1,0))</f>
        <v>1</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55</v>
      </c>
      <c r="G871" s="15">
        <f t="shared" ref="G871:G876" si="51">IF(AND(F871="YA"),5,IF(AND(F871="TIDAK"),1,0))</f>
        <v>1</v>
      </c>
    </row>
    <row r="872" spans="1:7" ht="32" customHeight="1" x14ac:dyDescent="0.2">
      <c r="A872" s="2"/>
      <c r="B872" s="5"/>
      <c r="C872" s="4" t="s">
        <v>1611</v>
      </c>
      <c r="D872" s="176" t="s">
        <v>1612</v>
      </c>
      <c r="E872" s="176"/>
      <c r="F872" s="58" t="s">
        <v>55</v>
      </c>
      <c r="G872" s="15">
        <f t="shared" si="51"/>
        <v>1</v>
      </c>
    </row>
    <row r="873" spans="1:7" ht="32" customHeight="1" x14ac:dyDescent="0.2">
      <c r="A873" s="2"/>
      <c r="B873" s="5"/>
      <c r="C873" s="4" t="s">
        <v>1613</v>
      </c>
      <c r="D873" s="176" t="s">
        <v>1614</v>
      </c>
      <c r="E873" s="176"/>
      <c r="F873" s="58" t="s">
        <v>55</v>
      </c>
      <c r="G873" s="15">
        <f t="shared" si="51"/>
        <v>1</v>
      </c>
    </row>
    <row r="874" spans="1:7" ht="32" customHeight="1" x14ac:dyDescent="0.2">
      <c r="A874" s="2"/>
      <c r="B874" s="5"/>
      <c r="C874" s="4" t="s">
        <v>1615</v>
      </c>
      <c r="D874" s="176" t="s">
        <v>1616</v>
      </c>
      <c r="E874" s="176"/>
      <c r="F874" s="58" t="s">
        <v>55</v>
      </c>
      <c r="G874" s="15">
        <f t="shared" si="51"/>
        <v>1</v>
      </c>
    </row>
    <row r="875" spans="1:7" ht="32" customHeight="1" x14ac:dyDescent="0.2">
      <c r="A875" s="2"/>
      <c r="B875" s="5"/>
      <c r="C875" s="4" t="s">
        <v>1617</v>
      </c>
      <c r="D875" s="176" t="s">
        <v>1618</v>
      </c>
      <c r="E875" s="176"/>
      <c r="F875" s="58" t="s">
        <v>55</v>
      </c>
      <c r="G875" s="15">
        <f t="shared" si="51"/>
        <v>1</v>
      </c>
    </row>
    <row r="876" spans="1:7" ht="32" customHeight="1" x14ac:dyDescent="0.2">
      <c r="A876" s="2"/>
      <c r="B876" s="5"/>
      <c r="C876" s="4" t="s">
        <v>1619</v>
      </c>
      <c r="D876" s="176" t="s">
        <v>1620</v>
      </c>
      <c r="E876" s="176"/>
      <c r="F876" s="58" t="s">
        <v>55</v>
      </c>
      <c r="G876" s="15">
        <f t="shared" si="51"/>
        <v>1</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8</v>
      </c>
      <c r="G878" s="15">
        <f>IF(AND(F878="YA"),3,IF(AND(F878="TIDAK"),1,0))</f>
        <v>3</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22</v>
      </c>
      <c r="G880" s="15">
        <f>IF(AND(F880="YA"),5,IF(AND(F880="TIDAK"),1,0))</f>
        <v>0</v>
      </c>
    </row>
    <row r="881" spans="1:7" ht="32" customHeight="1" x14ac:dyDescent="0.2">
      <c r="A881" s="2"/>
      <c r="B881" s="4" t="s">
        <v>1629</v>
      </c>
      <c r="C881" s="176" t="s">
        <v>1630</v>
      </c>
      <c r="D881" s="176"/>
      <c r="E881" s="176"/>
      <c r="F881" s="58" t="s">
        <v>55</v>
      </c>
      <c r="G881" s="15">
        <f>IF(AND(F881="YA"),5,IF(AND(F881="TIDAK"),1,0))</f>
        <v>1</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55</v>
      </c>
      <c r="G883" s="15">
        <f>IF(AND(F883="YA"),5,IF(AND(F883="TIDAK"),1,0))</f>
        <v>1</v>
      </c>
    </row>
    <row r="884" spans="1:7" ht="32" customHeight="1" x14ac:dyDescent="0.2">
      <c r="A884" s="2"/>
      <c r="B884" s="5"/>
      <c r="C884" s="4" t="s">
        <v>1635</v>
      </c>
      <c r="D884" s="176" t="s">
        <v>1636</v>
      </c>
      <c r="E884" s="176"/>
      <c r="F884" s="58" t="s">
        <v>55</v>
      </c>
      <c r="G884" s="15">
        <f>IF(AND(F884="YA"),5,IF(AND(F884="TIDAK"),1,0))</f>
        <v>1</v>
      </c>
    </row>
    <row r="885" spans="1:7" ht="32" customHeight="1" x14ac:dyDescent="0.2">
      <c r="A885" s="2"/>
      <c r="B885" s="5"/>
      <c r="C885" s="4" t="s">
        <v>1637</v>
      </c>
      <c r="D885" s="176" t="s">
        <v>1638</v>
      </c>
      <c r="E885" s="176"/>
      <c r="F885" s="58" t="s">
        <v>55</v>
      </c>
      <c r="G885" s="15">
        <f>IF(AND(F885="YA"),5,IF(AND(F885="TIDAK"),1,0))</f>
        <v>1</v>
      </c>
    </row>
    <row r="886" spans="1:7" ht="32" customHeight="1" x14ac:dyDescent="0.2">
      <c r="A886" s="177" t="s">
        <v>1648</v>
      </c>
      <c r="B886" s="177"/>
      <c r="C886" s="177"/>
      <c r="D886" s="177"/>
      <c r="E886" s="177"/>
      <c r="F886" s="177"/>
      <c r="G886" s="51">
        <f>G4+G163+G244+G281+G326+G365+G400+G430+G443+G477+G617+G678+G705+G751+G809+G832</f>
        <v>2384</v>
      </c>
    </row>
    <row r="887" spans="1:7" ht="32" customHeight="1" x14ac:dyDescent="0.2">
      <c r="A887" s="177" t="s">
        <v>1649</v>
      </c>
      <c r="B887" s="177"/>
      <c r="C887" s="177"/>
      <c r="D887" s="177"/>
      <c r="E887" s="177"/>
      <c r="F887" s="177"/>
      <c r="G887" s="42" t="str">
        <f>IF(AND(G886&gt;=2384),"SANGAT BAIK",IF(AND(G886&gt;=2013),"BAIK",IF(AND(G886&gt;=1616),"CUKUP","KURANG")))</f>
        <v>SANGAT BAIK</v>
      </c>
    </row>
    <row r="888" spans="1:7" s="54" customFormat="1" ht="9" customHeight="1" x14ac:dyDescent="0.2">
      <c r="A888" s="53"/>
      <c r="B888" s="175"/>
      <c r="C888" s="175"/>
      <c r="D888" s="175"/>
      <c r="F888" s="53"/>
      <c r="G888" s="36"/>
    </row>
  </sheetData>
  <protectedRanges>
    <protectedRange sqref="B888" name="Range1"/>
    <protectedRange sqref="B886:E887" name="Range2_1"/>
    <protectedRange sqref="F886:F887 A886:A887" name="Range1_1"/>
  </protectedRanges>
  <mergeCells count="713">
    <mergeCell ref="D884:E884"/>
    <mergeCell ref="D885:E885"/>
    <mergeCell ref="A886:F886"/>
    <mergeCell ref="A887:F887"/>
    <mergeCell ref="B888:D888"/>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752:F808 F5:F162 F245:F280 F282:F325 F327:F364 F366:F399 F401:F429 F444:F476 F618:F677 F478:F616 F679:F704 F706:F750 F431:F442 F810:F831 F164:F243 F833:F885" xr:uid="{197AED65-6386-B742-AA4A-4E33FAFD8DFF}">
      <formula1>"YA,TIDAK,N/A"</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94C3D-14FE-6E45-A102-D7E11AFCFAEE}">
  <dimension ref="A1:G887"/>
  <sheetViews>
    <sheetView view="pageBreakPreview" topLeftCell="A870" zoomScale="83" zoomScaleNormal="100" zoomScaleSheetLayoutView="83"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1699</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452</v>
      </c>
    </row>
    <row r="5" spans="1:7" ht="32" customHeight="1" x14ac:dyDescent="0.2">
      <c r="A5" s="2">
        <v>1</v>
      </c>
      <c r="B5" s="180" t="s">
        <v>5</v>
      </c>
      <c r="C5" s="180"/>
      <c r="D5" s="180"/>
      <c r="E5" s="180"/>
      <c r="F5" s="58"/>
      <c r="G5" s="50">
        <f>SUM(G6:G17)</f>
        <v>30</v>
      </c>
    </row>
    <row r="6" spans="1:7" ht="32" customHeight="1" x14ac:dyDescent="0.2">
      <c r="A6" s="2"/>
      <c r="B6" s="4" t="s">
        <v>6</v>
      </c>
      <c r="C6" s="176" t="s">
        <v>7</v>
      </c>
      <c r="D6" s="176"/>
      <c r="E6" s="176"/>
      <c r="F6" s="58"/>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8</v>
      </c>
      <c r="G8" s="15">
        <f t="shared" ref="G8:G21" si="0">IF(AND(F8="YA"),5,IF(AND(F8="TIDAK"),1,0))</f>
        <v>5</v>
      </c>
    </row>
    <row r="9" spans="1:7" ht="32" customHeight="1" x14ac:dyDescent="0.2">
      <c r="A9" s="2"/>
      <c r="B9" s="4" t="s">
        <v>13</v>
      </c>
      <c r="C9" s="176" t="s">
        <v>14</v>
      </c>
      <c r="D9" s="176"/>
      <c r="E9" s="176"/>
      <c r="F9" s="58" t="s">
        <v>8</v>
      </c>
      <c r="G9" s="15">
        <f t="shared" si="0"/>
        <v>5</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22</v>
      </c>
      <c r="G13" s="15">
        <f t="shared" si="0"/>
        <v>0</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22</v>
      </c>
      <c r="G16" s="15">
        <f t="shared" si="0"/>
        <v>0</v>
      </c>
    </row>
    <row r="17" spans="1:7" ht="32" customHeight="1" x14ac:dyDescent="0.2">
      <c r="A17" s="2"/>
      <c r="B17" s="3"/>
      <c r="C17" s="4" t="s">
        <v>29</v>
      </c>
      <c r="D17" s="176" t="s">
        <v>30</v>
      </c>
      <c r="E17" s="176"/>
      <c r="F17" s="58" t="s">
        <v>8</v>
      </c>
      <c r="G17" s="15">
        <f t="shared" si="0"/>
        <v>5</v>
      </c>
    </row>
    <row r="18" spans="1:7" ht="32" customHeight="1" x14ac:dyDescent="0.2">
      <c r="A18" s="2">
        <v>2</v>
      </c>
      <c r="B18" s="180" t="s">
        <v>31</v>
      </c>
      <c r="C18" s="180"/>
      <c r="D18" s="180"/>
      <c r="E18" s="180"/>
      <c r="F18" s="58"/>
      <c r="G18" s="50">
        <f>SUM(G19:G28)</f>
        <v>35</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c r="G22" s="15"/>
    </row>
    <row r="23" spans="1:7" ht="32" customHeight="1" x14ac:dyDescent="0.2">
      <c r="A23" s="2"/>
      <c r="B23" s="5"/>
      <c r="C23" s="5" t="s">
        <v>40</v>
      </c>
      <c r="D23" s="176" t="s">
        <v>41</v>
      </c>
      <c r="E23" s="176"/>
      <c r="F23" s="58" t="s">
        <v>22</v>
      </c>
      <c r="G23" s="15">
        <f>IF(AND(F23="YA"),2,IF(AND(F23="TIDAK"),1,0))</f>
        <v>0</v>
      </c>
    </row>
    <row r="24" spans="1:7" ht="32" customHeight="1" x14ac:dyDescent="0.2">
      <c r="A24" s="2"/>
      <c r="B24" s="5"/>
      <c r="C24" s="5" t="s">
        <v>42</v>
      </c>
      <c r="D24" s="176" t="s">
        <v>43</v>
      </c>
      <c r="E24" s="176"/>
      <c r="F24" s="58" t="s">
        <v>22</v>
      </c>
      <c r="G24" s="15">
        <f>IF(AND(F24="YA"),3,IF(AND(F24="TIDAK"),1,0))</f>
        <v>0</v>
      </c>
    </row>
    <row r="25" spans="1:7" ht="32" customHeight="1" x14ac:dyDescent="0.2">
      <c r="A25" s="2"/>
      <c r="B25" s="5"/>
      <c r="C25" s="5" t="s">
        <v>44</v>
      </c>
      <c r="D25" s="176" t="s">
        <v>45</v>
      </c>
      <c r="E25" s="176"/>
      <c r="F25" s="58" t="s">
        <v>8</v>
      </c>
      <c r="G25" s="15">
        <f>IF(AND(F25="YA"),5,IF(AND(F25="TIDAK"),1,0))</f>
        <v>5</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8</v>
      </c>
      <c r="G28" s="15">
        <f t="shared" si="1"/>
        <v>5</v>
      </c>
    </row>
    <row r="29" spans="1:7" ht="32" customHeight="1" x14ac:dyDescent="0.2">
      <c r="A29" s="2">
        <v>3</v>
      </c>
      <c r="B29" s="189" t="s">
        <v>52</v>
      </c>
      <c r="C29" s="190"/>
      <c r="D29" s="190"/>
      <c r="E29" s="191"/>
      <c r="F29" s="58"/>
      <c r="G29" s="50">
        <f>SUM(G30:G31)</f>
        <v>10</v>
      </c>
    </row>
    <row r="30" spans="1:7" ht="32" customHeight="1" x14ac:dyDescent="0.2">
      <c r="A30" s="2"/>
      <c r="B30" s="5" t="s">
        <v>53</v>
      </c>
      <c r="C30" s="176" t="s">
        <v>54</v>
      </c>
      <c r="D30" s="176"/>
      <c r="E30" s="176"/>
      <c r="F30" s="58" t="s">
        <v>8</v>
      </c>
      <c r="G30" s="15">
        <f t="shared" ref="G30:G31" si="2">IF(AND(F30="YA"),5,IF(AND(F30="TIDAK"),1,0))</f>
        <v>5</v>
      </c>
    </row>
    <row r="31" spans="1:7" ht="32" customHeight="1" x14ac:dyDescent="0.2">
      <c r="A31" s="2"/>
      <c r="B31" s="7" t="s">
        <v>56</v>
      </c>
      <c r="C31" s="176" t="s">
        <v>57</v>
      </c>
      <c r="D31" s="176"/>
      <c r="E31" s="176"/>
      <c r="F31" s="58" t="s">
        <v>8</v>
      </c>
      <c r="G31" s="15">
        <f t="shared" si="2"/>
        <v>5</v>
      </c>
    </row>
    <row r="32" spans="1:7" ht="32" customHeight="1" x14ac:dyDescent="0.2">
      <c r="A32" s="2">
        <v>4</v>
      </c>
      <c r="B32" s="180" t="s">
        <v>58</v>
      </c>
      <c r="C32" s="180"/>
      <c r="D32" s="180"/>
      <c r="E32" s="180"/>
      <c r="F32" s="58"/>
      <c r="G32" s="50">
        <f>SUM(G33:G59)</f>
        <v>100</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8</v>
      </c>
      <c r="G40" s="15">
        <f t="shared" si="5"/>
        <v>5</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t="s">
        <v>22</v>
      </c>
      <c r="G42" s="15">
        <f>IF(AND(F42="YA"),2,IF(AND(F42="TIDAK"),1,0))</f>
        <v>0</v>
      </c>
    </row>
    <row r="43" spans="1:7" ht="32" customHeight="1" x14ac:dyDescent="0.2">
      <c r="A43" s="2"/>
      <c r="B43" s="5"/>
      <c r="C43" s="5"/>
      <c r="D43" s="5" t="s">
        <v>79</v>
      </c>
      <c r="E43" s="5" t="s">
        <v>80</v>
      </c>
      <c r="F43" s="58" t="s">
        <v>22</v>
      </c>
      <c r="G43" s="15">
        <f>IF(AND(F43="YA"),3,IF(AND(F43="TIDAK"),1,0))</f>
        <v>0</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8</v>
      </c>
      <c r="G58" s="15">
        <f t="shared" si="7"/>
        <v>5</v>
      </c>
    </row>
    <row r="59" spans="1:7" ht="32" customHeight="1" x14ac:dyDescent="0.2">
      <c r="A59" s="2"/>
      <c r="B59" s="5"/>
      <c r="C59" s="5"/>
      <c r="D59" s="4" t="s">
        <v>110</v>
      </c>
      <c r="E59" s="5" t="s">
        <v>111</v>
      </c>
      <c r="F59" s="58" t="s">
        <v>8</v>
      </c>
      <c r="G59" s="15">
        <f t="shared" si="7"/>
        <v>5</v>
      </c>
    </row>
    <row r="60" spans="1:7" ht="32" customHeight="1" x14ac:dyDescent="0.2">
      <c r="A60" s="2">
        <v>5</v>
      </c>
      <c r="B60" s="180" t="s">
        <v>112</v>
      </c>
      <c r="C60" s="180"/>
      <c r="D60" s="180"/>
      <c r="E60" s="180"/>
      <c r="F60" s="58"/>
      <c r="G60" s="50">
        <f>SUM(G61:G82)</f>
        <v>85</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8</v>
      </c>
      <c r="G63" s="15">
        <f t="shared" ref="G63:G70" si="9">IF(AND(F63="YA"),5,IF(AND(F63="TIDAK"),1,0))</f>
        <v>5</v>
      </c>
    </row>
    <row r="64" spans="1:7" ht="32" customHeight="1" x14ac:dyDescent="0.2">
      <c r="A64" s="2"/>
      <c r="B64" s="5"/>
      <c r="C64" s="4" t="s">
        <v>119</v>
      </c>
      <c r="D64" s="176" t="s">
        <v>120</v>
      </c>
      <c r="E64" s="176"/>
      <c r="F64" s="58" t="s">
        <v>8</v>
      </c>
      <c r="G64" s="15">
        <f t="shared" si="9"/>
        <v>5</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8</v>
      </c>
      <c r="G69" s="15">
        <f t="shared" si="9"/>
        <v>5</v>
      </c>
    </row>
    <row r="70" spans="1:7" ht="32" customHeight="1" x14ac:dyDescent="0.2">
      <c r="A70" s="2"/>
      <c r="B70" s="5"/>
      <c r="C70" s="4" t="s">
        <v>131</v>
      </c>
      <c r="D70" s="176" t="s">
        <v>132</v>
      </c>
      <c r="E70" s="176"/>
      <c r="F70" s="58" t="s">
        <v>8</v>
      </c>
      <c r="G70" s="15">
        <f t="shared" si="9"/>
        <v>5</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t="s">
        <v>22</v>
      </c>
      <c r="G73" s="15">
        <f>IF(AND(F73="YA"),2,IF(AND(F73="TIDAK"),1,0))</f>
        <v>0</v>
      </c>
    </row>
    <row r="74" spans="1:7" ht="32" customHeight="1" x14ac:dyDescent="0.2">
      <c r="A74" s="2"/>
      <c r="B74" s="5"/>
      <c r="C74" s="5"/>
      <c r="D74" s="4" t="s">
        <v>138</v>
      </c>
      <c r="E74" s="5" t="s">
        <v>80</v>
      </c>
      <c r="F74" s="58" t="s">
        <v>22</v>
      </c>
      <c r="G74" s="15">
        <f>IF(AND(F74="YA"),3,IF(AND(F74="TIDAK"),1,0))</f>
        <v>0</v>
      </c>
    </row>
    <row r="75" spans="1:7" ht="32" customHeight="1" x14ac:dyDescent="0.2">
      <c r="A75" s="2"/>
      <c r="B75" s="5"/>
      <c r="C75" s="5"/>
      <c r="D75" s="4" t="s">
        <v>139</v>
      </c>
      <c r="E75" s="5" t="s">
        <v>140</v>
      </c>
      <c r="F75" s="58" t="s">
        <v>8</v>
      </c>
      <c r="G75" s="15">
        <f>IF(AND(F75="YA"),5,IF(AND(F75="TIDAK"),1,0))</f>
        <v>5</v>
      </c>
    </row>
    <row r="76" spans="1:7" ht="32" customHeight="1" x14ac:dyDescent="0.2">
      <c r="A76" s="2"/>
      <c r="B76" s="5"/>
      <c r="C76" s="4" t="s">
        <v>141</v>
      </c>
      <c r="D76" s="176" t="s">
        <v>142</v>
      </c>
      <c r="E76" s="176"/>
      <c r="F76" s="58" t="s">
        <v>8</v>
      </c>
      <c r="G76" s="15">
        <f t="shared" ref="G76:G82" si="10">IF(AND(F76="YA"),5,IF(AND(F76="TIDAK"),1,0))</f>
        <v>5</v>
      </c>
    </row>
    <row r="77" spans="1:7" ht="32" customHeight="1" x14ac:dyDescent="0.2">
      <c r="A77" s="2"/>
      <c r="B77" s="4" t="s">
        <v>143</v>
      </c>
      <c r="C77" s="176" t="s">
        <v>144</v>
      </c>
      <c r="D77" s="176"/>
      <c r="E77" s="176"/>
      <c r="F77" s="58" t="s">
        <v>8</v>
      </c>
      <c r="G77" s="15">
        <f t="shared" si="10"/>
        <v>5</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8</v>
      </c>
      <c r="G79" s="15">
        <f t="shared" si="10"/>
        <v>5</v>
      </c>
    </row>
    <row r="80" spans="1:7" ht="32" customHeight="1" x14ac:dyDescent="0.2">
      <c r="A80" s="2"/>
      <c r="B80" s="4" t="s">
        <v>149</v>
      </c>
      <c r="C80" s="176" t="s">
        <v>150</v>
      </c>
      <c r="D80" s="176"/>
      <c r="E80" s="176"/>
      <c r="F80" s="58" t="s">
        <v>8</v>
      </c>
      <c r="G80" s="15">
        <f t="shared" si="10"/>
        <v>5</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8</v>
      </c>
      <c r="G82" s="15">
        <f t="shared" si="10"/>
        <v>5</v>
      </c>
    </row>
    <row r="83" spans="1:7" ht="32" customHeight="1" x14ac:dyDescent="0.2">
      <c r="A83" s="2">
        <v>6</v>
      </c>
      <c r="B83" s="180" t="s">
        <v>155</v>
      </c>
      <c r="C83" s="180"/>
      <c r="D83" s="180"/>
      <c r="E83" s="180"/>
      <c r="F83" s="58"/>
      <c r="G83" s="50">
        <f>SUM(G84:G96)</f>
        <v>26</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c r="G85" s="15"/>
    </row>
    <row r="86" spans="1:7" ht="32" customHeight="1" x14ac:dyDescent="0.2">
      <c r="A86" s="2"/>
      <c r="B86" s="5"/>
      <c r="C86" s="4" t="s">
        <v>160</v>
      </c>
      <c r="D86" s="176" t="s">
        <v>161</v>
      </c>
      <c r="E86" s="176"/>
      <c r="F86" s="58" t="s">
        <v>22</v>
      </c>
      <c r="G86" s="15">
        <f>IF(AND(F86="YA"),3,IF(AND(F86="TIDAK"),1,0))</f>
        <v>0</v>
      </c>
    </row>
    <row r="87" spans="1:7" ht="32" customHeight="1" x14ac:dyDescent="0.2">
      <c r="A87" s="2"/>
      <c r="B87" s="5"/>
      <c r="C87" s="4" t="s">
        <v>162</v>
      </c>
      <c r="D87" s="176" t="s">
        <v>163</v>
      </c>
      <c r="E87" s="176"/>
      <c r="F87" s="58" t="s">
        <v>8</v>
      </c>
      <c r="G87" s="15">
        <f>IF(AND(F87="YA"),5,IF(AND(F87="TIDAK"),1,0))</f>
        <v>5</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t="s">
        <v>8</v>
      </c>
      <c r="G89" s="15">
        <f>IF(AND(F89="YA"),3,IF(AND(F89="TIDAK"),1,0))</f>
        <v>3</v>
      </c>
    </row>
    <row r="90" spans="1:7" ht="32" customHeight="1" x14ac:dyDescent="0.2">
      <c r="A90" s="2"/>
      <c r="B90" s="5"/>
      <c r="C90" s="4" t="s">
        <v>168</v>
      </c>
      <c r="D90" s="176" t="s">
        <v>169</v>
      </c>
      <c r="E90" s="176"/>
      <c r="F90" s="58" t="s">
        <v>22</v>
      </c>
      <c r="G90" s="15">
        <f>IF(AND(F90="YA"),5,IF(AND(F90="TIDAK"),1,0))</f>
        <v>0</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22</v>
      </c>
      <c r="G92" s="15">
        <f>IF(AND(F92="YA"),2,IF(AND(F92="TIDAK"),1,0))</f>
        <v>0</v>
      </c>
    </row>
    <row r="93" spans="1:7" ht="32" customHeight="1" x14ac:dyDescent="0.2">
      <c r="A93" s="2"/>
      <c r="B93" s="5"/>
      <c r="C93" s="4" t="s">
        <v>174</v>
      </c>
      <c r="D93" s="176" t="s">
        <v>175</v>
      </c>
      <c r="E93" s="176"/>
      <c r="F93" s="58" t="s">
        <v>8</v>
      </c>
      <c r="G93" s="15">
        <f>IF(AND(F93="YA"),3,IF(AND(F93="TIDAK"),1,0))</f>
        <v>3</v>
      </c>
    </row>
    <row r="94" spans="1:7" ht="32" customHeight="1" x14ac:dyDescent="0.2">
      <c r="A94" s="2"/>
      <c r="B94" s="5"/>
      <c r="C94" s="4" t="s">
        <v>176</v>
      </c>
      <c r="D94" s="176" t="s">
        <v>177</v>
      </c>
      <c r="E94" s="176"/>
      <c r="F94" s="58" t="s">
        <v>22</v>
      </c>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8</v>
      </c>
      <c r="G96" s="15">
        <f t="shared" si="12"/>
        <v>5</v>
      </c>
    </row>
    <row r="97" spans="1:7" ht="32" customHeight="1" x14ac:dyDescent="0.2">
      <c r="A97" s="2">
        <v>7</v>
      </c>
      <c r="B97" s="180" t="s">
        <v>182</v>
      </c>
      <c r="C97" s="180"/>
      <c r="D97" s="180"/>
      <c r="E97" s="180"/>
      <c r="F97" s="58"/>
      <c r="G97" s="50">
        <f>SUM(G98:G121)</f>
        <v>80</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8</v>
      </c>
      <c r="G106" s="15">
        <f t="shared" si="14"/>
        <v>5</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t="s">
        <v>22</v>
      </c>
      <c r="G112" s="15">
        <f>IF(AND(F112="YA"),3,IF(AND(F112="TIDAK"),1,0))</f>
        <v>0</v>
      </c>
    </row>
    <row r="113" spans="1:7" ht="32" customHeight="1" x14ac:dyDescent="0.2">
      <c r="A113" s="8"/>
      <c r="B113" s="5"/>
      <c r="C113" s="5" t="s">
        <v>213</v>
      </c>
      <c r="D113" s="176" t="s">
        <v>214</v>
      </c>
      <c r="E113" s="176"/>
      <c r="F113" s="58" t="s">
        <v>8</v>
      </c>
      <c r="G113" s="15">
        <f>IF(AND(F113="YA"),5,IF(AND(F113="TIDAK"),1,0))</f>
        <v>5</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22</v>
      </c>
      <c r="G115" s="15">
        <f>IF(AND(F115="YA"),3,IF(AND(F115="TIDAK"),1,0))</f>
        <v>0</v>
      </c>
    </row>
    <row r="116" spans="1:7" ht="32" customHeight="1" x14ac:dyDescent="0.2">
      <c r="A116" s="8"/>
      <c r="B116" s="5"/>
      <c r="C116" s="5" t="s">
        <v>219</v>
      </c>
      <c r="D116" s="176" t="s">
        <v>220</v>
      </c>
      <c r="E116" s="176"/>
      <c r="F116" s="58" t="s">
        <v>8</v>
      </c>
      <c r="G116" s="15">
        <f>IF(AND(F116="YA"),5,IF(AND(F116="TIDAK"),1,0))</f>
        <v>5</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t="s">
        <v>22</v>
      </c>
      <c r="G119" s="15">
        <f>IF(AND(F119="YA"),2,IF(AND(F119="TIDAK"),1,0))</f>
        <v>0</v>
      </c>
    </row>
    <row r="120" spans="1:7" ht="32" customHeight="1" x14ac:dyDescent="0.2">
      <c r="A120" s="2"/>
      <c r="B120" s="5"/>
      <c r="C120" s="5" t="s">
        <v>226</v>
      </c>
      <c r="D120" s="176" t="s">
        <v>80</v>
      </c>
      <c r="E120" s="176"/>
      <c r="F120" s="58" t="s">
        <v>22</v>
      </c>
      <c r="G120" s="15">
        <f>IF(AND(F120="YA"),3,IF(AND(F120="TIDAK"),1,0))</f>
        <v>0</v>
      </c>
    </row>
    <row r="121" spans="1:7" ht="32" customHeight="1" x14ac:dyDescent="0.2">
      <c r="A121" s="2"/>
      <c r="B121" s="5"/>
      <c r="C121" s="5" t="s">
        <v>227</v>
      </c>
      <c r="D121" s="176" t="s">
        <v>140</v>
      </c>
      <c r="E121" s="176"/>
      <c r="F121" s="58" t="s">
        <v>8</v>
      </c>
      <c r="G121" s="15">
        <f>IF(AND(F121="YA"),5,IF(AND(F121="TIDAK"),1,0))</f>
        <v>5</v>
      </c>
    </row>
    <row r="122" spans="1:7" ht="32" customHeight="1" x14ac:dyDescent="0.2">
      <c r="A122" s="2">
        <v>8</v>
      </c>
      <c r="B122" s="180" t="s">
        <v>228</v>
      </c>
      <c r="C122" s="180"/>
      <c r="D122" s="180"/>
      <c r="E122" s="180"/>
      <c r="F122" s="58"/>
      <c r="G122" s="50">
        <f>SUM(G123:G142)</f>
        <v>45</v>
      </c>
    </row>
    <row r="123" spans="1:7" ht="32" customHeight="1" x14ac:dyDescent="0.2">
      <c r="A123" s="2"/>
      <c r="B123" s="4" t="s">
        <v>229</v>
      </c>
      <c r="C123" s="176" t="s">
        <v>230</v>
      </c>
      <c r="D123" s="176"/>
      <c r="E123" s="176"/>
      <c r="F123" s="58" t="s">
        <v>8</v>
      </c>
      <c r="G123" s="15">
        <f t="shared" ref="G123" si="16">IF(AND(F123="YA"),5,IF(AND(F123="TIDAK"),1,0))</f>
        <v>5</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t="s">
        <v>22</v>
      </c>
      <c r="G125" s="15">
        <f>IF(AND(F125="YA"),2,IF(AND(F125="TIDAK"),1,0))</f>
        <v>0</v>
      </c>
    </row>
    <row r="126" spans="1:7" ht="32" customHeight="1" x14ac:dyDescent="0.2">
      <c r="A126" s="2"/>
      <c r="B126" s="5"/>
      <c r="C126" s="4" t="s">
        <v>235</v>
      </c>
      <c r="D126" s="176" t="s">
        <v>236</v>
      </c>
      <c r="E126" s="176"/>
      <c r="F126" s="58" t="s">
        <v>22</v>
      </c>
      <c r="G126" s="15">
        <f>IF(AND(F126="YA"),3,IF(AND(F126="TIDAK"),1,0))</f>
        <v>0</v>
      </c>
    </row>
    <row r="127" spans="1:7" ht="32" customHeight="1" x14ac:dyDescent="0.2">
      <c r="A127" s="2"/>
      <c r="B127" s="5"/>
      <c r="C127" s="4" t="s">
        <v>237</v>
      </c>
      <c r="D127" s="176" t="s">
        <v>238</v>
      </c>
      <c r="E127" s="176"/>
      <c r="F127" s="58" t="s">
        <v>8</v>
      </c>
      <c r="G127" s="15">
        <f>IF(AND(F127="YA"),5,IF(AND(F127="TIDAK"),1,0))</f>
        <v>5</v>
      </c>
    </row>
    <row r="128" spans="1:7" ht="32" customHeight="1" x14ac:dyDescent="0.2">
      <c r="A128" s="2"/>
      <c r="B128" s="4" t="s">
        <v>239</v>
      </c>
      <c r="C128" s="176" t="s">
        <v>240</v>
      </c>
      <c r="D128" s="176"/>
      <c r="E128" s="176"/>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22</v>
      </c>
      <c r="G130" s="15">
        <f>IF(AND(F130="YA"),3,IF(AND(F130="TIDAK"),1,0))</f>
        <v>0</v>
      </c>
    </row>
    <row r="131" spans="1:7" ht="32" customHeight="1" x14ac:dyDescent="0.2">
      <c r="A131" s="2"/>
      <c r="B131" s="5"/>
      <c r="C131" s="4" t="s">
        <v>245</v>
      </c>
      <c r="D131" s="214" t="s">
        <v>246</v>
      </c>
      <c r="E131" s="214"/>
      <c r="F131" s="58" t="s">
        <v>8</v>
      </c>
      <c r="G131" s="15">
        <f>IF(AND(F131="YA"),5,IF(AND(F131="TIDAK"),1,0))</f>
        <v>5</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22</v>
      </c>
      <c r="G133" s="15">
        <f>IF(AND(F133="YA"),3,IF(AND(F133="TIDAK"),1,0))</f>
        <v>0</v>
      </c>
    </row>
    <row r="134" spans="1:7" ht="32" customHeight="1" x14ac:dyDescent="0.2">
      <c r="A134" s="2"/>
      <c r="B134" s="5"/>
      <c r="C134" s="4" t="s">
        <v>251</v>
      </c>
      <c r="D134" s="176" t="s">
        <v>252</v>
      </c>
      <c r="E134" s="176"/>
      <c r="F134" s="58" t="s">
        <v>22</v>
      </c>
      <c r="G134" s="15">
        <f>IF(AND(F134="YA"),3,IF(AND(F134="TIDAK"),1,0))</f>
        <v>0</v>
      </c>
    </row>
    <row r="135" spans="1:7" ht="32" customHeight="1" x14ac:dyDescent="0.2">
      <c r="A135" s="2"/>
      <c r="B135" s="5"/>
      <c r="C135" s="4" t="s">
        <v>253</v>
      </c>
      <c r="D135" s="176" t="s">
        <v>254</v>
      </c>
      <c r="E135" s="176"/>
      <c r="F135" s="58" t="s">
        <v>8</v>
      </c>
      <c r="G135" s="15">
        <f>IF(AND(F135="YA"),5,IF(AND(F135="TIDAK"),1,0))</f>
        <v>5</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22</v>
      </c>
      <c r="G138" s="15">
        <f t="shared" ref="G138:G142" si="19">IF(AND(F138="YA"),5,IF(AND(F138="TIDAK"),1,0))</f>
        <v>0</v>
      </c>
    </row>
    <row r="139" spans="1:7" ht="32" customHeight="1" x14ac:dyDescent="0.2">
      <c r="A139" s="2"/>
      <c r="B139" s="5"/>
      <c r="C139" s="4" t="s">
        <v>261</v>
      </c>
      <c r="D139" s="176" t="s">
        <v>262</v>
      </c>
      <c r="E139" s="176"/>
      <c r="F139" s="58" t="s">
        <v>22</v>
      </c>
      <c r="G139" s="15">
        <f t="shared" si="19"/>
        <v>0</v>
      </c>
    </row>
    <row r="140" spans="1:7" ht="32" customHeight="1" x14ac:dyDescent="0.2">
      <c r="A140" s="2"/>
      <c r="B140" s="5"/>
      <c r="C140" s="4" t="s">
        <v>263</v>
      </c>
      <c r="D140" s="176" t="s">
        <v>264</v>
      </c>
      <c r="E140" s="176"/>
      <c r="F140" s="58" t="s">
        <v>8</v>
      </c>
      <c r="G140" s="15">
        <f t="shared" si="19"/>
        <v>5</v>
      </c>
    </row>
    <row r="141" spans="1:7" ht="32" customHeight="1" x14ac:dyDescent="0.2">
      <c r="A141" s="2"/>
      <c r="B141" s="4" t="s">
        <v>265</v>
      </c>
      <c r="C141" s="176" t="s">
        <v>266</v>
      </c>
      <c r="D141" s="176"/>
      <c r="E141" s="176"/>
      <c r="F141" s="58" t="s">
        <v>8</v>
      </c>
      <c r="G141" s="15">
        <f t="shared" si="19"/>
        <v>5</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41</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t="s">
        <v>8</v>
      </c>
      <c r="G145" s="15">
        <f t="shared" si="20"/>
        <v>5</v>
      </c>
    </row>
    <row r="146" spans="1:7" ht="32" customHeight="1" x14ac:dyDescent="0.2">
      <c r="A146" s="2"/>
      <c r="B146" s="4" t="s">
        <v>273</v>
      </c>
      <c r="C146" s="176" t="s">
        <v>274</v>
      </c>
      <c r="D146" s="176"/>
      <c r="E146" s="176"/>
      <c r="F146" s="58" t="s">
        <v>8</v>
      </c>
      <c r="G146" s="15">
        <f t="shared" si="20"/>
        <v>5</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22</v>
      </c>
      <c r="G148" s="15">
        <f>IF(AND(F148="YA"),3,IF(AND(F148="TIDAK"),1,0))</f>
        <v>0</v>
      </c>
    </row>
    <row r="149" spans="1:7" ht="32" customHeight="1" x14ac:dyDescent="0.2">
      <c r="A149" s="2"/>
      <c r="B149" s="5"/>
      <c r="C149" s="4" t="s">
        <v>278</v>
      </c>
      <c r="D149" s="176" t="s">
        <v>279</v>
      </c>
      <c r="E149" s="176"/>
      <c r="F149" s="58" t="s">
        <v>8</v>
      </c>
      <c r="G149" s="15">
        <f>IF(AND(F149="YA"),3,IF(AND(F149="TIDAK"),1,0))</f>
        <v>3</v>
      </c>
    </row>
    <row r="150" spans="1:7" ht="32" customHeight="1" x14ac:dyDescent="0.2">
      <c r="A150" s="2"/>
      <c r="B150" s="5"/>
      <c r="C150" s="4" t="s">
        <v>280</v>
      </c>
      <c r="D150" s="176" t="s">
        <v>281</v>
      </c>
      <c r="E150" s="176"/>
      <c r="F150" s="58" t="s">
        <v>22</v>
      </c>
      <c r="G150" s="15">
        <f>IF(AND(F150="YA"),4,IF(AND(F150="TIDAK"),1,0))</f>
        <v>0</v>
      </c>
    </row>
    <row r="151" spans="1:7" ht="32" customHeight="1" x14ac:dyDescent="0.2">
      <c r="A151" s="2"/>
      <c r="B151" s="5"/>
      <c r="C151" s="4" t="s">
        <v>282</v>
      </c>
      <c r="D151" s="176" t="s">
        <v>283</v>
      </c>
      <c r="E151" s="176"/>
      <c r="F151" s="58" t="s">
        <v>22</v>
      </c>
      <c r="G151" s="15">
        <f>IF(AND(F151="YA"),5,IF(AND(F151="TIDAK"),1,0))</f>
        <v>0</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22</v>
      </c>
      <c r="G154" s="15">
        <f>IF(AND(F154="YA"),2,IF(AND(F154="TIDAK"),1,0))</f>
        <v>0</v>
      </c>
    </row>
    <row r="155" spans="1:7" ht="32" customHeight="1" x14ac:dyDescent="0.2">
      <c r="A155" s="2"/>
      <c r="B155" s="5"/>
      <c r="C155" s="4" t="s">
        <v>290</v>
      </c>
      <c r="D155" s="176" t="s">
        <v>291</v>
      </c>
      <c r="E155" s="176"/>
      <c r="F155" s="58" t="s">
        <v>8</v>
      </c>
      <c r="G155" s="15">
        <f>IF(AND(F155="YA"),3,IF(AND(F155="TIDAK"),1,0))</f>
        <v>3</v>
      </c>
    </row>
    <row r="156" spans="1:7" ht="32" customHeight="1" x14ac:dyDescent="0.2">
      <c r="A156" s="2"/>
      <c r="B156" s="5"/>
      <c r="C156" s="4" t="s">
        <v>292</v>
      </c>
      <c r="D156" s="176" t="s">
        <v>293</v>
      </c>
      <c r="E156" s="176"/>
      <c r="F156" s="58" t="s">
        <v>22</v>
      </c>
      <c r="G156" s="15">
        <f>IF(AND(F156="YA"),5,IF(AND(F156="TIDAK"),1,0))</f>
        <v>0</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22</v>
      </c>
      <c r="G159" s="15">
        <f>IF(AND(F159="YA"),2,IF(AND(F159="TIDAK"),1,0))</f>
        <v>0</v>
      </c>
    </row>
    <row r="160" spans="1:7" ht="32" customHeight="1" x14ac:dyDescent="0.2">
      <c r="A160" s="2"/>
      <c r="B160" s="5"/>
      <c r="C160" s="4" t="s">
        <v>300</v>
      </c>
      <c r="D160" s="176" t="s">
        <v>301</v>
      </c>
      <c r="E160" s="176"/>
      <c r="F160" s="58" t="s">
        <v>22</v>
      </c>
      <c r="G160" s="15">
        <f>IF(AND(F160="YA"),3,IF(AND(F160="TIDAK"),1,0))</f>
        <v>0</v>
      </c>
    </row>
    <row r="161" spans="1:7" ht="32" customHeight="1" x14ac:dyDescent="0.2">
      <c r="A161" s="2"/>
      <c r="B161" s="5"/>
      <c r="C161" s="4" t="s">
        <v>302</v>
      </c>
      <c r="D161" s="176" t="s">
        <v>303</v>
      </c>
      <c r="E161" s="176"/>
      <c r="F161" s="58" t="s">
        <v>8</v>
      </c>
      <c r="G161" s="15">
        <f>IF(AND(F161="YA"),5,IF(AND(F161="TIDAK"),1,0))</f>
        <v>5</v>
      </c>
    </row>
    <row r="162" spans="1:7" ht="32" customHeight="1" x14ac:dyDescent="0.2">
      <c r="A162" s="2"/>
      <c r="B162" s="4" t="s">
        <v>304</v>
      </c>
      <c r="C162" s="176" t="s">
        <v>305</v>
      </c>
      <c r="D162" s="176"/>
      <c r="E162" s="176"/>
      <c r="F162" s="58" t="s">
        <v>8</v>
      </c>
      <c r="G162" s="15">
        <f t="shared" ref="G162" si="23">IF(AND(F162="YA"),5,IF(AND(F162="TIDAK"),1,0))</f>
        <v>5</v>
      </c>
    </row>
    <row r="163" spans="1:7" ht="32" customHeight="1" x14ac:dyDescent="0.2">
      <c r="A163" s="204" t="s">
        <v>306</v>
      </c>
      <c r="B163" s="205"/>
      <c r="C163" s="205"/>
      <c r="D163" s="205"/>
      <c r="E163" s="205"/>
      <c r="F163" s="205"/>
      <c r="G163" s="48">
        <f>G164</f>
        <v>165</v>
      </c>
    </row>
    <row r="164" spans="1:7" ht="32" customHeight="1" x14ac:dyDescent="0.2">
      <c r="A164" s="2">
        <v>10</v>
      </c>
      <c r="B164" s="180" t="s">
        <v>307</v>
      </c>
      <c r="C164" s="180"/>
      <c r="D164" s="180"/>
      <c r="E164" s="180"/>
      <c r="F164" s="58"/>
      <c r="G164" s="50">
        <f>SUM(G165:G243)</f>
        <v>165</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4" t="s">
        <v>310</v>
      </c>
      <c r="C166" s="176" t="s">
        <v>311</v>
      </c>
      <c r="D166" s="176"/>
      <c r="E166" s="176"/>
      <c r="F166" s="58"/>
      <c r="G166" s="15"/>
    </row>
    <row r="167" spans="1:7" ht="32" customHeight="1" x14ac:dyDescent="0.2">
      <c r="A167" s="2"/>
      <c r="B167" s="5"/>
      <c r="C167" s="4" t="s">
        <v>312</v>
      </c>
      <c r="D167" s="176" t="s">
        <v>313</v>
      </c>
      <c r="E167" s="176"/>
      <c r="F167" s="58" t="s">
        <v>22</v>
      </c>
      <c r="G167" s="15">
        <f>IF(AND(F167="YA"),2,IF(AND(F167="TIDAK"),1,0))</f>
        <v>0</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t="s">
        <v>22</v>
      </c>
      <c r="G169" s="15">
        <f>IF(AND(F169="YA"),3,IF(AND(F169="TIDAK"),0.01,0))</f>
        <v>0</v>
      </c>
    </row>
    <row r="170" spans="1:7" ht="32" customHeight="1" x14ac:dyDescent="0.2">
      <c r="A170" s="2"/>
      <c r="B170" s="5"/>
      <c r="C170" s="5"/>
      <c r="D170" s="4" t="s">
        <v>318</v>
      </c>
      <c r="E170" s="5" t="s">
        <v>319</v>
      </c>
      <c r="F170" s="58" t="s">
        <v>22</v>
      </c>
      <c r="G170" s="15">
        <f>IF(AND(F170="YA"),3,IF(AND(F170="TIDAK"),0.01,0))</f>
        <v>0</v>
      </c>
    </row>
    <row r="171" spans="1:7" ht="32" customHeight="1" x14ac:dyDescent="0.2">
      <c r="A171" s="2"/>
      <c r="B171" s="5"/>
      <c r="C171" s="5"/>
      <c r="D171" s="4" t="s">
        <v>320</v>
      </c>
      <c r="E171" s="5" t="s">
        <v>321</v>
      </c>
      <c r="F171" s="58" t="s">
        <v>22</v>
      </c>
      <c r="G171" s="15">
        <f>IF(AND(F171="YA"),3,IF(AND(F171="TIDAK"),0.01,0))</f>
        <v>0</v>
      </c>
    </row>
    <row r="172" spans="1:7" ht="32" customHeight="1" x14ac:dyDescent="0.2">
      <c r="A172" s="2"/>
      <c r="B172" s="5"/>
      <c r="C172" s="5"/>
      <c r="D172" s="4" t="s">
        <v>322</v>
      </c>
      <c r="E172" s="5" t="s">
        <v>323</v>
      </c>
      <c r="F172" s="58" t="s">
        <v>22</v>
      </c>
      <c r="G172" s="15">
        <f>IF(AND(F172="YA"),3,IF(AND(F172="TIDAK"),0.01,0))</f>
        <v>0</v>
      </c>
    </row>
    <row r="173" spans="1:7" ht="32" customHeight="1" x14ac:dyDescent="0.2">
      <c r="A173" s="2"/>
      <c r="B173" s="5"/>
      <c r="C173" s="5"/>
      <c r="D173" s="4" t="s">
        <v>324</v>
      </c>
      <c r="E173" s="5" t="s">
        <v>325</v>
      </c>
      <c r="F173" s="58" t="s">
        <v>22</v>
      </c>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t="s">
        <v>22</v>
      </c>
      <c r="G175" s="15">
        <f>IF(AND(F175="YA"),5,IF(AND(F175="TIDAK"),1,0))</f>
        <v>0</v>
      </c>
    </row>
    <row r="176" spans="1:7" ht="32" customHeight="1" x14ac:dyDescent="0.2">
      <c r="A176" s="2"/>
      <c r="B176" s="5"/>
      <c r="C176" s="5"/>
      <c r="D176" s="4" t="s">
        <v>330</v>
      </c>
      <c r="E176" s="5" t="s">
        <v>331</v>
      </c>
      <c r="F176" s="58" t="s">
        <v>22</v>
      </c>
      <c r="G176" s="15">
        <f t="shared" ref="G176:G182" si="25">IF(AND(F176="YA"),5,IF(AND(F176="TIDAK"),1,0))</f>
        <v>0</v>
      </c>
    </row>
    <row r="177" spans="1:7" ht="32" customHeight="1" x14ac:dyDescent="0.2">
      <c r="A177" s="2"/>
      <c r="B177" s="5"/>
      <c r="C177" s="5"/>
      <c r="D177" s="4" t="s">
        <v>332</v>
      </c>
      <c r="E177" s="5" t="s">
        <v>333</v>
      </c>
      <c r="F177" s="58" t="s">
        <v>22</v>
      </c>
      <c r="G177" s="15">
        <f t="shared" si="25"/>
        <v>0</v>
      </c>
    </row>
    <row r="178" spans="1:7" ht="32" customHeight="1" x14ac:dyDescent="0.2">
      <c r="A178" s="2"/>
      <c r="B178" s="5"/>
      <c r="C178" s="5"/>
      <c r="D178" s="4" t="s">
        <v>334</v>
      </c>
      <c r="E178" s="5" t="s">
        <v>335</v>
      </c>
      <c r="F178" s="58" t="s">
        <v>22</v>
      </c>
      <c r="G178" s="15">
        <f t="shared" si="25"/>
        <v>0</v>
      </c>
    </row>
    <row r="179" spans="1:7" ht="32" customHeight="1" x14ac:dyDescent="0.2">
      <c r="A179" s="2"/>
      <c r="B179" s="5"/>
      <c r="C179" s="5"/>
      <c r="D179" s="4" t="s">
        <v>336</v>
      </c>
      <c r="E179" s="5" t="s">
        <v>321</v>
      </c>
      <c r="F179" s="58" t="s">
        <v>22</v>
      </c>
      <c r="G179" s="15">
        <f t="shared" si="25"/>
        <v>0</v>
      </c>
    </row>
    <row r="180" spans="1:7" ht="32" customHeight="1" x14ac:dyDescent="0.2">
      <c r="A180" s="2"/>
      <c r="B180" s="5"/>
      <c r="C180" s="5"/>
      <c r="D180" s="4" t="s">
        <v>337</v>
      </c>
      <c r="E180" s="5" t="s">
        <v>323</v>
      </c>
      <c r="F180" s="58" t="s">
        <v>22</v>
      </c>
      <c r="G180" s="15">
        <f t="shared" si="25"/>
        <v>0</v>
      </c>
    </row>
    <row r="181" spans="1:7" ht="32" customHeight="1" x14ac:dyDescent="0.2">
      <c r="A181" s="2"/>
      <c r="B181" s="5"/>
      <c r="C181" s="5"/>
      <c r="D181" s="4" t="s">
        <v>338</v>
      </c>
      <c r="E181" s="5" t="s">
        <v>325</v>
      </c>
      <c r="F181" s="58" t="s">
        <v>22</v>
      </c>
      <c r="G181" s="15">
        <f t="shared" si="25"/>
        <v>0</v>
      </c>
    </row>
    <row r="182" spans="1:7" ht="32" customHeight="1" x14ac:dyDescent="0.2">
      <c r="A182" s="2"/>
      <c r="B182" s="5"/>
      <c r="C182" s="5"/>
      <c r="D182" s="4" t="s">
        <v>339</v>
      </c>
      <c r="E182" s="5" t="s">
        <v>340</v>
      </c>
      <c r="F182" s="58" t="s">
        <v>8</v>
      </c>
      <c r="G182" s="15">
        <f t="shared" si="25"/>
        <v>5</v>
      </c>
    </row>
    <row r="183" spans="1:7" ht="32" customHeight="1" x14ac:dyDescent="0.2">
      <c r="A183" s="2"/>
      <c r="B183" s="4" t="s">
        <v>341</v>
      </c>
      <c r="C183" s="176" t="s">
        <v>342</v>
      </c>
      <c r="D183" s="176"/>
      <c r="E183" s="176"/>
      <c r="F183" s="58" t="s">
        <v>8</v>
      </c>
      <c r="G183" s="15">
        <f>IF(AND(F183="YA"),5,IF(AND(F183="TIDAK"),1,0))</f>
        <v>5</v>
      </c>
    </row>
    <row r="184" spans="1:7" ht="32" customHeight="1" x14ac:dyDescent="0.2">
      <c r="A184" s="2"/>
      <c r="B184" s="4" t="s">
        <v>343</v>
      </c>
      <c r="C184" s="176" t="s">
        <v>344</v>
      </c>
      <c r="D184" s="176"/>
      <c r="E184" s="176"/>
      <c r="F184" s="58"/>
      <c r="G184" s="15"/>
    </row>
    <row r="185" spans="1:7" ht="32" customHeight="1" x14ac:dyDescent="0.2">
      <c r="A185" s="2"/>
      <c r="B185" s="5"/>
      <c r="C185" s="4" t="s">
        <v>345</v>
      </c>
      <c r="D185" s="176" t="s">
        <v>346</v>
      </c>
      <c r="E185" s="176"/>
      <c r="F185" s="58" t="s">
        <v>22</v>
      </c>
      <c r="G185" s="15">
        <f>IF(AND(F185="YA"),2,IF(AND(F185="TIDAK"),1,0))</f>
        <v>0</v>
      </c>
    </row>
    <row r="186" spans="1:7" ht="32" customHeight="1" x14ac:dyDescent="0.2">
      <c r="A186" s="2"/>
      <c r="B186" s="5"/>
      <c r="C186" s="4" t="s">
        <v>347</v>
      </c>
      <c r="D186" s="176" t="s">
        <v>348</v>
      </c>
      <c r="E186" s="176"/>
      <c r="F186" s="58" t="s">
        <v>22</v>
      </c>
      <c r="G186" s="15">
        <f>IF(AND(F186="YA"),3,IF(AND(F186="TIDAK"),1,0))</f>
        <v>0</v>
      </c>
    </row>
    <row r="187" spans="1:7" ht="32" customHeight="1" x14ac:dyDescent="0.2">
      <c r="A187" s="2"/>
      <c r="B187" s="5"/>
      <c r="C187" s="4" t="s">
        <v>349</v>
      </c>
      <c r="D187" s="176" t="s">
        <v>350</v>
      </c>
      <c r="E187" s="176"/>
      <c r="F187" s="58" t="s">
        <v>8</v>
      </c>
      <c r="G187" s="15">
        <f>IF(AND(F187="YA"),5,IF(AND(F187="TIDAK"),1,0))</f>
        <v>5</v>
      </c>
    </row>
    <row r="188" spans="1:7" ht="32" customHeight="1" x14ac:dyDescent="0.2">
      <c r="A188" s="2"/>
      <c r="B188" s="4" t="s">
        <v>351</v>
      </c>
      <c r="C188" s="176" t="s">
        <v>352</v>
      </c>
      <c r="D188" s="176"/>
      <c r="E188" s="176"/>
      <c r="F188" s="58"/>
      <c r="G188" s="15"/>
    </row>
    <row r="189" spans="1:7" ht="32" customHeight="1" x14ac:dyDescent="0.2">
      <c r="A189" s="2"/>
      <c r="B189" s="5"/>
      <c r="C189" s="4" t="s">
        <v>353</v>
      </c>
      <c r="D189" s="176" t="s">
        <v>346</v>
      </c>
      <c r="E189" s="176"/>
      <c r="F189" s="58" t="s">
        <v>22</v>
      </c>
      <c r="G189" s="15">
        <f>IF(AND(F189="YA"),2,IF(AND(F189="TIDAK"),1,0))</f>
        <v>0</v>
      </c>
    </row>
    <row r="190" spans="1:7" ht="32" customHeight="1" x14ac:dyDescent="0.2">
      <c r="A190" s="2"/>
      <c r="B190" s="5"/>
      <c r="C190" s="4" t="s">
        <v>354</v>
      </c>
      <c r="D190" s="176" t="s">
        <v>348</v>
      </c>
      <c r="E190" s="176"/>
      <c r="F190" s="58" t="s">
        <v>22</v>
      </c>
      <c r="G190" s="15">
        <f>IF(AND(F190="YA"),3,IF(AND(F190="TIDAK"),1,0))</f>
        <v>0</v>
      </c>
    </row>
    <row r="191" spans="1:7" ht="32" customHeight="1" x14ac:dyDescent="0.2">
      <c r="A191" s="2"/>
      <c r="B191" s="5"/>
      <c r="C191" s="4" t="s">
        <v>355</v>
      </c>
      <c r="D191" s="176" t="s">
        <v>350</v>
      </c>
      <c r="E191" s="176"/>
      <c r="F191" s="58" t="s">
        <v>8</v>
      </c>
      <c r="G191" s="15">
        <f>IF(AND(F191="YA"),5,IF(AND(F191="TIDAK"),1,0))</f>
        <v>5</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t="s">
        <v>22</v>
      </c>
      <c r="G194" s="15">
        <f>IF(AND(F194="YA"),2,IF(AND(F194="TIDAK"),1,0))</f>
        <v>0</v>
      </c>
    </row>
    <row r="195" spans="1:7" ht="32" customHeight="1" x14ac:dyDescent="0.2">
      <c r="A195" s="2"/>
      <c r="B195" s="5"/>
      <c r="C195" s="4" t="s">
        <v>362</v>
      </c>
      <c r="D195" s="176" t="s">
        <v>301</v>
      </c>
      <c r="E195" s="176"/>
      <c r="F195" s="58" t="s">
        <v>22</v>
      </c>
      <c r="G195" s="15">
        <f>IF(AND(F195="YA"),3,IF(AND(F195="TIDAK"),1,0))</f>
        <v>0</v>
      </c>
    </row>
    <row r="196" spans="1:7" ht="32" customHeight="1" x14ac:dyDescent="0.2">
      <c r="A196" s="2"/>
      <c r="B196" s="5"/>
      <c r="C196" s="4" t="s">
        <v>363</v>
      </c>
      <c r="D196" s="176" t="s">
        <v>303</v>
      </c>
      <c r="E196" s="176"/>
      <c r="F196" s="58" t="s">
        <v>8</v>
      </c>
      <c r="G196" s="15">
        <f>IF(AND(F196="YA"),4,IF(AND(F196="TIDAK"),1,0))</f>
        <v>4</v>
      </c>
    </row>
    <row r="197" spans="1:7" ht="32" customHeight="1" x14ac:dyDescent="0.2">
      <c r="A197" s="2"/>
      <c r="B197" s="5"/>
      <c r="C197" s="4" t="s">
        <v>364</v>
      </c>
      <c r="D197" s="176" t="s">
        <v>365</v>
      </c>
      <c r="E197" s="176"/>
      <c r="F197" s="58" t="s">
        <v>22</v>
      </c>
      <c r="G197" s="15">
        <f>IF(AND(F197="YA"),5,IF(AND(F197="TIDAK"),1,0))</f>
        <v>0</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8</v>
      </c>
      <c r="G199" s="15">
        <f>IF(AND(F199="YA"),5,IF(AND(F199="TIDAK"),1,0))</f>
        <v>5</v>
      </c>
    </row>
    <row r="200" spans="1:7" ht="32" customHeight="1" x14ac:dyDescent="0.2">
      <c r="A200" s="2"/>
      <c r="B200" s="5"/>
      <c r="C200" s="4" t="s">
        <v>370</v>
      </c>
      <c r="D200" s="176" t="s">
        <v>371</v>
      </c>
      <c r="E200" s="176"/>
      <c r="F200" s="58" t="s">
        <v>8</v>
      </c>
      <c r="G200" s="15">
        <f>IF(AND(F200="YA"),5,IF(AND(F200="TIDAK"),1,0))</f>
        <v>5</v>
      </c>
    </row>
    <row r="201" spans="1:7" ht="32" customHeight="1" x14ac:dyDescent="0.2">
      <c r="A201" s="2"/>
      <c r="B201" s="5"/>
      <c r="C201" s="4" t="s">
        <v>372</v>
      </c>
      <c r="D201" s="176" t="s">
        <v>373</v>
      </c>
      <c r="E201" s="176"/>
      <c r="F201" s="58" t="s">
        <v>8</v>
      </c>
      <c r="G201" s="15">
        <f>IF(AND(F201="YA"),5,IF(AND(F201="TIDAK"),1,0))</f>
        <v>5</v>
      </c>
    </row>
    <row r="202" spans="1:7" ht="32" customHeight="1" x14ac:dyDescent="0.2">
      <c r="A202" s="2"/>
      <c r="B202" s="5"/>
      <c r="C202" s="4" t="s">
        <v>374</v>
      </c>
      <c r="D202" s="176" t="s">
        <v>375</v>
      </c>
      <c r="E202" s="176"/>
      <c r="F202" s="58" t="s">
        <v>8</v>
      </c>
      <c r="G202" s="15">
        <f>IF(AND(F202="YA"),5,IF(AND(F202="TIDAK"),1,0))</f>
        <v>5</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22</v>
      </c>
      <c r="G204" s="15">
        <f>IF(AND(F204="YA"),2,IF(AND(F204="TIDAK"),1,0))</f>
        <v>0</v>
      </c>
    </row>
    <row r="205" spans="1:7" ht="32" customHeight="1" x14ac:dyDescent="0.2">
      <c r="A205" s="2"/>
      <c r="B205" s="5"/>
      <c r="C205" s="4" t="s">
        <v>380</v>
      </c>
      <c r="D205" s="176" t="s">
        <v>381</v>
      </c>
      <c r="E205" s="176"/>
      <c r="F205" s="58" t="s">
        <v>22</v>
      </c>
      <c r="G205" s="15">
        <f>IF(AND(F205="YA"),2,IF(AND(F205="TIDAK"),1,0))</f>
        <v>0</v>
      </c>
    </row>
    <row r="206" spans="1:7" ht="32" customHeight="1" x14ac:dyDescent="0.2">
      <c r="A206" s="2"/>
      <c r="B206" s="5"/>
      <c r="C206" s="4" t="s">
        <v>382</v>
      </c>
      <c r="D206" s="176" t="s">
        <v>383</v>
      </c>
      <c r="E206" s="176"/>
      <c r="F206" s="58" t="s">
        <v>8</v>
      </c>
      <c r="G206" s="15">
        <f>IF(AND(F206="YA"),5,IF(AND(F206="TIDAK"),1,0))</f>
        <v>5</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22</v>
      </c>
      <c r="G208" s="15">
        <f>IF(AND(F208="YA"),2,IF(AND(F208="TIDAK"),1,0))</f>
        <v>0</v>
      </c>
    </row>
    <row r="209" spans="1:7" ht="32" customHeight="1" x14ac:dyDescent="0.2">
      <c r="A209" s="2"/>
      <c r="B209" s="5"/>
      <c r="C209" s="4" t="s">
        <v>388</v>
      </c>
      <c r="D209" s="176" t="s">
        <v>389</v>
      </c>
      <c r="E209" s="176"/>
      <c r="F209" s="58" t="s">
        <v>22</v>
      </c>
      <c r="G209" s="15">
        <f>IF(AND(F209="YA"),2,IF(AND(F209="TIDAK"),1,0))</f>
        <v>0</v>
      </c>
    </row>
    <row r="210" spans="1:7" ht="32" customHeight="1" x14ac:dyDescent="0.2">
      <c r="A210" s="2"/>
      <c r="B210" s="5"/>
      <c r="C210" s="4" t="s">
        <v>390</v>
      </c>
      <c r="D210" s="176" t="s">
        <v>391</v>
      </c>
      <c r="E210" s="176"/>
      <c r="F210" s="58" t="s">
        <v>22</v>
      </c>
      <c r="G210" s="15">
        <f>IF(AND(F210="YA"),2,IF(AND(F210="TIDAK"),1,0))</f>
        <v>0</v>
      </c>
    </row>
    <row r="211" spans="1:7" ht="32" customHeight="1" x14ac:dyDescent="0.2">
      <c r="A211" s="2"/>
      <c r="B211" s="5"/>
      <c r="C211" s="4" t="s">
        <v>392</v>
      </c>
      <c r="D211" s="176" t="s">
        <v>383</v>
      </c>
      <c r="E211" s="176"/>
      <c r="F211" s="58" t="s">
        <v>8</v>
      </c>
      <c r="G211" s="15">
        <f>IF(AND(F211="YA"),5,IF(AND(F211="TIDAK"),1,0))</f>
        <v>5</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22</v>
      </c>
      <c r="G213" s="15">
        <f>IF(AND(F213="YA"),2,IF(AND(F213="TIDAK"),1,0))</f>
        <v>0</v>
      </c>
    </row>
    <row r="214" spans="1:7" ht="32" customHeight="1" x14ac:dyDescent="0.2">
      <c r="A214" s="2"/>
      <c r="B214" s="5"/>
      <c r="C214" s="4" t="s">
        <v>396</v>
      </c>
      <c r="D214" s="176" t="s">
        <v>389</v>
      </c>
      <c r="E214" s="176"/>
      <c r="F214" s="58" t="s">
        <v>22</v>
      </c>
      <c r="G214" s="15">
        <f>IF(AND(F214="YA"),2,IF(AND(F214="TIDAK"),1,0))</f>
        <v>0</v>
      </c>
    </row>
    <row r="215" spans="1:7" ht="32" customHeight="1" x14ac:dyDescent="0.2">
      <c r="A215" s="2"/>
      <c r="B215" s="5"/>
      <c r="C215" s="4" t="s">
        <v>397</v>
      </c>
      <c r="D215" s="176" t="s">
        <v>387</v>
      </c>
      <c r="E215" s="176"/>
      <c r="F215" s="58" t="s">
        <v>22</v>
      </c>
      <c r="G215" s="15">
        <f>IF(AND(F215="YA"),2,IF(AND(F215="TIDAK"),1,0))</f>
        <v>0</v>
      </c>
    </row>
    <row r="216" spans="1:7" ht="32" customHeight="1" x14ac:dyDescent="0.2">
      <c r="A216" s="2"/>
      <c r="B216" s="5"/>
      <c r="C216" s="4" t="s">
        <v>398</v>
      </c>
      <c r="D216" s="176" t="s">
        <v>399</v>
      </c>
      <c r="E216" s="176"/>
      <c r="F216" s="58" t="s">
        <v>8</v>
      </c>
      <c r="G216" s="15">
        <f>IF(AND(F216="YA"),5,IF(AND(F216="TIDAK"),1,0))</f>
        <v>5</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22</v>
      </c>
      <c r="G218" s="15">
        <f>IF(AND(F218="YA"),2,IF(AND(F218="TIDAK"),1,0))</f>
        <v>0</v>
      </c>
    </row>
    <row r="219" spans="1:7" ht="32" customHeight="1" x14ac:dyDescent="0.2">
      <c r="A219" s="2"/>
      <c r="B219" s="5"/>
      <c r="C219" s="4" t="s">
        <v>403</v>
      </c>
      <c r="D219" s="176" t="s">
        <v>381</v>
      </c>
      <c r="E219" s="176"/>
      <c r="F219" s="58" t="s">
        <v>22</v>
      </c>
      <c r="G219" s="15">
        <f>IF(AND(F219="YA"),2,IF(AND(F219="TIDAK"),1,0))</f>
        <v>0</v>
      </c>
    </row>
    <row r="220" spans="1:7" ht="32" customHeight="1" x14ac:dyDescent="0.2">
      <c r="A220" s="2"/>
      <c r="B220" s="5"/>
      <c r="C220" s="4" t="s">
        <v>404</v>
      </c>
      <c r="D220" s="176" t="s">
        <v>383</v>
      </c>
      <c r="E220" s="176"/>
      <c r="F220" s="58" t="s">
        <v>8</v>
      </c>
      <c r="G220" s="15">
        <f>IF(AND(F220="YA"),5,IF(AND(F220="TIDAK"),1,0))</f>
        <v>5</v>
      </c>
    </row>
    <row r="221" spans="1:7" ht="32" customHeight="1" x14ac:dyDescent="0.2">
      <c r="A221" s="2"/>
      <c r="B221" s="12" t="s">
        <v>405</v>
      </c>
      <c r="C221" s="176" t="s">
        <v>406</v>
      </c>
      <c r="D221" s="176"/>
      <c r="E221" s="176"/>
      <c r="F221" s="58" t="s">
        <v>8</v>
      </c>
      <c r="G221" s="15">
        <f>IF(AND(F221="YA"),5,IF(AND(F221="TIDAK"),1,0))</f>
        <v>5</v>
      </c>
    </row>
    <row r="222" spans="1:7" ht="32" customHeight="1" x14ac:dyDescent="0.2">
      <c r="A222" s="2"/>
      <c r="B222" s="4" t="s">
        <v>407</v>
      </c>
      <c r="C222" s="176" t="s">
        <v>408</v>
      </c>
      <c r="D222" s="176"/>
      <c r="E222" s="176"/>
      <c r="F222" s="58" t="s">
        <v>8</v>
      </c>
      <c r="G222" s="15">
        <f>IF(AND(F222="YA"),5,IF(AND(F222="TIDAK"),1,0))</f>
        <v>5</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8</v>
      </c>
      <c r="G225" s="15">
        <f t="shared" si="26"/>
        <v>5</v>
      </c>
    </row>
    <row r="226" spans="1:7" ht="32" customHeight="1" x14ac:dyDescent="0.2">
      <c r="A226" s="2"/>
      <c r="B226" s="5"/>
      <c r="C226" s="4" t="s">
        <v>415</v>
      </c>
      <c r="D226" s="176" t="s">
        <v>416</v>
      </c>
      <c r="E226" s="176"/>
      <c r="F226" s="58" t="s">
        <v>55</v>
      </c>
      <c r="G226" s="15">
        <f t="shared" si="26"/>
        <v>1</v>
      </c>
    </row>
    <row r="227" spans="1:7" ht="32" customHeight="1" x14ac:dyDescent="0.2">
      <c r="A227" s="2"/>
      <c r="B227" s="5"/>
      <c r="C227" s="4" t="s">
        <v>417</v>
      </c>
      <c r="D227" s="176" t="s">
        <v>418</v>
      </c>
      <c r="E227" s="176"/>
      <c r="F227" s="58" t="s">
        <v>8</v>
      </c>
      <c r="G227" s="15">
        <f t="shared" si="26"/>
        <v>5</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8</v>
      </c>
      <c r="G229" s="15">
        <f t="shared" si="26"/>
        <v>5</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8</v>
      </c>
      <c r="G231" s="15">
        <f t="shared" si="26"/>
        <v>5</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8</v>
      </c>
      <c r="G233" s="15">
        <f>IF(AND(F233="YA"),5,IF(AND(F233="TIDAK"),1,0))</f>
        <v>5</v>
      </c>
    </row>
    <row r="234" spans="1:7" ht="32" customHeight="1" x14ac:dyDescent="0.2">
      <c r="A234" s="2"/>
      <c r="B234" s="5"/>
      <c r="C234" s="4" t="s">
        <v>431</v>
      </c>
      <c r="D234" s="176" t="s">
        <v>432</v>
      </c>
      <c r="E234" s="176"/>
      <c r="F234" s="58" t="s">
        <v>8</v>
      </c>
      <c r="G234" s="15">
        <f>IF(AND(F234="YA"),5,IF(AND(F234="TIDAK"),1,0))</f>
        <v>5</v>
      </c>
    </row>
    <row r="235" spans="1:7" ht="32" customHeight="1" x14ac:dyDescent="0.2">
      <c r="A235" s="2"/>
      <c r="B235" s="4" t="s">
        <v>433</v>
      </c>
      <c r="C235" s="176" t="s">
        <v>434</v>
      </c>
      <c r="D235" s="176"/>
      <c r="E235" s="176"/>
      <c r="F235" s="58" t="s">
        <v>8</v>
      </c>
      <c r="G235" s="15">
        <f>IF(AND(F235="YA"),5,IF(AND(F235="TIDAK"),1,0))</f>
        <v>5</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8</v>
      </c>
      <c r="G237" s="15">
        <f>IF(AND(F237="YA"),5,IF(AND(F237="TIDAK"),1,0))</f>
        <v>5</v>
      </c>
    </row>
    <row r="238" spans="1:7" ht="32" customHeight="1" x14ac:dyDescent="0.2">
      <c r="A238" s="2"/>
      <c r="B238" s="5"/>
      <c r="C238" s="4" t="s">
        <v>439</v>
      </c>
      <c r="D238" s="176" t="s">
        <v>440</v>
      </c>
      <c r="E238" s="176"/>
      <c r="F238" s="58" t="s">
        <v>8</v>
      </c>
      <c r="G238" s="15">
        <f t="shared" ref="G238:G240" si="27">IF(AND(F238="YA"),5,IF(AND(F238="TIDAK"),1,0))</f>
        <v>5</v>
      </c>
    </row>
    <row r="239" spans="1:7" ht="32" customHeight="1" x14ac:dyDescent="0.2">
      <c r="A239" s="2"/>
      <c r="B239" s="5"/>
      <c r="C239" s="4" t="s">
        <v>441</v>
      </c>
      <c r="D239" s="176" t="s">
        <v>442</v>
      </c>
      <c r="E239" s="176"/>
      <c r="F239" s="58" t="s">
        <v>8</v>
      </c>
      <c r="G239" s="15">
        <f t="shared" si="27"/>
        <v>5</v>
      </c>
    </row>
    <row r="240" spans="1:7" ht="32" customHeight="1" x14ac:dyDescent="0.2">
      <c r="A240" s="2"/>
      <c r="B240" s="5"/>
      <c r="C240" s="4" t="s">
        <v>443</v>
      </c>
      <c r="D240" s="176" t="s">
        <v>444</v>
      </c>
      <c r="E240" s="176"/>
      <c r="F240" s="58" t="s">
        <v>8</v>
      </c>
      <c r="G240" s="15">
        <f t="shared" si="27"/>
        <v>5</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t="s">
        <v>22</v>
      </c>
      <c r="G242" s="15">
        <f>IF(AND(F242="YA"),5,IF(AND(F242="TIDAK"),1,0))</f>
        <v>0</v>
      </c>
    </row>
    <row r="243" spans="1:7" ht="32" customHeight="1" x14ac:dyDescent="0.2">
      <c r="A243" s="2"/>
      <c r="B243" s="5"/>
      <c r="C243" s="4" t="s">
        <v>448</v>
      </c>
      <c r="D243" s="181" t="s">
        <v>449</v>
      </c>
      <c r="E243" s="182"/>
      <c r="F243" s="58" t="s">
        <v>22</v>
      </c>
      <c r="G243" s="15">
        <f>IF(AND(F243="YA"),5,IF(AND(F243="TIDAK"),1,0))</f>
        <v>0</v>
      </c>
    </row>
    <row r="244" spans="1:7" ht="32" customHeight="1" x14ac:dyDescent="0.2">
      <c r="A244" s="204" t="s">
        <v>450</v>
      </c>
      <c r="B244" s="205"/>
      <c r="C244" s="205"/>
      <c r="D244" s="205"/>
      <c r="E244" s="205"/>
      <c r="F244" s="205"/>
      <c r="G244" s="48">
        <f>G245</f>
        <v>125</v>
      </c>
    </row>
    <row r="245" spans="1:7" ht="32" customHeight="1" x14ac:dyDescent="0.2">
      <c r="A245" s="2">
        <v>11</v>
      </c>
      <c r="B245" s="180" t="s">
        <v>451</v>
      </c>
      <c r="C245" s="180"/>
      <c r="D245" s="180"/>
      <c r="E245" s="180"/>
      <c r="F245" s="58"/>
      <c r="G245" s="50">
        <f>SUM(G246:G280)</f>
        <v>125</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8</v>
      </c>
      <c r="G256" s="15">
        <f>IF(AND(F256="YA"),0,IF(AND(F256="TIDAK"),0,0))</f>
        <v>0</v>
      </c>
    </row>
    <row r="257" spans="1:7" ht="32" customHeight="1" x14ac:dyDescent="0.2">
      <c r="A257" s="2"/>
      <c r="B257" s="5"/>
      <c r="C257" s="4" t="s">
        <v>474</v>
      </c>
      <c r="D257" s="181" t="s">
        <v>475</v>
      </c>
      <c r="E257" s="182"/>
      <c r="F257" s="58" t="s">
        <v>8</v>
      </c>
      <c r="G257" s="15">
        <f t="shared" ref="G257:G258" si="29">IF(AND(F257="YA"),0,IF(AND(F257="TIDAK"),0,0))</f>
        <v>0</v>
      </c>
    </row>
    <row r="258" spans="1:7" ht="32" customHeight="1" x14ac:dyDescent="0.2">
      <c r="A258" s="2"/>
      <c r="B258" s="5"/>
      <c r="C258" s="4" t="s">
        <v>476</v>
      </c>
      <c r="D258" s="181" t="s">
        <v>477</v>
      </c>
      <c r="E258" s="182"/>
      <c r="F258" s="58" t="s">
        <v>8</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22</v>
      </c>
      <c r="G263" s="15">
        <f>IF(AND(F263="YA"),2,IF(AND(F263="TIDAK"),1,0))</f>
        <v>0</v>
      </c>
    </row>
    <row r="264" spans="1:7" ht="32" customHeight="1" x14ac:dyDescent="0.2">
      <c r="A264" s="2"/>
      <c r="B264" s="5"/>
      <c r="C264" s="4" t="s">
        <v>488</v>
      </c>
      <c r="D264" s="176" t="s">
        <v>489</v>
      </c>
      <c r="E264" s="176"/>
      <c r="F264" s="58" t="s">
        <v>22</v>
      </c>
      <c r="G264" s="15">
        <f>IF(AND(F264="YA"),2,IF(AND(F264="TIDAK"),1,0))</f>
        <v>0</v>
      </c>
    </row>
    <row r="265" spans="1:7" ht="32" customHeight="1" x14ac:dyDescent="0.2">
      <c r="A265" s="2"/>
      <c r="B265" s="5"/>
      <c r="C265" s="4" t="s">
        <v>490</v>
      </c>
      <c r="D265" s="176" t="s">
        <v>491</v>
      </c>
      <c r="E265" s="176"/>
      <c r="F265" s="58" t="s">
        <v>8</v>
      </c>
      <c r="G265" s="15">
        <f t="shared" ref="G265:G270" si="30">IF(AND(F265="YA"),5,IF(AND(F265="TIDAK"),1,0))</f>
        <v>5</v>
      </c>
    </row>
    <row r="266" spans="1:7" ht="50"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8</v>
      </c>
      <c r="G268" s="15">
        <f t="shared" si="30"/>
        <v>5</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8</v>
      </c>
      <c r="G270" s="15">
        <f t="shared" si="30"/>
        <v>5</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8</v>
      </c>
      <c r="G272" s="15">
        <f>IF(AND(F272="YA"),5,IF(AND(F272="TIDAK"),1,0))</f>
        <v>5</v>
      </c>
    </row>
    <row r="273" spans="1:7" ht="32" customHeight="1" x14ac:dyDescent="0.2">
      <c r="A273" s="2"/>
      <c r="B273" s="5"/>
      <c r="C273" s="4" t="s">
        <v>506</v>
      </c>
      <c r="D273" s="176" t="s">
        <v>507</v>
      </c>
      <c r="E273" s="176"/>
      <c r="F273" s="58" t="s">
        <v>8</v>
      </c>
      <c r="G273" s="15">
        <f>IF(AND(F273="YA"),5,IF(AND(F273="TIDAK"),1,0))</f>
        <v>5</v>
      </c>
    </row>
    <row r="274" spans="1:7" ht="32" customHeight="1" x14ac:dyDescent="0.2">
      <c r="A274" s="2"/>
      <c r="B274" s="5"/>
      <c r="C274" s="4" t="s">
        <v>508</v>
      </c>
      <c r="D274" s="176" t="s">
        <v>509</v>
      </c>
      <c r="E274" s="176"/>
      <c r="F274" s="58" t="s">
        <v>8</v>
      </c>
      <c r="G274" s="15">
        <f>IF(AND(F274="YA"),5,IF(AND(F274="TIDAK"),1,0))</f>
        <v>5</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8</v>
      </c>
      <c r="G279" s="15">
        <f>IF(AND(F279="YA"),5,IF(AND(F279="TIDAK"),1,0))</f>
        <v>5</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150</v>
      </c>
    </row>
    <row r="282" spans="1:7" ht="32" customHeight="1" x14ac:dyDescent="0.2">
      <c r="A282" s="2">
        <v>12</v>
      </c>
      <c r="B282" s="180" t="s">
        <v>522</v>
      </c>
      <c r="C282" s="180"/>
      <c r="D282" s="180"/>
      <c r="E282" s="180"/>
      <c r="F282" s="58"/>
      <c r="G282" s="50">
        <f>SUM(G283:G325)</f>
        <v>150</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t="s">
        <v>8</v>
      </c>
      <c r="G285" s="15">
        <f>IF(AND(F285="YA"),2,IF(AND(F285="TIDAK"),1,0))</f>
        <v>2</v>
      </c>
    </row>
    <row r="286" spans="1:7" ht="32" customHeight="1" x14ac:dyDescent="0.2">
      <c r="A286" s="2"/>
      <c r="B286" s="5"/>
      <c r="C286" s="4" t="s">
        <v>527</v>
      </c>
      <c r="D286" s="176" t="s">
        <v>489</v>
      </c>
      <c r="E286" s="176"/>
      <c r="F286" s="58" t="s">
        <v>8</v>
      </c>
      <c r="G286" s="15">
        <f>IF(AND(F286="YA"),2,IF(AND(F286="TIDAK"),1,0))</f>
        <v>2</v>
      </c>
    </row>
    <row r="287" spans="1:7" ht="32" customHeight="1" x14ac:dyDescent="0.2">
      <c r="A287" s="2"/>
      <c r="B287" s="5"/>
      <c r="C287" s="4" t="s">
        <v>528</v>
      </c>
      <c r="D287" s="176" t="s">
        <v>491</v>
      </c>
      <c r="E287" s="176"/>
      <c r="F287" s="58" t="s">
        <v>8</v>
      </c>
      <c r="G287" s="15">
        <f>IF(AND(F287="YA"),5,IF(AND(F287="TIDAK"),1,0))</f>
        <v>5</v>
      </c>
    </row>
    <row r="288" spans="1:7" ht="32" customHeight="1" x14ac:dyDescent="0.2">
      <c r="A288" s="2"/>
      <c r="B288" s="4" t="s">
        <v>529</v>
      </c>
      <c r="C288" s="176" t="s">
        <v>530</v>
      </c>
      <c r="D288" s="176"/>
      <c r="E288" s="176"/>
      <c r="F288" s="58" t="s">
        <v>8</v>
      </c>
      <c r="G288" s="15">
        <f>IF(AND(F288="YA"),5,IF(AND(F288="TIDAK"),1,0))</f>
        <v>5</v>
      </c>
    </row>
    <row r="289" spans="1:7" ht="32" customHeight="1" x14ac:dyDescent="0.2">
      <c r="A289" s="2"/>
      <c r="B289" s="4" t="s">
        <v>531</v>
      </c>
      <c r="C289" s="176" t="s">
        <v>497</v>
      </c>
      <c r="D289" s="176"/>
      <c r="E289" s="176"/>
      <c r="F289" s="58" t="s">
        <v>8</v>
      </c>
      <c r="G289" s="15">
        <f>IF(AND(F289="YA"),5,IF(AND(F289="TIDAK"),1,0))</f>
        <v>5</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t="s">
        <v>8</v>
      </c>
      <c r="G291" s="15">
        <f>IF(AND(F291="YA"),3,IF(AND(F291="TIDAK"),1,0))</f>
        <v>3</v>
      </c>
    </row>
    <row r="292" spans="1:7" ht="32" customHeight="1" x14ac:dyDescent="0.2">
      <c r="A292" s="2"/>
      <c r="B292" s="5"/>
      <c r="C292" s="4" t="s">
        <v>536</v>
      </c>
      <c r="D292" s="176" t="s">
        <v>537</v>
      </c>
      <c r="E292" s="176"/>
      <c r="F292" s="58" t="s">
        <v>22</v>
      </c>
      <c r="G292" s="15">
        <f>IF(AND(F292="YA"),5,IF(AND(F292="TIDAK"),1,0))</f>
        <v>0</v>
      </c>
    </row>
    <row r="293" spans="1:7" ht="32" customHeight="1" x14ac:dyDescent="0.2">
      <c r="A293" s="2"/>
      <c r="B293" s="4" t="s">
        <v>538</v>
      </c>
      <c r="C293" s="176" t="s">
        <v>501</v>
      </c>
      <c r="D293" s="176"/>
      <c r="E293" s="176"/>
      <c r="F293" s="58" t="s">
        <v>8</v>
      </c>
      <c r="G293" s="15">
        <f>IF(AND(F293="YA"),5,IF(AND(F293="TIDAK"),1,0))</f>
        <v>5</v>
      </c>
    </row>
    <row r="294" spans="1:7" ht="32" customHeight="1" x14ac:dyDescent="0.2">
      <c r="A294" s="2"/>
      <c r="B294" s="4" t="s">
        <v>539</v>
      </c>
      <c r="C294" s="176" t="s">
        <v>540</v>
      </c>
      <c r="D294" s="176"/>
      <c r="E294" s="176"/>
      <c r="F294" s="58" t="s">
        <v>8</v>
      </c>
      <c r="G294" s="15">
        <f>IF(AND(F294="YA"),5,IF(AND(F294="TIDAK"),1,0))</f>
        <v>5</v>
      </c>
    </row>
    <row r="295" spans="1:7" ht="32" customHeight="1" x14ac:dyDescent="0.2">
      <c r="A295" s="2"/>
      <c r="B295" s="4" t="s">
        <v>541</v>
      </c>
      <c r="C295" s="176" t="s">
        <v>542</v>
      </c>
      <c r="D295" s="176"/>
      <c r="E295" s="176"/>
      <c r="F295" s="58" t="s">
        <v>8</v>
      </c>
      <c r="G295" s="15">
        <f>IF(AND(F295="YA"),5,IF(AND(F295="TIDAK"),1,0))</f>
        <v>5</v>
      </c>
    </row>
    <row r="296" spans="1:7" ht="32" customHeight="1" x14ac:dyDescent="0.2">
      <c r="A296" s="2"/>
      <c r="B296" s="4" t="s">
        <v>543</v>
      </c>
      <c r="C296" s="214" t="s">
        <v>544</v>
      </c>
      <c r="D296" s="214"/>
      <c r="E296" s="214"/>
      <c r="F296" s="58"/>
      <c r="G296" s="15"/>
    </row>
    <row r="297" spans="1:7" ht="32" customHeight="1" x14ac:dyDescent="0.2">
      <c r="A297" s="2"/>
      <c r="B297" s="5"/>
      <c r="C297" s="4" t="s">
        <v>545</v>
      </c>
      <c r="D297" s="176" t="s">
        <v>546</v>
      </c>
      <c r="E297" s="176"/>
      <c r="F297" s="58" t="s">
        <v>8</v>
      </c>
      <c r="G297" s="15">
        <f>IF(AND(F297="YA"),5,IF(AND(F297="TIDAK"),1,0))</f>
        <v>5</v>
      </c>
    </row>
    <row r="298" spans="1:7" ht="32" customHeight="1" x14ac:dyDescent="0.2">
      <c r="A298" s="2"/>
      <c r="B298" s="5"/>
      <c r="C298" s="4" t="s">
        <v>547</v>
      </c>
      <c r="D298" s="176" t="s">
        <v>548</v>
      </c>
      <c r="E298" s="176"/>
      <c r="F298" s="58" t="s">
        <v>8</v>
      </c>
      <c r="G298" s="15">
        <f>IF(AND(F298="YA"),5,IF(AND(F298="TIDAK"),1,0))</f>
        <v>5</v>
      </c>
    </row>
    <row r="299" spans="1:7" ht="32" customHeight="1" x14ac:dyDescent="0.2">
      <c r="A299" s="2"/>
      <c r="B299" s="5"/>
      <c r="C299" s="4" t="s">
        <v>549</v>
      </c>
      <c r="D299" s="176" t="s">
        <v>550</v>
      </c>
      <c r="E299" s="176"/>
      <c r="F299" s="58" t="s">
        <v>8</v>
      </c>
      <c r="G299" s="15">
        <f>IF(AND(F299="YA"),5,IF(AND(F299="TIDAK"),1,0))</f>
        <v>5</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4" t="s">
        <v>563</v>
      </c>
      <c r="E306" s="5" t="s">
        <v>564</v>
      </c>
      <c r="F306" s="58" t="s">
        <v>8</v>
      </c>
      <c r="G306" s="15">
        <f t="shared" si="31"/>
        <v>5</v>
      </c>
    </row>
    <row r="307" spans="1:7" ht="32" customHeight="1" x14ac:dyDescent="0.2">
      <c r="A307" s="2"/>
      <c r="B307" s="5"/>
      <c r="C307" s="5"/>
      <c r="D307" s="4" t="s">
        <v>565</v>
      </c>
      <c r="E307" s="5" t="s">
        <v>566</v>
      </c>
      <c r="F307" s="58" t="s">
        <v>8</v>
      </c>
      <c r="G307" s="15">
        <f t="shared" si="31"/>
        <v>5</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8</v>
      </c>
      <c r="G310" s="15">
        <f t="shared" si="31"/>
        <v>5</v>
      </c>
    </row>
    <row r="311" spans="1:7" ht="32"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8</v>
      </c>
      <c r="G312" s="15">
        <f t="shared" si="31"/>
        <v>5</v>
      </c>
    </row>
    <row r="313" spans="1:7" ht="32" customHeight="1" x14ac:dyDescent="0.2">
      <c r="A313" s="2"/>
      <c r="B313" s="4" t="s">
        <v>577</v>
      </c>
      <c r="C313" s="181" t="s">
        <v>578</v>
      </c>
      <c r="D313" s="183"/>
      <c r="E313" s="182"/>
      <c r="F313" s="58"/>
      <c r="G313" s="15"/>
    </row>
    <row r="314" spans="1:7" ht="32" customHeight="1" x14ac:dyDescent="0.2">
      <c r="A314" s="2"/>
      <c r="B314" s="5"/>
      <c r="C314" s="4" t="s">
        <v>579</v>
      </c>
      <c r="D314" s="181" t="s">
        <v>580</v>
      </c>
      <c r="E314" s="182"/>
      <c r="F314" s="58" t="s">
        <v>8</v>
      </c>
      <c r="G314" s="15">
        <f>IF(AND(F314="YA"),5,IF(AND(F314="TIDAK"),1,0))</f>
        <v>5</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22</v>
      </c>
      <c r="G316" s="15">
        <f>IF(AND(F316="YA"),1,IF(AND(F316="TIDAK"),0,0))</f>
        <v>0</v>
      </c>
    </row>
    <row r="317" spans="1:7" ht="32" customHeight="1" x14ac:dyDescent="0.2">
      <c r="A317" s="2"/>
      <c r="B317" s="5"/>
      <c r="C317" s="5"/>
      <c r="D317" s="4" t="s">
        <v>585</v>
      </c>
      <c r="E317" s="5" t="s">
        <v>586</v>
      </c>
      <c r="F317" s="58" t="s">
        <v>8</v>
      </c>
      <c r="G317" s="15">
        <f>IF(AND(F317="YA"),3,IF(AND(F317="TIDAK"),0,0))</f>
        <v>3</v>
      </c>
    </row>
    <row r="318" spans="1:7" ht="32" customHeight="1" x14ac:dyDescent="0.2">
      <c r="A318" s="2"/>
      <c r="B318" s="5"/>
      <c r="C318" s="5"/>
      <c r="D318" s="4" t="s">
        <v>587</v>
      </c>
      <c r="E318" s="5" t="s">
        <v>588</v>
      </c>
      <c r="F318" s="58" t="s">
        <v>22</v>
      </c>
      <c r="G318" s="15">
        <f>IF(AND(F318="YA"),5,IF(AND(F318="TIDAK"),1,0))</f>
        <v>0</v>
      </c>
    </row>
    <row r="319" spans="1:7" ht="32" customHeight="1" x14ac:dyDescent="0.2">
      <c r="A319" s="2"/>
      <c r="B319" s="5"/>
      <c r="C319" s="4" t="s">
        <v>589</v>
      </c>
      <c r="D319" s="181" t="s">
        <v>590</v>
      </c>
      <c r="E319" s="182"/>
      <c r="F319" s="58" t="s">
        <v>8</v>
      </c>
      <c r="G319" s="15">
        <f>IF(AND(F319="YA"),5,IF(AND(F319="TIDAK"),1,0))</f>
        <v>5</v>
      </c>
    </row>
    <row r="320" spans="1:7" ht="60" customHeight="1" x14ac:dyDescent="0.2">
      <c r="A320" s="2"/>
      <c r="B320" s="5"/>
      <c r="C320" s="4" t="s">
        <v>591</v>
      </c>
      <c r="D320" s="181" t="s">
        <v>592</v>
      </c>
      <c r="E320" s="182"/>
      <c r="F320" s="58" t="s">
        <v>8</v>
      </c>
      <c r="G320" s="15">
        <f>IF(AND(F320="YA"),5,IF(AND(F320="TIDAK"),1,0))</f>
        <v>5</v>
      </c>
    </row>
    <row r="321" spans="1:7" ht="32" customHeight="1" x14ac:dyDescent="0.2">
      <c r="A321" s="2"/>
      <c r="B321" s="5"/>
      <c r="C321" s="4" t="s">
        <v>593</v>
      </c>
      <c r="D321" s="181" t="s">
        <v>594</v>
      </c>
      <c r="E321" s="182"/>
      <c r="F321" s="58" t="s">
        <v>8</v>
      </c>
      <c r="G321" s="15">
        <f>IF(AND(F321="YA"),5,IF(AND(F321="TIDAK"),1,0))</f>
        <v>5</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8</v>
      </c>
      <c r="G323" s="15">
        <f>IF(AND(F323="YA"),5,IF(AND(F323="TIDAK"),1,0))</f>
        <v>5</v>
      </c>
    </row>
    <row r="324" spans="1:7" ht="32" customHeight="1" x14ac:dyDescent="0.2">
      <c r="A324" s="2"/>
      <c r="B324" s="5"/>
      <c r="C324" s="4" t="s">
        <v>597</v>
      </c>
      <c r="D324" s="176" t="s">
        <v>507</v>
      </c>
      <c r="E324" s="176"/>
      <c r="F324" s="58" t="s">
        <v>8</v>
      </c>
      <c r="G324" s="15">
        <f>IF(AND(F324="YA"),5,IF(AND(F324="TIDAK"),1,0))</f>
        <v>5</v>
      </c>
    </row>
    <row r="325" spans="1:7" ht="32" customHeight="1" x14ac:dyDescent="0.2">
      <c r="A325" s="2"/>
      <c r="B325" s="5"/>
      <c r="C325" s="4" t="s">
        <v>598</v>
      </c>
      <c r="D325" s="176" t="s">
        <v>509</v>
      </c>
      <c r="E325" s="176"/>
      <c r="F325" s="58" t="s">
        <v>8</v>
      </c>
      <c r="G325" s="15">
        <f>IF(AND(F325="YA"),5,IF(AND(F325="TIDAK"),1,0))</f>
        <v>5</v>
      </c>
    </row>
    <row r="326" spans="1:7" ht="32" customHeight="1" x14ac:dyDescent="0.2">
      <c r="A326" s="204" t="s">
        <v>599</v>
      </c>
      <c r="B326" s="205"/>
      <c r="C326" s="205"/>
      <c r="D326" s="205"/>
      <c r="E326" s="205"/>
      <c r="F326" s="205"/>
      <c r="G326" s="48">
        <f>G327</f>
        <v>75</v>
      </c>
    </row>
    <row r="327" spans="1:7" ht="32" customHeight="1" x14ac:dyDescent="0.2">
      <c r="A327" s="2">
        <v>13</v>
      </c>
      <c r="B327" s="180" t="s">
        <v>600</v>
      </c>
      <c r="C327" s="180"/>
      <c r="D327" s="180"/>
      <c r="E327" s="180"/>
      <c r="F327" s="58"/>
      <c r="G327" s="50">
        <f>SUM(G328:G364)</f>
        <v>75</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22</v>
      </c>
      <c r="G338" s="15">
        <f>IF(AND(F338="YA"),2,IF(AND(F338="TIDAK"),1,0))</f>
        <v>0</v>
      </c>
    </row>
    <row r="339" spans="1:7" ht="32" customHeight="1" x14ac:dyDescent="0.2">
      <c r="A339" s="2"/>
      <c r="B339" s="5"/>
      <c r="C339" s="5"/>
      <c r="D339" s="4" t="s">
        <v>623</v>
      </c>
      <c r="E339" s="5" t="s">
        <v>624</v>
      </c>
      <c r="F339" s="58" t="s">
        <v>22</v>
      </c>
      <c r="G339" s="15">
        <f>IF(AND(F339="YA"),3,IF(AND(F339="TIDAK"),1,0))</f>
        <v>0</v>
      </c>
    </row>
    <row r="340" spans="1:7" ht="32" customHeight="1" x14ac:dyDescent="0.2">
      <c r="A340" s="2"/>
      <c r="B340" s="5"/>
      <c r="C340" s="5"/>
      <c r="D340" s="4" t="s">
        <v>625</v>
      </c>
      <c r="E340" s="5" t="s">
        <v>626</v>
      </c>
      <c r="F340" s="58" t="s">
        <v>8</v>
      </c>
      <c r="G340" s="15">
        <f>IF(AND(F340="YA"),5,IF(AND(F340="TIDAK"),1,0))</f>
        <v>5</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t="s">
        <v>8</v>
      </c>
      <c r="G343" s="15">
        <f>IF(AND(F343="YA"),2,IF(AND(F343="TIDAK"),1,0))</f>
        <v>2</v>
      </c>
    </row>
    <row r="344" spans="1:7" ht="32" customHeight="1" x14ac:dyDescent="0.2">
      <c r="A344" s="2"/>
      <c r="B344" s="5"/>
      <c r="C344" s="5"/>
      <c r="D344" s="4" t="s">
        <v>631</v>
      </c>
      <c r="E344" s="5" t="s">
        <v>632</v>
      </c>
      <c r="F344" s="58" t="s">
        <v>22</v>
      </c>
      <c r="G344" s="15">
        <f>IF(AND(F344="YA"),3,IF(AND(F344="TIDAK"),1,0))</f>
        <v>0</v>
      </c>
    </row>
    <row r="345" spans="1:7" ht="32" customHeight="1" x14ac:dyDescent="0.2">
      <c r="A345" s="2"/>
      <c r="B345" s="5"/>
      <c r="C345" s="5"/>
      <c r="D345" s="4" t="s">
        <v>633</v>
      </c>
      <c r="E345" s="5" t="s">
        <v>634</v>
      </c>
      <c r="F345" s="58" t="s">
        <v>22</v>
      </c>
      <c r="G345" s="15">
        <f>IF(AND(F345="YA"),5,IF(AND(F345="TIDAK"),1,0))</f>
        <v>0</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t="s">
        <v>8</v>
      </c>
      <c r="G348" s="15">
        <f>IF(AND(F348="YA"),5,IF(AND(F348="TIDAK"),1,0))</f>
        <v>5</v>
      </c>
    </row>
    <row r="349" spans="1:7" ht="32" customHeight="1" x14ac:dyDescent="0.2">
      <c r="A349" s="2"/>
      <c r="B349" s="5"/>
      <c r="C349" s="5"/>
      <c r="D349" s="5" t="s">
        <v>641</v>
      </c>
      <c r="E349" s="5" t="s">
        <v>642</v>
      </c>
      <c r="F349" s="58" t="s">
        <v>22</v>
      </c>
      <c r="G349" s="15">
        <f>IF(AND(F349="YA"),3,IF(AND(F349="TIDAK"),1,0))</f>
        <v>0</v>
      </c>
    </row>
    <row r="350" spans="1:7" ht="32" customHeight="1" x14ac:dyDescent="0.2">
      <c r="A350" s="2"/>
      <c r="B350" s="5"/>
      <c r="C350" s="5"/>
      <c r="D350" s="5" t="s">
        <v>643</v>
      </c>
      <c r="E350" s="5" t="s">
        <v>644</v>
      </c>
      <c r="F350" s="58" t="s">
        <v>22</v>
      </c>
      <c r="G350" s="15">
        <f>IF(AND(F350="YA"),2,IF(AND(F350="TIDAK"),1,0))</f>
        <v>0</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t="s">
        <v>22</v>
      </c>
      <c r="G352" s="15">
        <f>IF(AND(F352="YA"),2,IF(AND(F352="TIDAK"),1,0))</f>
        <v>0</v>
      </c>
    </row>
    <row r="353" spans="1:7" ht="32" customHeight="1" x14ac:dyDescent="0.2">
      <c r="A353" s="2"/>
      <c r="B353" s="5"/>
      <c r="C353" s="5"/>
      <c r="D353" s="4" t="s">
        <v>649</v>
      </c>
      <c r="E353" s="5" t="s">
        <v>650</v>
      </c>
      <c r="F353" s="58" t="s">
        <v>22</v>
      </c>
      <c r="G353" s="15">
        <f>IF(AND(F353="YA"),3,IF(AND(F353="TIDAK"),1,0))</f>
        <v>0</v>
      </c>
    </row>
    <row r="354" spans="1:7" ht="32" customHeight="1" x14ac:dyDescent="0.2">
      <c r="A354" s="2"/>
      <c r="B354" s="5"/>
      <c r="C354" s="5"/>
      <c r="D354" s="4" t="s">
        <v>651</v>
      </c>
      <c r="E354" s="5" t="s">
        <v>652</v>
      </c>
      <c r="F354" s="58" t="s">
        <v>8</v>
      </c>
      <c r="G354" s="15">
        <f>IF(AND(F354="YA"),5,IF(AND(F354="TIDAK"),1,0))</f>
        <v>5</v>
      </c>
    </row>
    <row r="355" spans="1:7" ht="32" customHeight="1" x14ac:dyDescent="0.2">
      <c r="A355" s="2"/>
      <c r="B355" s="5"/>
      <c r="C355" s="4" t="s">
        <v>653</v>
      </c>
      <c r="D355" s="176" t="s">
        <v>654</v>
      </c>
      <c r="E355" s="176"/>
      <c r="F355" s="58" t="s">
        <v>8</v>
      </c>
      <c r="G355" s="15">
        <f>IF(AND(F355="YA"),5,IF(AND(F355="TIDAK"),1,0))</f>
        <v>5</v>
      </c>
    </row>
    <row r="356" spans="1:7" ht="32" customHeight="1" x14ac:dyDescent="0.2">
      <c r="A356" s="2"/>
      <c r="B356" s="5"/>
      <c r="C356" s="4" t="s">
        <v>655</v>
      </c>
      <c r="D356" s="176" t="s">
        <v>656</v>
      </c>
      <c r="E356" s="176"/>
      <c r="F356" s="58"/>
      <c r="G356" s="15"/>
    </row>
    <row r="357" spans="1:7" ht="32" customHeight="1" x14ac:dyDescent="0.2">
      <c r="A357" s="2"/>
      <c r="B357" s="5"/>
      <c r="C357" s="5"/>
      <c r="D357" s="4" t="s">
        <v>657</v>
      </c>
      <c r="E357" s="5" t="s">
        <v>658</v>
      </c>
      <c r="F357" s="58" t="s">
        <v>8</v>
      </c>
      <c r="G357" s="15">
        <f>IF(AND(F357="YA"),3,IF(AND(F357="TIDAK"),1,0))</f>
        <v>3</v>
      </c>
    </row>
    <row r="358" spans="1:7" ht="32" customHeight="1" x14ac:dyDescent="0.2">
      <c r="A358" s="2"/>
      <c r="B358" s="5"/>
      <c r="C358" s="5"/>
      <c r="D358" s="4" t="s">
        <v>659</v>
      </c>
      <c r="E358" s="5" t="s">
        <v>660</v>
      </c>
      <c r="F358" s="58" t="s">
        <v>22</v>
      </c>
      <c r="G358" s="15">
        <f>IF(AND(F358="YA"),5,IF(AND(F358="TIDAK"),1,0))</f>
        <v>0</v>
      </c>
    </row>
    <row r="359" spans="1:7" ht="32" customHeight="1" x14ac:dyDescent="0.2">
      <c r="A359" s="2"/>
      <c r="B359" s="5"/>
      <c r="C359" s="4" t="s">
        <v>661</v>
      </c>
      <c r="D359" s="176" t="s">
        <v>662</v>
      </c>
      <c r="E359" s="176"/>
      <c r="F359" s="58" t="s">
        <v>8</v>
      </c>
      <c r="G359" s="15">
        <f>IF(AND(F359="YA"),5,IF(AND(F359="TIDAK"),1,0))</f>
        <v>5</v>
      </c>
    </row>
    <row r="360" spans="1:7" ht="32" customHeight="1" x14ac:dyDescent="0.2">
      <c r="A360" s="2"/>
      <c r="B360" s="5"/>
      <c r="C360" s="4" t="s">
        <v>663</v>
      </c>
      <c r="D360" s="176" t="s">
        <v>664</v>
      </c>
      <c r="E360" s="176"/>
      <c r="F360" s="58" t="s">
        <v>8</v>
      </c>
      <c r="G360" s="15">
        <f>IF(AND(F360="YA"),5,IF(AND(F360="TIDAK"),1,0))</f>
        <v>5</v>
      </c>
    </row>
    <row r="361" spans="1:7" ht="32" customHeight="1" x14ac:dyDescent="0.2">
      <c r="A361" s="2"/>
      <c r="B361" s="5"/>
      <c r="C361" s="4" t="s">
        <v>665</v>
      </c>
      <c r="D361" s="176" t="s">
        <v>666</v>
      </c>
      <c r="E361" s="176"/>
      <c r="F361" s="58"/>
      <c r="G361" s="15"/>
    </row>
    <row r="362" spans="1:7" ht="32" customHeight="1" x14ac:dyDescent="0.2">
      <c r="A362" s="2"/>
      <c r="B362" s="5"/>
      <c r="C362" s="5"/>
      <c r="D362" s="4" t="s">
        <v>667</v>
      </c>
      <c r="E362" s="5" t="s">
        <v>668</v>
      </c>
      <c r="F362" s="58" t="s">
        <v>22</v>
      </c>
      <c r="G362" s="15">
        <f>IF(AND(F362="YA"),2,IF(AND(F362="TIDAK"),1,0))</f>
        <v>0</v>
      </c>
    </row>
    <row r="363" spans="1:7" ht="32" customHeight="1" x14ac:dyDescent="0.2">
      <c r="A363" s="2"/>
      <c r="B363" s="5"/>
      <c r="C363" s="5"/>
      <c r="D363" s="4" t="s">
        <v>669</v>
      </c>
      <c r="E363" s="5" t="s">
        <v>670</v>
      </c>
      <c r="F363" s="58" t="s">
        <v>22</v>
      </c>
      <c r="G363" s="15">
        <f>IF(AND(F363="YA"),3,IF(AND(F363="TIDAK"),1,0))</f>
        <v>0</v>
      </c>
    </row>
    <row r="364" spans="1:7" ht="32" customHeight="1" x14ac:dyDescent="0.2">
      <c r="A364" s="2"/>
      <c r="B364" s="5"/>
      <c r="C364" s="5"/>
      <c r="D364" s="4" t="s">
        <v>671</v>
      </c>
      <c r="E364" s="5" t="s">
        <v>672</v>
      </c>
      <c r="F364" s="58" t="s">
        <v>8</v>
      </c>
      <c r="G364" s="15">
        <f>IF(AND(F364="YA"),5,IF(AND(F364="TIDAK"),1,0))</f>
        <v>5</v>
      </c>
    </row>
    <row r="365" spans="1:7" ht="32" customHeight="1" x14ac:dyDescent="0.2">
      <c r="A365" s="204" t="s">
        <v>673</v>
      </c>
      <c r="B365" s="205"/>
      <c r="C365" s="205"/>
      <c r="D365" s="205"/>
      <c r="E365" s="205"/>
      <c r="F365" s="205"/>
      <c r="G365" s="48">
        <f>G366</f>
        <v>116</v>
      </c>
    </row>
    <row r="366" spans="1:7" ht="32" customHeight="1" x14ac:dyDescent="0.2">
      <c r="A366" s="15">
        <v>14</v>
      </c>
      <c r="B366" s="207" t="s">
        <v>674</v>
      </c>
      <c r="C366" s="208"/>
      <c r="D366" s="208"/>
      <c r="E366" s="209"/>
      <c r="F366" s="58"/>
      <c r="G366" s="50">
        <f>SUM(G367:G399)</f>
        <v>116</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8</v>
      </c>
      <c r="G371" s="15">
        <f>IF(AND(F371="YA"),5,IF(AND(F371="TIDAK"),1,0))</f>
        <v>5</v>
      </c>
    </row>
    <row r="372" spans="1:7" ht="44" customHeight="1" x14ac:dyDescent="0.2">
      <c r="A372" s="15"/>
      <c r="B372" s="16" t="s">
        <v>685</v>
      </c>
      <c r="C372" s="176" t="s">
        <v>686</v>
      </c>
      <c r="D372" s="176"/>
      <c r="E372" s="176"/>
      <c r="F372" s="58"/>
      <c r="G372" s="15"/>
    </row>
    <row r="373" spans="1:7" ht="35" customHeight="1" x14ac:dyDescent="0.2">
      <c r="A373" s="15"/>
      <c r="B373" s="5"/>
      <c r="C373" s="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8</v>
      </c>
      <c r="G375" s="15">
        <f>IF(AND(F375="YA"),5,IF(AND(F375="TIDAK"),1,0))</f>
        <v>5</v>
      </c>
    </row>
    <row r="376" spans="1:7" ht="37" customHeight="1" x14ac:dyDescent="0.2">
      <c r="A376" s="15"/>
      <c r="B376" s="5"/>
      <c r="C376" s="4" t="s">
        <v>693</v>
      </c>
      <c r="D376" s="176" t="s">
        <v>694</v>
      </c>
      <c r="E376" s="176"/>
      <c r="F376" s="58"/>
      <c r="G376" s="15"/>
    </row>
    <row r="377" spans="1:7" ht="37" customHeight="1" x14ac:dyDescent="0.2">
      <c r="A377" s="15"/>
      <c r="B377" s="5"/>
      <c r="C377" s="4"/>
      <c r="D377" s="4" t="s">
        <v>689</v>
      </c>
      <c r="E377" s="5" t="s">
        <v>695</v>
      </c>
      <c r="F377" s="58" t="s">
        <v>8</v>
      </c>
      <c r="G377" s="15">
        <f>IF(AND(F377="YA"),5,IF(AND(F377="TIDAK"),1,0))</f>
        <v>5</v>
      </c>
    </row>
    <row r="378" spans="1:7" ht="37" customHeight="1" x14ac:dyDescent="0.2">
      <c r="A378" s="15"/>
      <c r="B378" s="5"/>
      <c r="C378" s="4"/>
      <c r="D378" s="4" t="s">
        <v>691</v>
      </c>
      <c r="E378" s="5" t="s">
        <v>696</v>
      </c>
      <c r="F378" s="58" t="s">
        <v>8</v>
      </c>
      <c r="G378" s="15">
        <f>IF(AND(F378="YA"),5,IF(AND(F378="TIDAK"),1,0))</f>
        <v>5</v>
      </c>
    </row>
    <row r="379" spans="1:7" ht="37" customHeight="1" x14ac:dyDescent="0.2">
      <c r="A379" s="15"/>
      <c r="B379" s="5"/>
      <c r="C379" s="4"/>
      <c r="D379" s="4" t="s">
        <v>697</v>
      </c>
      <c r="E379" s="5" t="s">
        <v>698</v>
      </c>
      <c r="F379" s="58" t="s">
        <v>55</v>
      </c>
      <c r="G379" s="15">
        <f>IF(AND(F379="YA"),5,IF(AND(F379="TIDAK"),1,0))</f>
        <v>1</v>
      </c>
    </row>
    <row r="380" spans="1:7" ht="37" customHeight="1" x14ac:dyDescent="0.2">
      <c r="A380" s="15"/>
      <c r="B380" s="5"/>
      <c r="C380" s="4"/>
      <c r="D380" s="4" t="s">
        <v>699</v>
      </c>
      <c r="E380" s="5" t="s">
        <v>700</v>
      </c>
      <c r="F380" s="58" t="s">
        <v>8</v>
      </c>
      <c r="G380" s="15">
        <f>IF(AND(F380="YA"),5,IF(AND(F380="TIDAK"),1,0))</f>
        <v>5</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4" t="s">
        <v>705</v>
      </c>
      <c r="D383" s="176" t="s">
        <v>706</v>
      </c>
      <c r="E383" s="176"/>
      <c r="F383" s="58" t="s">
        <v>8</v>
      </c>
      <c r="G383" s="15">
        <f>IF(AND(F383="YA"),5,IF(AND(F383="TIDAK"),1,0))</f>
        <v>5</v>
      </c>
    </row>
    <row r="384" spans="1:7" ht="44" customHeight="1" x14ac:dyDescent="0.2">
      <c r="A384" s="15"/>
      <c r="B384" s="5"/>
      <c r="C384" s="4" t="s">
        <v>707</v>
      </c>
      <c r="D384" s="203" t="s">
        <v>708</v>
      </c>
      <c r="E384" s="203"/>
      <c r="F384" s="58" t="s">
        <v>8</v>
      </c>
      <c r="G384" s="15">
        <f>IF(AND(F384="YA"),5,IF(AND(F384="TIDAK"),1,0))</f>
        <v>5</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8</v>
      </c>
      <c r="G386" s="15">
        <f>IF(AND(F386="YA"),5,IF(AND(F386="TIDAK"),1,0))</f>
        <v>5</v>
      </c>
    </row>
    <row r="387" spans="1:7" ht="39" customHeight="1" x14ac:dyDescent="0.2">
      <c r="A387" s="15"/>
      <c r="B387" s="5"/>
      <c r="C387" s="5"/>
      <c r="D387" s="4" t="s">
        <v>713</v>
      </c>
      <c r="E387" s="5" t="s">
        <v>714</v>
      </c>
      <c r="F387" s="58" t="s">
        <v>22</v>
      </c>
      <c r="G387" s="15">
        <f>IF(AND(F387="YA"),5,IF(AND(F387="TIDAK"),1,0))</f>
        <v>0</v>
      </c>
    </row>
    <row r="388" spans="1:7" ht="39" customHeight="1" x14ac:dyDescent="0.2">
      <c r="A388" s="15"/>
      <c r="B388" s="5"/>
      <c r="C388" s="4" t="s">
        <v>715</v>
      </c>
      <c r="D388" s="176" t="s">
        <v>716</v>
      </c>
      <c r="E388" s="176"/>
      <c r="F388" s="58" t="s">
        <v>8</v>
      </c>
      <c r="G388" s="15">
        <f>IF(AND(F388="YA"),5,IF(AND(F388="TIDAK"),1,0))</f>
        <v>5</v>
      </c>
    </row>
    <row r="389" spans="1:7" ht="39" customHeight="1" x14ac:dyDescent="0.2">
      <c r="A389" s="15"/>
      <c r="B389" s="5"/>
      <c r="C389" s="4" t="s">
        <v>717</v>
      </c>
      <c r="D389" s="176" t="s">
        <v>718</v>
      </c>
      <c r="E389" s="176"/>
      <c r="F389" s="58" t="s">
        <v>8</v>
      </c>
      <c r="G389" s="15">
        <f>IF(AND(F389="YA"),5,IF(AND(F389="TIDAK"),1,0))</f>
        <v>5</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c r="G391" s="15"/>
    </row>
    <row r="392" spans="1:7" ht="39" customHeight="1" x14ac:dyDescent="0.2">
      <c r="A392" s="15"/>
      <c r="B392" s="5"/>
      <c r="C392" s="5"/>
      <c r="D392" s="4" t="s">
        <v>723</v>
      </c>
      <c r="E392" s="5" t="s">
        <v>724</v>
      </c>
      <c r="F392" s="58" t="s">
        <v>8</v>
      </c>
      <c r="G392" s="15">
        <f>IF(AND(F392="YA"),5,IF(AND(F392="TIDAK"),1,0))</f>
        <v>5</v>
      </c>
    </row>
    <row r="393" spans="1:7" ht="39" customHeight="1" x14ac:dyDescent="0.2">
      <c r="A393" s="15"/>
      <c r="B393" s="5"/>
      <c r="C393" s="5"/>
      <c r="D393" s="4" t="s">
        <v>725</v>
      </c>
      <c r="E393" s="5" t="s">
        <v>722</v>
      </c>
      <c r="F393" s="58" t="s">
        <v>8</v>
      </c>
      <c r="G393" s="15">
        <f>IF(AND(F393="YA"),5,IF(AND(F393="TIDAK"),1,0))</f>
        <v>5</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8</v>
      </c>
      <c r="G397" s="15">
        <f>IF(AND(F397="YA"),5,IF(AND(F397="TIDAK"),1,0))</f>
        <v>5</v>
      </c>
    </row>
    <row r="398" spans="1:7" ht="39" customHeight="1" x14ac:dyDescent="0.2">
      <c r="A398" s="15"/>
      <c r="B398" s="5"/>
      <c r="C398" s="16" t="s">
        <v>734</v>
      </c>
      <c r="D398" s="176" t="s">
        <v>735</v>
      </c>
      <c r="E398" s="176"/>
      <c r="F398" s="58" t="s">
        <v>8</v>
      </c>
      <c r="G398" s="15">
        <f>IF(AND(F398="YA"),5,IF(AND(F398="TIDAK"),1,0))</f>
        <v>5</v>
      </c>
    </row>
    <row r="399" spans="1:7" ht="39" customHeight="1" x14ac:dyDescent="0.2">
      <c r="A399" s="15"/>
      <c r="B399" s="5"/>
      <c r="C399" s="16" t="s">
        <v>736</v>
      </c>
      <c r="D399" s="176" t="s">
        <v>737</v>
      </c>
      <c r="E399" s="176"/>
      <c r="F399" s="58" t="s">
        <v>8</v>
      </c>
      <c r="G399" s="15">
        <f>IF(AND(F399="YA"),5,IF(AND(F399="TIDAK"),1,0))</f>
        <v>5</v>
      </c>
    </row>
    <row r="400" spans="1:7" ht="32" customHeight="1" x14ac:dyDescent="0.2">
      <c r="A400" s="204" t="s">
        <v>738</v>
      </c>
      <c r="B400" s="205"/>
      <c r="C400" s="205"/>
      <c r="D400" s="205"/>
      <c r="E400" s="205"/>
      <c r="F400" s="205"/>
      <c r="G400" s="48">
        <f>G401</f>
        <v>111</v>
      </c>
    </row>
    <row r="401" spans="1:7" ht="32" customHeight="1" x14ac:dyDescent="0.2">
      <c r="A401" s="2">
        <v>15</v>
      </c>
      <c r="B401" s="180" t="s">
        <v>438</v>
      </c>
      <c r="C401" s="180"/>
      <c r="D401" s="180"/>
      <c r="E401" s="180"/>
      <c r="F401" s="58"/>
      <c r="G401" s="50">
        <f>SUM(G402:G429)</f>
        <v>111</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t="s">
        <v>8</v>
      </c>
      <c r="G406" s="15">
        <f t="shared" ref="G406:G421" si="32">IF(AND(F406="YA"),5,IF(AND(F406="TIDAK"),1,0))</f>
        <v>5</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8</v>
      </c>
      <c r="G408" s="15">
        <f t="shared" si="32"/>
        <v>5</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8</v>
      </c>
      <c r="G411" s="15">
        <f t="shared" ref="G411" si="33">IF(AND(F411="YA"),0,IF(AND(F411="TIDAK"),0,0))</f>
        <v>0</v>
      </c>
    </row>
    <row r="412" spans="1:7" ht="32" customHeight="1" x14ac:dyDescent="0.2">
      <c r="A412" s="2"/>
      <c r="B412" s="5"/>
      <c r="C412" s="4" t="s">
        <v>758</v>
      </c>
      <c r="D412" s="176" t="s">
        <v>759</v>
      </c>
      <c r="E412" s="176"/>
      <c r="F412" s="58" t="s">
        <v>8</v>
      </c>
      <c r="G412" s="15">
        <f t="shared" si="32"/>
        <v>5</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55</v>
      </c>
      <c r="G417" s="15">
        <f t="shared" si="32"/>
        <v>1</v>
      </c>
    </row>
    <row r="418" spans="1:7" ht="32" customHeight="1" x14ac:dyDescent="0.2">
      <c r="A418" s="2"/>
      <c r="B418" s="4" t="s">
        <v>770</v>
      </c>
      <c r="C418" s="176" t="s">
        <v>771</v>
      </c>
      <c r="D418" s="176"/>
      <c r="E418" s="176"/>
      <c r="F418" s="58" t="s">
        <v>8</v>
      </c>
      <c r="G418" s="15">
        <f t="shared" si="32"/>
        <v>5</v>
      </c>
    </row>
    <row r="419" spans="1:7" ht="32" customHeight="1" x14ac:dyDescent="0.2">
      <c r="A419" s="2"/>
      <c r="B419" s="5"/>
      <c r="C419" s="4" t="s">
        <v>772</v>
      </c>
      <c r="D419" s="176" t="s">
        <v>773</v>
      </c>
      <c r="E419" s="176"/>
      <c r="F419" s="58" t="s">
        <v>8</v>
      </c>
      <c r="G419" s="15">
        <f t="shared" si="32"/>
        <v>5</v>
      </c>
    </row>
    <row r="420" spans="1:7" ht="32" customHeight="1" x14ac:dyDescent="0.2">
      <c r="A420" s="2"/>
      <c r="B420" s="5"/>
      <c r="C420" s="4" t="s">
        <v>774</v>
      </c>
      <c r="D420" s="176" t="s">
        <v>775</v>
      </c>
      <c r="E420" s="176"/>
      <c r="F420" s="58" t="s">
        <v>8</v>
      </c>
      <c r="G420" s="15">
        <f t="shared" si="32"/>
        <v>5</v>
      </c>
    </row>
    <row r="421" spans="1:7" ht="32" customHeight="1" x14ac:dyDescent="0.2">
      <c r="A421" s="2"/>
      <c r="B421" s="5"/>
      <c r="C421" s="4" t="s">
        <v>776</v>
      </c>
      <c r="D421" s="176" t="s">
        <v>777</v>
      </c>
      <c r="E421" s="176"/>
      <c r="F421" s="58" t="s">
        <v>8</v>
      </c>
      <c r="G421" s="15">
        <f t="shared" si="32"/>
        <v>5</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8</v>
      </c>
      <c r="G423" s="15">
        <f>IF(AND(F423="YA"),5,IF(AND(F423="TIDAK"),1,0))</f>
        <v>5</v>
      </c>
    </row>
    <row r="424" spans="1:7" ht="32" customHeight="1" x14ac:dyDescent="0.2">
      <c r="A424" s="2"/>
      <c r="B424" s="5"/>
      <c r="C424" s="5"/>
      <c r="D424" s="5" t="s">
        <v>781</v>
      </c>
      <c r="E424" s="5" t="s">
        <v>782</v>
      </c>
      <c r="F424" s="58" t="s">
        <v>8</v>
      </c>
      <c r="G424" s="15">
        <f>IF(AND(F424="YA"),5,IF(AND(F424="TIDAK"),1,0))</f>
        <v>5</v>
      </c>
    </row>
    <row r="425" spans="1:7" ht="32" customHeight="1" x14ac:dyDescent="0.2">
      <c r="A425" s="2"/>
      <c r="B425" s="5"/>
      <c r="C425" s="5"/>
      <c r="D425" s="5" t="s">
        <v>783</v>
      </c>
      <c r="E425" s="5" t="s">
        <v>784</v>
      </c>
      <c r="F425" s="58" t="s">
        <v>8</v>
      </c>
      <c r="G425" s="15">
        <f>IF(AND(F425="YA"),5,IF(AND(F425="TIDAK"),1,0))</f>
        <v>5</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t="s">
        <v>22</v>
      </c>
      <c r="G427" s="15">
        <f>IF(AND(F427="YA"),3,IF(AND(F427="TIDAK"),1,0))</f>
        <v>0</v>
      </c>
    </row>
    <row r="428" spans="1:7" ht="32" customHeight="1" x14ac:dyDescent="0.2">
      <c r="A428" s="2"/>
      <c r="B428" s="5"/>
      <c r="C428" s="5"/>
      <c r="D428" s="4" t="s">
        <v>789</v>
      </c>
      <c r="E428" s="5" t="s">
        <v>381</v>
      </c>
      <c r="F428" s="58" t="s">
        <v>8</v>
      </c>
      <c r="G428" s="15">
        <f>IF(AND(F428="YA"),5,IF(AND(F428="TIDAK"),1,0))</f>
        <v>5</v>
      </c>
    </row>
    <row r="429" spans="1:7" ht="32" customHeight="1" x14ac:dyDescent="0.2">
      <c r="A429" s="2"/>
      <c r="B429" s="5"/>
      <c r="C429" s="4" t="s">
        <v>790</v>
      </c>
      <c r="D429" s="176" t="s">
        <v>791</v>
      </c>
      <c r="E429" s="176"/>
      <c r="F429" s="58" t="s">
        <v>8</v>
      </c>
      <c r="G429" s="15">
        <f>IF(AND(F429="YA"),5,IF(AND(F429="TIDAK"),1,0))</f>
        <v>5</v>
      </c>
    </row>
    <row r="430" spans="1:7" ht="32" customHeight="1" x14ac:dyDescent="0.2">
      <c r="A430" s="204" t="s">
        <v>792</v>
      </c>
      <c r="B430" s="205"/>
      <c r="C430" s="205"/>
      <c r="D430" s="205"/>
      <c r="E430" s="205"/>
      <c r="F430" s="205"/>
      <c r="G430" s="48">
        <f>G431</f>
        <v>45</v>
      </c>
    </row>
    <row r="431" spans="1:7" ht="32" customHeight="1" x14ac:dyDescent="0.2">
      <c r="A431" s="15">
        <v>16</v>
      </c>
      <c r="B431" s="207" t="s">
        <v>793</v>
      </c>
      <c r="C431" s="208"/>
      <c r="D431" s="208"/>
      <c r="E431" s="209"/>
      <c r="F431" s="58"/>
      <c r="G431" s="50">
        <f>SUM(G432:G442)</f>
        <v>45</v>
      </c>
    </row>
    <row r="432" spans="1:7" ht="49" customHeight="1" x14ac:dyDescent="0.2">
      <c r="A432" s="15"/>
      <c r="B432" s="18" t="s">
        <v>794</v>
      </c>
      <c r="C432" s="200" t="s">
        <v>795</v>
      </c>
      <c r="D432" s="210"/>
      <c r="E432" s="201"/>
      <c r="F432" s="58" t="s">
        <v>8</v>
      </c>
      <c r="G432" s="15">
        <f>IF(AND(F432="YA"),5,IF(AND(F432="TIDAK"),1,0))</f>
        <v>5</v>
      </c>
    </row>
    <row r="433" spans="1:7" ht="32" customHeight="1" x14ac:dyDescent="0.2">
      <c r="A433" s="15"/>
      <c r="B433" s="18" t="s">
        <v>796</v>
      </c>
      <c r="C433" s="200" t="s">
        <v>797</v>
      </c>
      <c r="D433" s="210"/>
      <c r="E433" s="201"/>
      <c r="F433" s="58" t="s">
        <v>8</v>
      </c>
      <c r="G433" s="15">
        <f>IF(AND(F433="YA"),5,IF(AND(F433="TIDAK"),1,0))</f>
        <v>5</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8</v>
      </c>
      <c r="G435" s="15">
        <f>IF(AND(F435="YA"),5,IF(AND(F435="TIDAK"),1,0))</f>
        <v>5</v>
      </c>
    </row>
    <row r="436" spans="1:7" ht="58" customHeight="1" x14ac:dyDescent="0.2">
      <c r="A436" s="15"/>
      <c r="B436" s="19"/>
      <c r="C436" s="18" t="s">
        <v>802</v>
      </c>
      <c r="D436" s="200" t="s">
        <v>803</v>
      </c>
      <c r="E436" s="201"/>
      <c r="F436" s="58" t="s">
        <v>8</v>
      </c>
      <c r="G436" s="15">
        <f>IF(AND(F436="YA"),5,IF(AND(F436="TIDAK"),1,0))</f>
        <v>5</v>
      </c>
    </row>
    <row r="437" spans="1:7" ht="32" customHeight="1" x14ac:dyDescent="0.2">
      <c r="A437" s="15"/>
      <c r="B437" s="19"/>
      <c r="C437" s="18" t="s">
        <v>804</v>
      </c>
      <c r="D437" s="200" t="s">
        <v>805</v>
      </c>
      <c r="E437" s="201"/>
      <c r="F437" s="58" t="s">
        <v>8</v>
      </c>
      <c r="G437" s="15">
        <f>IF(AND(F437="YA"),5,IF(AND(F437="TIDAK"),1,0))</f>
        <v>5</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8</v>
      </c>
      <c r="G441" s="15">
        <f>IF(AND(F441="YA"),5,IF(AND(F441="TIDAK"),1,0))</f>
        <v>5</v>
      </c>
    </row>
    <row r="442" spans="1:7" ht="56" customHeight="1" x14ac:dyDescent="0.2">
      <c r="A442" s="15"/>
      <c r="B442" s="15"/>
      <c r="C442" s="18" t="s">
        <v>814</v>
      </c>
      <c r="D442" s="200" t="s">
        <v>815</v>
      </c>
      <c r="E442" s="201"/>
      <c r="F442" s="58" t="s">
        <v>8</v>
      </c>
      <c r="G442" s="15">
        <f>IF(AND(F442="YA"),5,IF(AND(F442="TIDAK"),1,0))</f>
        <v>5</v>
      </c>
    </row>
    <row r="443" spans="1:7" ht="32" customHeight="1" x14ac:dyDescent="0.2">
      <c r="A443" s="204" t="s">
        <v>816</v>
      </c>
      <c r="B443" s="205"/>
      <c r="C443" s="205"/>
      <c r="D443" s="205"/>
      <c r="E443" s="205"/>
      <c r="F443" s="205"/>
      <c r="G443" s="48">
        <f>G444</f>
        <v>130</v>
      </c>
    </row>
    <row r="444" spans="1:7" ht="32" customHeight="1" x14ac:dyDescent="0.2">
      <c r="A444" s="15">
        <v>17</v>
      </c>
      <c r="B444" s="207" t="s">
        <v>817</v>
      </c>
      <c r="C444" s="208"/>
      <c r="D444" s="208"/>
      <c r="E444" s="209"/>
      <c r="F444" s="58"/>
      <c r="G444" s="50">
        <f>SUM(G445:G476)</f>
        <v>130</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22"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8</v>
      </c>
      <c r="G455" s="15">
        <f>IF(AND(F455="YA"),5,IF(AND(F455="TIDAK"),1,0))</f>
        <v>5</v>
      </c>
    </row>
    <row r="456" spans="1:7" ht="32" customHeight="1" x14ac:dyDescent="0.2">
      <c r="A456" s="15"/>
      <c r="B456" s="22" t="s">
        <v>838</v>
      </c>
      <c r="C456" s="176" t="s">
        <v>839</v>
      </c>
      <c r="D456" s="176"/>
      <c r="E456" s="176"/>
      <c r="F456" s="58" t="s">
        <v>8</v>
      </c>
      <c r="G456" s="15">
        <f>IF(AND(F456="YA"),5,IF(AND(F456="TIDAK"),1,0))</f>
        <v>5</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8</v>
      </c>
      <c r="G458" s="15">
        <f>IF(AND(F458="YA"),5,IF(AND(F458="TIDAK"),1,0))</f>
        <v>5</v>
      </c>
    </row>
    <row r="459" spans="1:7" ht="32" customHeight="1" x14ac:dyDescent="0.2">
      <c r="A459" s="15"/>
      <c r="B459" s="5"/>
      <c r="C459" s="22" t="s">
        <v>844</v>
      </c>
      <c r="D459" s="176" t="s">
        <v>845</v>
      </c>
      <c r="E459" s="176"/>
      <c r="F459" s="58" t="s">
        <v>8</v>
      </c>
      <c r="G459" s="15">
        <f>IF(AND(F459="YA"),5,IF(AND(F459="TIDAK"),1,0))</f>
        <v>5</v>
      </c>
    </row>
    <row r="460" spans="1:7" ht="32" customHeight="1" x14ac:dyDescent="0.2">
      <c r="A460" s="15"/>
      <c r="B460" s="5"/>
      <c r="C460" s="22" t="s">
        <v>846</v>
      </c>
      <c r="D460" s="176" t="s">
        <v>847</v>
      </c>
      <c r="E460" s="176"/>
      <c r="F460" s="58" t="s">
        <v>8</v>
      </c>
      <c r="G460" s="15">
        <f>IF(AND(F460="YA"),5,IF(AND(F460="TIDAK"),1,0))</f>
        <v>5</v>
      </c>
    </row>
    <row r="461" spans="1:7" ht="32" customHeight="1" x14ac:dyDescent="0.2">
      <c r="A461" s="15"/>
      <c r="B461" s="22" t="s">
        <v>848</v>
      </c>
      <c r="C461" s="176" t="s">
        <v>849</v>
      </c>
      <c r="D461" s="176"/>
      <c r="E461" s="176"/>
      <c r="F461" s="58"/>
      <c r="G461" s="15"/>
    </row>
    <row r="462" spans="1:7" ht="32" customHeight="1" x14ac:dyDescent="0.2">
      <c r="A462" s="15"/>
      <c r="B462" s="5"/>
      <c r="C462" s="22" t="s">
        <v>850</v>
      </c>
      <c r="D462" s="176" t="s">
        <v>835</v>
      </c>
      <c r="E462" s="176"/>
      <c r="F462" s="58" t="s">
        <v>8</v>
      </c>
      <c r="G462" s="15">
        <f>IF(AND(F462="YA"),5,IF(AND(F462="TIDAK"),1,0))</f>
        <v>5</v>
      </c>
    </row>
    <row r="463" spans="1:7" ht="32" customHeight="1" x14ac:dyDescent="0.2">
      <c r="A463" s="15"/>
      <c r="B463" s="5"/>
      <c r="C463" s="22" t="s">
        <v>851</v>
      </c>
      <c r="D463" s="176" t="s">
        <v>716</v>
      </c>
      <c r="E463" s="176"/>
      <c r="F463" s="58" t="s">
        <v>8</v>
      </c>
      <c r="G463" s="15">
        <f>IF(AND(F463="YA"),5,IF(AND(F463="TIDAK"),1,0))</f>
        <v>5</v>
      </c>
    </row>
    <row r="464" spans="1:7" ht="32" customHeight="1" x14ac:dyDescent="0.2">
      <c r="A464" s="15"/>
      <c r="B464" s="5"/>
      <c r="C464" s="22" t="s">
        <v>852</v>
      </c>
      <c r="D464" s="176" t="s">
        <v>853</v>
      </c>
      <c r="E464" s="176"/>
      <c r="F464" s="58" t="s">
        <v>8</v>
      </c>
      <c r="G464" s="15">
        <f>IF(AND(F464="YA"),5,IF(AND(F464="TIDAK"),1,0))</f>
        <v>5</v>
      </c>
    </row>
    <row r="465" spans="1:7" ht="32" customHeight="1" x14ac:dyDescent="0.2">
      <c r="A465" s="15"/>
      <c r="B465" s="5"/>
      <c r="C465" s="22" t="s">
        <v>854</v>
      </c>
      <c r="D465" s="176" t="s">
        <v>855</v>
      </c>
      <c r="E465" s="176"/>
      <c r="F465" s="58" t="s">
        <v>8</v>
      </c>
      <c r="G465" s="15">
        <f>IF(AND(F465="YA"),5,IF(AND(F465="TIDAK"),1,0))</f>
        <v>5</v>
      </c>
    </row>
    <row r="466" spans="1:7" ht="32" customHeight="1" x14ac:dyDescent="0.2">
      <c r="A466" s="15"/>
      <c r="B466" s="22" t="s">
        <v>856</v>
      </c>
      <c r="C466" s="176" t="s">
        <v>857</v>
      </c>
      <c r="D466" s="176"/>
      <c r="E466" s="176"/>
      <c r="F466" s="58" t="s">
        <v>8</v>
      </c>
      <c r="G466" s="15">
        <f>IF(AND(F466="YA"),5,IF(AND(F466="TIDAK"),1,0))</f>
        <v>5</v>
      </c>
    </row>
    <row r="467" spans="1:7" ht="32" customHeight="1" x14ac:dyDescent="0.2">
      <c r="A467" s="15"/>
      <c r="B467" s="22" t="s">
        <v>858</v>
      </c>
      <c r="C467" s="176" t="s">
        <v>859</v>
      </c>
      <c r="D467" s="176"/>
      <c r="E467" s="176"/>
      <c r="F467" s="58"/>
      <c r="G467" s="15"/>
    </row>
    <row r="468" spans="1:7" ht="32" customHeight="1" x14ac:dyDescent="0.2">
      <c r="A468" s="15"/>
      <c r="B468" s="5"/>
      <c r="C468" s="22" t="s">
        <v>860</v>
      </c>
      <c r="D468" s="176" t="s">
        <v>861</v>
      </c>
      <c r="E468" s="176"/>
      <c r="F468" s="58" t="s">
        <v>8</v>
      </c>
      <c r="G468" s="15">
        <f>IF(AND(F468="YA"),5,IF(AND(F468="TIDAK"),1,0))</f>
        <v>5</v>
      </c>
    </row>
    <row r="469" spans="1:7" ht="32" customHeight="1" x14ac:dyDescent="0.2">
      <c r="A469" s="15"/>
      <c r="B469" s="5"/>
      <c r="C469" s="22" t="s">
        <v>862</v>
      </c>
      <c r="D469" s="176" t="s">
        <v>863</v>
      </c>
      <c r="E469" s="176"/>
      <c r="F469" s="58" t="s">
        <v>8</v>
      </c>
      <c r="G469" s="15">
        <f>IF(AND(F469="YA"),5,IF(AND(F469="TIDAK"),1,0))</f>
        <v>5</v>
      </c>
    </row>
    <row r="470" spans="1:7" ht="32" customHeight="1" x14ac:dyDescent="0.2">
      <c r="A470" s="15"/>
      <c r="B470" s="5"/>
      <c r="C470" s="22" t="s">
        <v>864</v>
      </c>
      <c r="D470" s="176" t="s">
        <v>865</v>
      </c>
      <c r="E470" s="176"/>
      <c r="F470" s="58" t="s">
        <v>8</v>
      </c>
      <c r="G470" s="15">
        <f>IF(AND(F470="YA"),5,IF(AND(F470="TIDAK"),1,0))</f>
        <v>5</v>
      </c>
    </row>
    <row r="471" spans="1:7" ht="32" customHeight="1" x14ac:dyDescent="0.2">
      <c r="A471" s="15"/>
      <c r="B471" s="23" t="s">
        <v>866</v>
      </c>
      <c r="C471" s="176" t="s">
        <v>867</v>
      </c>
      <c r="D471" s="176"/>
      <c r="E471" s="176"/>
      <c r="F471" s="58" t="s">
        <v>8</v>
      </c>
      <c r="G471" s="15">
        <f>IF(AND(F471="YA"),5,IF(AND(F471="TIDAK"),1,0))</f>
        <v>5</v>
      </c>
    </row>
    <row r="472" spans="1:7" ht="32" customHeight="1" x14ac:dyDescent="0.2">
      <c r="A472" s="15"/>
      <c r="B472" s="23" t="s">
        <v>868</v>
      </c>
      <c r="C472" s="176" t="s">
        <v>841</v>
      </c>
      <c r="D472" s="176"/>
      <c r="E472" s="176"/>
      <c r="F472" s="58"/>
      <c r="G472" s="15"/>
    </row>
    <row r="473" spans="1:7" ht="32" customHeight="1" x14ac:dyDescent="0.2">
      <c r="A473" s="15"/>
      <c r="B473" s="5"/>
      <c r="C473" s="23" t="s">
        <v>869</v>
      </c>
      <c r="D473" s="176" t="s">
        <v>870</v>
      </c>
      <c r="E473" s="176"/>
      <c r="F473" s="58" t="s">
        <v>8</v>
      </c>
      <c r="G473" s="15">
        <f>IF(AND(F473="YA"),5,IF(AND(F473="TIDAK"),1,0))</f>
        <v>5</v>
      </c>
    </row>
    <row r="474" spans="1:7" ht="32" customHeight="1" x14ac:dyDescent="0.2">
      <c r="A474" s="15"/>
      <c r="B474" s="5"/>
      <c r="C474" s="23" t="s">
        <v>871</v>
      </c>
      <c r="D474" s="176" t="s">
        <v>872</v>
      </c>
      <c r="E474" s="176"/>
      <c r="F474" s="58" t="s">
        <v>8</v>
      </c>
      <c r="G474" s="15">
        <f>IF(AND(F474="YA"),5,IF(AND(F474="TIDAK"),1,0))</f>
        <v>5</v>
      </c>
    </row>
    <row r="475" spans="1:7" ht="32" customHeight="1" x14ac:dyDescent="0.2">
      <c r="A475" s="15"/>
      <c r="B475" s="5"/>
      <c r="C475" s="23" t="s">
        <v>873</v>
      </c>
      <c r="D475" s="176" t="s">
        <v>874</v>
      </c>
      <c r="E475" s="176"/>
      <c r="F475" s="58" t="s">
        <v>8</v>
      </c>
      <c r="G475" s="15">
        <f>IF(AND(F475="YA"),5,IF(AND(F475="TIDAK"),1,0))</f>
        <v>5</v>
      </c>
    </row>
    <row r="476" spans="1:7" ht="32" customHeight="1" x14ac:dyDescent="0.2">
      <c r="A476" s="15"/>
      <c r="B476" s="5"/>
      <c r="C476" s="23" t="s">
        <v>875</v>
      </c>
      <c r="D476" s="176" t="s">
        <v>876</v>
      </c>
      <c r="E476" s="176"/>
      <c r="F476" s="58" t="s">
        <v>8</v>
      </c>
      <c r="G476" s="15">
        <f>IF(AND(F476="YA"),5,IF(AND(F476="TIDAK"),1,0))</f>
        <v>5</v>
      </c>
    </row>
    <row r="477" spans="1:7" ht="32" customHeight="1" x14ac:dyDescent="0.2">
      <c r="A477" s="204" t="s">
        <v>877</v>
      </c>
      <c r="B477" s="205"/>
      <c r="C477" s="205"/>
      <c r="D477" s="205"/>
      <c r="E477" s="205"/>
      <c r="F477" s="205"/>
      <c r="G477" s="48">
        <f>G478+G537+G567+G574+G591</f>
        <v>455</v>
      </c>
    </row>
    <row r="478" spans="1:7" ht="32" customHeight="1" x14ac:dyDescent="0.2">
      <c r="A478" s="2">
        <v>18</v>
      </c>
      <c r="B478" s="180" t="s">
        <v>878</v>
      </c>
      <c r="C478" s="180"/>
      <c r="D478" s="180"/>
      <c r="E478" s="180"/>
      <c r="F478" s="58"/>
      <c r="G478" s="50">
        <f>SUM(G479:G536)</f>
        <v>195</v>
      </c>
    </row>
    <row r="479" spans="1:7" ht="32" customHeight="1" x14ac:dyDescent="0.2">
      <c r="A479" s="2"/>
      <c r="B479" s="7" t="s">
        <v>879</v>
      </c>
      <c r="C479" s="203" t="s">
        <v>880</v>
      </c>
      <c r="D479" s="203"/>
      <c r="E479" s="203"/>
      <c r="F479" s="58"/>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8</v>
      </c>
      <c r="G481" s="15">
        <f>IF(AND(F481="YA"),5,IF(AND(F481="TIDAK"),1,0))</f>
        <v>5</v>
      </c>
    </row>
    <row r="482" spans="1:7" ht="32" customHeight="1" x14ac:dyDescent="0.2">
      <c r="A482" s="2"/>
      <c r="B482" s="5"/>
      <c r="C482" s="17"/>
      <c r="D482" s="24" t="s">
        <v>885</v>
      </c>
      <c r="E482" s="25" t="s">
        <v>886</v>
      </c>
      <c r="F482" s="58" t="s">
        <v>8</v>
      </c>
      <c r="G482" s="15">
        <f>IF(AND(F482="YA"),3,IF(AND(F482="TIDAK"),1,0))</f>
        <v>3</v>
      </c>
    </row>
    <row r="483" spans="1:7" ht="32" customHeight="1" x14ac:dyDescent="0.2">
      <c r="A483" s="2"/>
      <c r="B483" s="5"/>
      <c r="C483" s="17"/>
      <c r="D483" s="24" t="s">
        <v>887</v>
      </c>
      <c r="E483" s="17" t="s">
        <v>888</v>
      </c>
      <c r="F483" s="58" t="s">
        <v>8</v>
      </c>
      <c r="G483" s="15">
        <f>IF(AND(F483="YA"),2,IF(AND(F483="TIDAK"),1,0))</f>
        <v>2</v>
      </c>
    </row>
    <row r="484" spans="1:7" ht="32" customHeight="1" x14ac:dyDescent="0.2">
      <c r="A484" s="2"/>
      <c r="B484" s="5"/>
      <c r="C484" s="24" t="s">
        <v>889</v>
      </c>
      <c r="D484" s="203" t="s">
        <v>890</v>
      </c>
      <c r="E484" s="203"/>
      <c r="F484" s="58" t="s">
        <v>8</v>
      </c>
      <c r="G484" s="15"/>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8</v>
      </c>
      <c r="G486" s="15">
        <f>IF(AND(F486="YA"),5,IF(AND(F486="TIDAK"),1,0))</f>
        <v>5</v>
      </c>
    </row>
    <row r="487" spans="1:7" ht="32" customHeight="1" x14ac:dyDescent="0.2">
      <c r="A487" s="2"/>
      <c r="B487" s="5"/>
      <c r="C487" s="17"/>
      <c r="D487" s="24" t="s">
        <v>894</v>
      </c>
      <c r="E487" s="25" t="s">
        <v>895</v>
      </c>
      <c r="F487" s="58" t="s">
        <v>8</v>
      </c>
      <c r="G487" s="15">
        <f>IF(AND(F487="YA"),5,IF(AND(F487="TIDAK"),1,0))</f>
        <v>5</v>
      </c>
    </row>
    <row r="488" spans="1:7" ht="32" customHeight="1" x14ac:dyDescent="0.2">
      <c r="A488" s="2"/>
      <c r="B488" s="5"/>
      <c r="C488" s="17"/>
      <c r="D488" s="24" t="s">
        <v>896</v>
      </c>
      <c r="E488" s="17" t="s">
        <v>897</v>
      </c>
      <c r="F488" s="58" t="s">
        <v>8</v>
      </c>
      <c r="G488" s="15">
        <f>IF(AND(F488="YA"),5,IF(AND(F488="TIDAK"),1,0))</f>
        <v>5</v>
      </c>
    </row>
    <row r="489" spans="1:7" ht="32" customHeight="1" x14ac:dyDescent="0.2">
      <c r="A489" s="2"/>
      <c r="B489" s="5"/>
      <c r="C489" s="17"/>
      <c r="D489" s="24" t="s">
        <v>898</v>
      </c>
      <c r="E489" s="17" t="s">
        <v>899</v>
      </c>
      <c r="F489" s="58" t="s">
        <v>8</v>
      </c>
      <c r="G489" s="15">
        <f>IF(AND(F489="YA"),5,IF(AND(F489="TIDAK"),1,0))</f>
        <v>5</v>
      </c>
    </row>
    <row r="490" spans="1:7" ht="32" customHeight="1" x14ac:dyDescent="0.2">
      <c r="A490" s="2"/>
      <c r="B490" s="5"/>
      <c r="C490" s="24" t="s">
        <v>900</v>
      </c>
      <c r="D490" s="203" t="s">
        <v>901</v>
      </c>
      <c r="E490" s="203"/>
      <c r="F490" s="58" t="s">
        <v>8</v>
      </c>
      <c r="G490" s="15">
        <f>IF(AND(F490="YA"),5,IF(AND(F490="TIDAK"),1,0))</f>
        <v>5</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8</v>
      </c>
      <c r="G492" s="15">
        <f t="shared" ref="G492:G498" si="34">IF(AND(F492="YA"),5,IF(AND(F492="TIDAK"),1,0))</f>
        <v>5</v>
      </c>
    </row>
    <row r="493" spans="1:7" ht="32" customHeight="1" x14ac:dyDescent="0.2">
      <c r="A493" s="2"/>
      <c r="B493" s="5"/>
      <c r="C493" s="17"/>
      <c r="D493" s="24" t="s">
        <v>904</v>
      </c>
      <c r="E493" s="25" t="s">
        <v>905</v>
      </c>
      <c r="F493" s="58" t="s">
        <v>8</v>
      </c>
      <c r="G493" s="15">
        <f t="shared" si="34"/>
        <v>5</v>
      </c>
    </row>
    <row r="494" spans="1:7" ht="32" customHeight="1" x14ac:dyDescent="0.2">
      <c r="A494" s="2"/>
      <c r="B494" s="5"/>
      <c r="C494" s="17"/>
      <c r="D494" s="24" t="s">
        <v>906</v>
      </c>
      <c r="E494" s="17" t="s">
        <v>907</v>
      </c>
      <c r="F494" s="58" t="s">
        <v>8</v>
      </c>
      <c r="G494" s="15">
        <f t="shared" si="34"/>
        <v>5</v>
      </c>
    </row>
    <row r="495" spans="1:7" ht="32" customHeight="1" x14ac:dyDescent="0.2">
      <c r="A495" s="2"/>
      <c r="B495" s="5"/>
      <c r="C495" s="17"/>
      <c r="D495" s="24" t="s">
        <v>908</v>
      </c>
      <c r="E495" s="17" t="s">
        <v>909</v>
      </c>
      <c r="F495" s="58" t="s">
        <v>8</v>
      </c>
      <c r="G495" s="15">
        <f t="shared" si="34"/>
        <v>5</v>
      </c>
    </row>
    <row r="496" spans="1:7" ht="32" customHeight="1" x14ac:dyDescent="0.2">
      <c r="A496" s="2"/>
      <c r="B496" s="5"/>
      <c r="C496" s="17"/>
      <c r="D496" s="24" t="s">
        <v>910</v>
      </c>
      <c r="E496" s="25" t="s">
        <v>897</v>
      </c>
      <c r="F496" s="58" t="s">
        <v>8</v>
      </c>
      <c r="G496" s="15">
        <f t="shared" si="34"/>
        <v>5</v>
      </c>
    </row>
    <row r="497" spans="1:7" ht="32" customHeight="1" x14ac:dyDescent="0.2">
      <c r="A497" s="2"/>
      <c r="B497" s="5"/>
      <c r="C497" s="17"/>
      <c r="D497" s="24" t="s">
        <v>911</v>
      </c>
      <c r="E497" s="17" t="s">
        <v>899</v>
      </c>
      <c r="F497" s="58" t="s">
        <v>8</v>
      </c>
      <c r="G497" s="15">
        <f t="shared" si="34"/>
        <v>5</v>
      </c>
    </row>
    <row r="498" spans="1:7" ht="32" customHeight="1" x14ac:dyDescent="0.2">
      <c r="A498" s="2"/>
      <c r="B498" s="5"/>
      <c r="C498" s="17"/>
      <c r="D498" s="24" t="s">
        <v>912</v>
      </c>
      <c r="E498" s="17" t="s">
        <v>895</v>
      </c>
      <c r="F498" s="58" t="s">
        <v>8</v>
      </c>
      <c r="G498" s="15">
        <f t="shared" si="34"/>
        <v>5</v>
      </c>
    </row>
    <row r="499" spans="1:7" ht="32" customHeight="1" x14ac:dyDescent="0.2">
      <c r="A499" s="2"/>
      <c r="B499" s="4" t="s">
        <v>913</v>
      </c>
      <c r="C499" s="176" t="s">
        <v>914</v>
      </c>
      <c r="D499" s="176"/>
      <c r="E499" s="176"/>
      <c r="F499" s="58"/>
      <c r="G499" s="15"/>
    </row>
    <row r="500" spans="1:7" ht="32" customHeight="1" x14ac:dyDescent="0.2">
      <c r="A500" s="2"/>
      <c r="B500" s="5"/>
      <c r="C500" s="4" t="s">
        <v>915</v>
      </c>
      <c r="D500" s="176" t="s">
        <v>916</v>
      </c>
      <c r="E500" s="176"/>
      <c r="F500" s="58" t="s">
        <v>8</v>
      </c>
      <c r="G500" s="15">
        <f>IF(AND(F500="YA"),5,IF(AND(F500="TIDAK"),1,0))</f>
        <v>5</v>
      </c>
    </row>
    <row r="501" spans="1:7" ht="32" customHeight="1" x14ac:dyDescent="0.2">
      <c r="A501" s="2"/>
      <c r="B501" s="5"/>
      <c r="C501" s="4" t="s">
        <v>917</v>
      </c>
      <c r="D501" s="176" t="s">
        <v>918</v>
      </c>
      <c r="E501" s="176"/>
      <c r="F501" s="58"/>
      <c r="G501" s="15"/>
    </row>
    <row r="502" spans="1:7" ht="32" customHeight="1" x14ac:dyDescent="0.2">
      <c r="A502" s="2"/>
      <c r="B502" s="5"/>
      <c r="C502" s="5"/>
      <c r="D502" s="4" t="s">
        <v>919</v>
      </c>
      <c r="E502" s="5" t="s">
        <v>920</v>
      </c>
      <c r="F502" s="58" t="s">
        <v>8</v>
      </c>
      <c r="G502" s="15">
        <f>IF(AND(F502="YA"),5,IF(AND(F502="TIDAK"),1,0))</f>
        <v>5</v>
      </c>
    </row>
    <row r="503" spans="1:7" ht="32" customHeight="1" x14ac:dyDescent="0.2">
      <c r="A503" s="2"/>
      <c r="B503" s="5"/>
      <c r="C503" s="5"/>
      <c r="D503" s="4" t="s">
        <v>921</v>
      </c>
      <c r="E503" s="26" t="s">
        <v>922</v>
      </c>
      <c r="F503" s="58" t="s">
        <v>22</v>
      </c>
      <c r="G503" s="15">
        <f>IF(AND(F503="YA"),3,IF(AND(F503="TIDAK"),1,0))</f>
        <v>0</v>
      </c>
    </row>
    <row r="504" spans="1:7" ht="32" customHeight="1" x14ac:dyDescent="0.2">
      <c r="A504" s="2"/>
      <c r="B504" s="5"/>
      <c r="C504" s="5"/>
      <c r="D504" s="4" t="s">
        <v>923</v>
      </c>
      <c r="E504" s="5" t="s">
        <v>924</v>
      </c>
      <c r="F504" s="58" t="s">
        <v>22</v>
      </c>
      <c r="G504" s="15">
        <f>IF(AND(F504="YA"),2,IF(AND(F504="TIDAK"),1,0))</f>
        <v>0</v>
      </c>
    </row>
    <row r="505" spans="1:7" ht="32" customHeight="1" x14ac:dyDescent="0.2">
      <c r="A505" s="2"/>
      <c r="B505" s="4" t="s">
        <v>925</v>
      </c>
      <c r="C505" s="176" t="s">
        <v>926</v>
      </c>
      <c r="D505" s="176"/>
      <c r="E505" s="176"/>
      <c r="F505" s="58"/>
      <c r="G505" s="15"/>
    </row>
    <row r="506" spans="1:7" ht="32" customHeight="1" x14ac:dyDescent="0.2">
      <c r="A506" s="2"/>
      <c r="B506" s="5"/>
      <c r="C506" s="4" t="s">
        <v>927</v>
      </c>
      <c r="D506" s="176" t="s">
        <v>928</v>
      </c>
      <c r="E506" s="176"/>
      <c r="F506" s="58"/>
      <c r="G506" s="15"/>
    </row>
    <row r="507" spans="1:7" ht="32" customHeight="1" x14ac:dyDescent="0.2">
      <c r="A507" s="2"/>
      <c r="B507" s="5"/>
      <c r="C507" s="5"/>
      <c r="D507" s="4" t="s">
        <v>929</v>
      </c>
      <c r="E507" s="5" t="s">
        <v>930</v>
      </c>
      <c r="F507" s="58" t="s">
        <v>8</v>
      </c>
      <c r="G507" s="15">
        <f>IF(AND(F507="YA"),5,IF(AND(F507="TIDAK"),1,0))</f>
        <v>5</v>
      </c>
    </row>
    <row r="508" spans="1:7" ht="32" customHeight="1" x14ac:dyDescent="0.2">
      <c r="A508" s="2"/>
      <c r="B508" s="5"/>
      <c r="C508" s="5"/>
      <c r="D508" s="4" t="s">
        <v>931</v>
      </c>
      <c r="E508" s="10" t="s">
        <v>932</v>
      </c>
      <c r="F508" s="58" t="s">
        <v>8</v>
      </c>
      <c r="G508" s="15">
        <f>IF(AND(F508="YA"),5,IF(AND(F508="TIDAK"),1,0))</f>
        <v>5</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8</v>
      </c>
      <c r="G511" s="15">
        <f>IF(AND(F511="YA"),5,IF(AND(F511="TIDAK"),1,0))</f>
        <v>5</v>
      </c>
    </row>
    <row r="512" spans="1:7" ht="32" customHeight="1" x14ac:dyDescent="0.2">
      <c r="A512" s="2"/>
      <c r="B512" s="5"/>
      <c r="C512" s="4"/>
      <c r="D512" s="4" t="s">
        <v>938</v>
      </c>
      <c r="E512" s="10" t="s">
        <v>932</v>
      </c>
      <c r="F512" s="58" t="s">
        <v>8</v>
      </c>
      <c r="G512" s="15">
        <f>IF(AND(F512="YA"),5,IF(AND(F512="TIDAK"),1,0))</f>
        <v>5</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c r="G517" s="15"/>
    </row>
    <row r="518" spans="1:7" ht="32" customHeight="1" x14ac:dyDescent="0.2">
      <c r="A518" s="2"/>
      <c r="B518" s="5"/>
      <c r="C518" s="5"/>
      <c r="D518" s="4" t="s">
        <v>948</v>
      </c>
      <c r="E518" s="5" t="s">
        <v>949</v>
      </c>
      <c r="F518" s="58" t="s">
        <v>8</v>
      </c>
      <c r="G518" s="15">
        <f t="shared" ref="G518:G527" si="35">IF(AND(F518="YA"),5,IF(AND(F518="TIDAK"),1,0))</f>
        <v>5</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t="s">
        <v>8</v>
      </c>
      <c r="G522" s="15">
        <f t="shared" si="35"/>
        <v>5</v>
      </c>
    </row>
    <row r="523" spans="1:7" ht="32" customHeight="1" x14ac:dyDescent="0.2">
      <c r="A523" s="2"/>
      <c r="B523" s="5"/>
      <c r="C523" s="4" t="s">
        <v>956</v>
      </c>
      <c r="D523" s="176" t="s">
        <v>957</v>
      </c>
      <c r="E523" s="176"/>
      <c r="F523" s="58" t="s">
        <v>8</v>
      </c>
      <c r="G523" s="15">
        <f t="shared" si="35"/>
        <v>5</v>
      </c>
    </row>
    <row r="524" spans="1:7" ht="32" customHeight="1" x14ac:dyDescent="0.2">
      <c r="A524" s="2"/>
      <c r="B524" s="5"/>
      <c r="C524" s="4" t="s">
        <v>958</v>
      </c>
      <c r="D524" s="176" t="s">
        <v>959</v>
      </c>
      <c r="E524" s="176"/>
      <c r="F524" s="58" t="s">
        <v>8</v>
      </c>
      <c r="G524" s="15">
        <f t="shared" si="35"/>
        <v>5</v>
      </c>
    </row>
    <row r="525" spans="1:7" ht="32" customHeight="1" x14ac:dyDescent="0.2">
      <c r="A525" s="2"/>
      <c r="B525" s="4" t="s">
        <v>960</v>
      </c>
      <c r="C525" s="176" t="s">
        <v>961</v>
      </c>
      <c r="D525" s="176"/>
      <c r="E525" s="176"/>
      <c r="F525" s="58" t="s">
        <v>8</v>
      </c>
      <c r="G525" s="15">
        <f t="shared" si="35"/>
        <v>5</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4" t="s">
        <v>966</v>
      </c>
      <c r="D528" s="181" t="s">
        <v>967</v>
      </c>
      <c r="E528" s="182"/>
      <c r="F528" s="58" t="s">
        <v>55</v>
      </c>
      <c r="G528" s="15">
        <f>IF(AND(F528="YA"),5,IF(AND(F528="TIDAK"),20,0))</f>
        <v>20</v>
      </c>
    </row>
    <row r="529" spans="1:7" ht="32" customHeight="1" x14ac:dyDescent="0.2">
      <c r="A529" s="2"/>
      <c r="B529" s="5"/>
      <c r="C529" s="5"/>
      <c r="D529" s="4" t="s">
        <v>968</v>
      </c>
      <c r="E529" s="5" t="s">
        <v>969</v>
      </c>
      <c r="F529" s="58" t="s">
        <v>22</v>
      </c>
      <c r="G529" s="15">
        <f>IF(AND(F529="YA"),5,IF(AND(F529="TIDAK"),1,0))</f>
        <v>0</v>
      </c>
    </row>
    <row r="530" spans="1:7" ht="32" customHeight="1" x14ac:dyDescent="0.2">
      <c r="A530" s="2"/>
      <c r="B530" s="5"/>
      <c r="C530" s="5"/>
      <c r="D530" s="4" t="s">
        <v>970</v>
      </c>
      <c r="E530" s="5" t="s">
        <v>971</v>
      </c>
      <c r="F530" s="58" t="s">
        <v>22</v>
      </c>
      <c r="G530" s="15">
        <f t="shared" ref="G530:G531" si="36">IF(AND(F530="YA"),5,IF(AND(F530="TIDAK"),1,0))</f>
        <v>0</v>
      </c>
    </row>
    <row r="531" spans="1:7" ht="32" customHeight="1" x14ac:dyDescent="0.2">
      <c r="A531" s="2"/>
      <c r="B531" s="5"/>
      <c r="C531" s="5"/>
      <c r="D531" s="4" t="s">
        <v>972</v>
      </c>
      <c r="E531" s="5" t="s">
        <v>973</v>
      </c>
      <c r="F531" s="58" t="s">
        <v>22</v>
      </c>
      <c r="G531" s="15">
        <f t="shared" si="36"/>
        <v>0</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22</v>
      </c>
      <c r="G533" s="15">
        <f>IF(AND(F533="YA"),0,IF(AND(F533="TIDAK"),0,0))</f>
        <v>0</v>
      </c>
    </row>
    <row r="534" spans="1:7" ht="32" customHeight="1" x14ac:dyDescent="0.2">
      <c r="A534" s="2"/>
      <c r="B534" s="5"/>
      <c r="C534" s="5"/>
      <c r="D534" s="4" t="s">
        <v>978</v>
      </c>
      <c r="E534" s="5" t="s">
        <v>979</v>
      </c>
      <c r="F534" s="58" t="s">
        <v>22</v>
      </c>
      <c r="G534" s="15">
        <f t="shared" ref="G534:G535" si="37">IF(AND(F534="YA"),0,IF(AND(F534="TIDAK"),0,0))</f>
        <v>0</v>
      </c>
    </row>
    <row r="535" spans="1:7" ht="32" customHeight="1" x14ac:dyDescent="0.2">
      <c r="A535" s="2"/>
      <c r="B535" s="5"/>
      <c r="C535" s="5"/>
      <c r="D535" s="4" t="s">
        <v>980</v>
      </c>
      <c r="E535" s="5" t="s">
        <v>981</v>
      </c>
      <c r="F535" s="58" t="s">
        <v>22</v>
      </c>
      <c r="G535" s="15">
        <f t="shared" si="37"/>
        <v>0</v>
      </c>
    </row>
    <row r="536" spans="1:7" ht="32" customHeight="1" x14ac:dyDescent="0.2">
      <c r="A536" s="2"/>
      <c r="B536" s="4" t="s">
        <v>982</v>
      </c>
      <c r="C536" s="4" t="s">
        <v>983</v>
      </c>
      <c r="D536" s="181" t="s">
        <v>984</v>
      </c>
      <c r="E536" s="182"/>
      <c r="F536" s="58" t="s">
        <v>8</v>
      </c>
      <c r="G536" s="15">
        <f>IF(AND(F536="YA"),5,IF(AND(F536="TIDAK"),1,0))</f>
        <v>5</v>
      </c>
    </row>
    <row r="537" spans="1:7" ht="32" customHeight="1" x14ac:dyDescent="0.2">
      <c r="A537" s="2">
        <v>19</v>
      </c>
      <c r="B537" s="180" t="s">
        <v>985</v>
      </c>
      <c r="C537" s="180"/>
      <c r="D537" s="180"/>
      <c r="E537" s="180"/>
      <c r="F537" s="58"/>
      <c r="G537" s="50">
        <f>SUM(G538:G566)</f>
        <v>100</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8</v>
      </c>
      <c r="G539" s="15">
        <f>IF(AND(F539="YA"),5,IF(AND(F539="TIDAK"),1,0))</f>
        <v>5</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t="s">
        <v>22</v>
      </c>
      <c r="G541" s="15">
        <f>IF(AND(F541="YA"),3,IF(AND(F541="TIDAK"),1,0))</f>
        <v>0</v>
      </c>
    </row>
    <row r="542" spans="1:7" ht="32" customHeight="1" x14ac:dyDescent="0.2">
      <c r="A542" s="2"/>
      <c r="B542" s="5"/>
      <c r="C542" s="5"/>
      <c r="D542" s="4" t="s">
        <v>994</v>
      </c>
      <c r="E542" s="5" t="s">
        <v>995</v>
      </c>
      <c r="F542" s="58" t="s">
        <v>8</v>
      </c>
      <c r="G542" s="15">
        <f>IF(AND(F542="YA"),5,IF(AND(F542="TIDAK"),1,0))</f>
        <v>5</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8</v>
      </c>
      <c r="G544" s="15">
        <f>IF(AND(F544="YA"),5,IF(AND(F544="TIDAK"),1,0))</f>
        <v>5</v>
      </c>
    </row>
    <row r="545" spans="1:7" ht="32" customHeight="1" x14ac:dyDescent="0.2">
      <c r="A545" s="2"/>
      <c r="B545" s="5"/>
      <c r="C545" s="5"/>
      <c r="D545" s="4" t="s">
        <v>1000</v>
      </c>
      <c r="E545" s="5" t="s">
        <v>1001</v>
      </c>
      <c r="F545" s="58" t="s">
        <v>8</v>
      </c>
      <c r="G545" s="15">
        <f>IF(AND(F545="YA"),5,IF(AND(F545="TIDAK"),1,0))</f>
        <v>5</v>
      </c>
    </row>
    <row r="546" spans="1:7" ht="32" customHeight="1" x14ac:dyDescent="0.2">
      <c r="A546" s="2"/>
      <c r="B546" s="5"/>
      <c r="C546" s="4" t="s">
        <v>1002</v>
      </c>
      <c r="D546" s="176" t="s">
        <v>1003</v>
      </c>
      <c r="E546" s="176"/>
      <c r="F546" s="58" t="s">
        <v>8</v>
      </c>
      <c r="G546" s="15">
        <f>IF(AND(F546="YA"),5,IF(AND(F546="TIDAK"),1,0))</f>
        <v>5</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8</v>
      </c>
      <c r="G550" s="15">
        <f>IF(AND(F550="YA"),5,IF(AND(F550="TIDAK"),1,0))</f>
        <v>5</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8</v>
      </c>
      <c r="G552" s="15">
        <f>IF(AND(F552="YA"),5,IF(AND(F552="TIDAK"),1,0))</f>
        <v>5</v>
      </c>
    </row>
    <row r="553" spans="1:7" ht="32" customHeight="1" x14ac:dyDescent="0.2">
      <c r="A553" s="2"/>
      <c r="B553" s="5"/>
      <c r="C553" s="5"/>
      <c r="D553" s="4" t="s">
        <v>1016</v>
      </c>
      <c r="E553" s="5" t="s">
        <v>1017</v>
      </c>
      <c r="F553" s="58" t="s">
        <v>8</v>
      </c>
      <c r="G553" s="15">
        <f>IF(AND(F553="YA"),5,IF(AND(F553="TIDAK"),1,0))</f>
        <v>5</v>
      </c>
    </row>
    <row r="554" spans="1:7" ht="32" customHeight="1" x14ac:dyDescent="0.2">
      <c r="A554" s="2"/>
      <c r="B554" s="5"/>
      <c r="C554" s="4" t="s">
        <v>1018</v>
      </c>
      <c r="D554" s="176" t="s">
        <v>1019</v>
      </c>
      <c r="E554" s="176"/>
      <c r="F554" s="58" t="s">
        <v>8</v>
      </c>
      <c r="G554" s="15">
        <f>IF(AND(F554="YA"),5,IF(AND(F554="TIDAK"),1,0))</f>
        <v>5</v>
      </c>
    </row>
    <row r="555" spans="1:7" ht="32" customHeight="1" x14ac:dyDescent="0.2">
      <c r="A555" s="2"/>
      <c r="B555" s="5"/>
      <c r="C555" s="4" t="s">
        <v>1020</v>
      </c>
      <c r="D555" s="176" t="s">
        <v>1021</v>
      </c>
      <c r="E555" s="176"/>
      <c r="F555" s="58" t="s">
        <v>8</v>
      </c>
      <c r="G555" s="15">
        <f>IF(AND(F555="YA"),5,IF(AND(F555="TIDAK"),1,0))</f>
        <v>5</v>
      </c>
    </row>
    <row r="556" spans="1:7" ht="32" customHeight="1" x14ac:dyDescent="0.2">
      <c r="A556" s="2"/>
      <c r="B556" s="5"/>
      <c r="C556" s="4" t="s">
        <v>1022</v>
      </c>
      <c r="D556" s="176" t="s">
        <v>1023</v>
      </c>
      <c r="E556" s="176"/>
      <c r="F556" s="58" t="s">
        <v>8</v>
      </c>
      <c r="G556" s="15">
        <f>IF(AND(F556="YA"),5,IF(AND(F556="TIDAK"),1,0))</f>
        <v>5</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t="s">
        <v>22</v>
      </c>
      <c r="G558" s="15">
        <f>IF(AND(F558="YA"),3,IF(AND(F558="TIDAK"),1,0))</f>
        <v>0</v>
      </c>
    </row>
    <row r="559" spans="1:7" ht="32" customHeight="1" x14ac:dyDescent="0.2">
      <c r="A559" s="2"/>
      <c r="B559" s="5"/>
      <c r="C559" s="5"/>
      <c r="D559" s="4" t="s">
        <v>1028</v>
      </c>
      <c r="E559" s="5" t="s">
        <v>1029</v>
      </c>
      <c r="F559" s="58" t="s">
        <v>8</v>
      </c>
      <c r="G559" s="15">
        <f>IF(AND(F559="YA"),5,IF(AND(F559="TIDAK"),1,0))</f>
        <v>5</v>
      </c>
    </row>
    <row r="560" spans="1:7" ht="32" customHeight="1" x14ac:dyDescent="0.2">
      <c r="A560" s="2"/>
      <c r="B560" s="5"/>
      <c r="C560" s="4" t="s">
        <v>1030</v>
      </c>
      <c r="D560" s="176" t="s">
        <v>1031</v>
      </c>
      <c r="E560" s="176"/>
      <c r="F560" s="58" t="s">
        <v>8</v>
      </c>
      <c r="G560" s="15">
        <f>IF(AND(F560="YA"),5,IF(AND(F560="TIDAK"),1,0))</f>
        <v>5</v>
      </c>
    </row>
    <row r="561" spans="1:7" ht="32" customHeight="1" x14ac:dyDescent="0.2">
      <c r="A561" s="2"/>
      <c r="B561" s="5"/>
      <c r="C561" s="4" t="s">
        <v>1032</v>
      </c>
      <c r="D561" s="176" t="s">
        <v>1033</v>
      </c>
      <c r="E561" s="176"/>
      <c r="F561" s="58" t="s">
        <v>8</v>
      </c>
      <c r="G561" s="15">
        <f>IF(AND(F561="YA"),5,IF(AND(F561="TIDAK"),1,0))</f>
        <v>5</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8</v>
      </c>
      <c r="G563" s="15">
        <f>IF(AND(F563="YA"),5,IF(AND(F563="TIDAK"),1,0))</f>
        <v>5</v>
      </c>
    </row>
    <row r="564" spans="1:7" ht="32" customHeight="1" x14ac:dyDescent="0.2">
      <c r="A564" s="2"/>
      <c r="B564" s="5"/>
      <c r="C564" s="5"/>
      <c r="D564" s="5" t="s">
        <v>1037</v>
      </c>
      <c r="E564" s="5" t="s">
        <v>1038</v>
      </c>
      <c r="F564" s="58" t="s">
        <v>8</v>
      </c>
      <c r="G564" s="15">
        <f>IF(AND(F564="YA"),5,IF(AND(F564="TIDAK"),1,0))</f>
        <v>5</v>
      </c>
    </row>
    <row r="565" spans="1:7" ht="32" customHeight="1" x14ac:dyDescent="0.2">
      <c r="A565" s="2"/>
      <c r="B565" s="5"/>
      <c r="C565" s="4" t="s">
        <v>1039</v>
      </c>
      <c r="D565" s="181" t="s">
        <v>1040</v>
      </c>
      <c r="E565" s="182"/>
      <c r="F565" s="58" t="s">
        <v>8</v>
      </c>
      <c r="G565" s="15">
        <f>IF(AND(F565="YA"),5,IF(AND(F565="TIDAK"),1,0))</f>
        <v>5</v>
      </c>
    </row>
    <row r="566" spans="1:7" ht="32" customHeight="1" x14ac:dyDescent="0.2">
      <c r="A566" s="2"/>
      <c r="B566" s="5"/>
      <c r="C566" s="4" t="s">
        <v>1041</v>
      </c>
      <c r="D566" s="176" t="s">
        <v>1042</v>
      </c>
      <c r="E566" s="176"/>
      <c r="F566" s="58" t="s">
        <v>8</v>
      </c>
      <c r="G566" s="15">
        <f>IF(AND(F566="YA"),5,IF(AND(F566="TIDAK"),1,0))</f>
        <v>5</v>
      </c>
    </row>
    <row r="567" spans="1:7" ht="32" customHeight="1" x14ac:dyDescent="0.2">
      <c r="A567" s="2">
        <v>20</v>
      </c>
      <c r="B567" s="197" t="s">
        <v>1043</v>
      </c>
      <c r="C567" s="197"/>
      <c r="D567" s="197"/>
      <c r="E567" s="197"/>
      <c r="F567" s="58"/>
      <c r="G567" s="50">
        <f>SUM(G568:G573)</f>
        <v>20</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t="s">
        <v>8</v>
      </c>
      <c r="G569" s="15">
        <f>IF(AND(F569="YA"),5,IF(AND(F569="TIDAK"),1,0))</f>
        <v>5</v>
      </c>
    </row>
    <row r="570" spans="1:7" ht="32" customHeight="1" x14ac:dyDescent="0.2">
      <c r="A570" s="2"/>
      <c r="B570" s="24"/>
      <c r="C570" s="29" t="s">
        <v>1048</v>
      </c>
      <c r="D570" s="198" t="s">
        <v>1049</v>
      </c>
      <c r="E570" s="199"/>
      <c r="F570" s="58"/>
      <c r="G570" s="15"/>
    </row>
    <row r="571" spans="1:7" ht="32" customHeight="1" x14ac:dyDescent="0.2">
      <c r="A571" s="2"/>
      <c r="B571" s="27"/>
      <c r="C571" s="27"/>
      <c r="D571" s="30" t="s">
        <v>1050</v>
      </c>
      <c r="E571" s="17" t="s">
        <v>1051</v>
      </c>
      <c r="F571" s="58" t="s">
        <v>8</v>
      </c>
      <c r="G571" s="15">
        <f>IF(AND(F571="YA"),5,IF(AND(F571="TIDAK"),1,0))</f>
        <v>5</v>
      </c>
    </row>
    <row r="572" spans="1:7" ht="32" customHeight="1" x14ac:dyDescent="0.2">
      <c r="A572" s="2"/>
      <c r="B572" s="27"/>
      <c r="C572" s="27"/>
      <c r="D572" s="30" t="s">
        <v>1050</v>
      </c>
      <c r="E572" s="17" t="s">
        <v>1052</v>
      </c>
      <c r="F572" s="58" t="s">
        <v>22</v>
      </c>
      <c r="G572" s="15">
        <f>IF(AND(F572="YA"),5,IF(AND(F572="TIDAK"),1,0))</f>
        <v>0</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58</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8</v>
      </c>
      <c r="G578" s="15">
        <f>IF(AND(F578="YA"),3,IF(AND(F578="TIDAK"),1,0))</f>
        <v>3</v>
      </c>
    </row>
    <row r="579" spans="1:7" ht="32" customHeight="1" x14ac:dyDescent="0.2">
      <c r="A579" s="2"/>
      <c r="B579" s="5"/>
      <c r="C579" s="5" t="s">
        <v>1063</v>
      </c>
      <c r="D579" s="176" t="s">
        <v>1064</v>
      </c>
      <c r="E579" s="176"/>
      <c r="F579" s="58" t="s">
        <v>8</v>
      </c>
      <c r="G579" s="15">
        <f>IF(AND(F579="YA"),5,IF(AND(F579="TIDAK"),1,0))</f>
        <v>5</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t="s">
        <v>22</v>
      </c>
      <c r="G581" s="15">
        <f>IF(AND(F581="YA"),2,IF(AND(F581="TIDAK"),1,0))</f>
        <v>0</v>
      </c>
    </row>
    <row r="582" spans="1:7" ht="32" customHeight="1" x14ac:dyDescent="0.2">
      <c r="A582" s="2"/>
      <c r="B582" s="5"/>
      <c r="C582" s="5" t="s">
        <v>1068</v>
      </c>
      <c r="D582" s="176" t="s">
        <v>1069</v>
      </c>
      <c r="E582" s="176"/>
      <c r="F582" s="58" t="s">
        <v>22</v>
      </c>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82</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8</v>
      </c>
      <c r="G594" s="15">
        <f t="shared" si="39"/>
        <v>5</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8</v>
      </c>
      <c r="G596" s="15">
        <f t="shared" si="39"/>
        <v>5</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55</v>
      </c>
      <c r="G598" s="15">
        <f t="shared" si="39"/>
        <v>1</v>
      </c>
    </row>
    <row r="599" spans="1:7" ht="32" customHeight="1" x14ac:dyDescent="0.2">
      <c r="A599" s="2"/>
      <c r="B599" s="5" t="s">
        <v>1100</v>
      </c>
      <c r="C599" s="176" t="s">
        <v>1101</v>
      </c>
      <c r="D599" s="176"/>
      <c r="E599" s="176"/>
      <c r="F599" s="58" t="s">
        <v>8</v>
      </c>
      <c r="G599" s="15">
        <f t="shared" si="39"/>
        <v>5</v>
      </c>
    </row>
    <row r="600" spans="1:7" ht="32" customHeight="1" x14ac:dyDescent="0.2">
      <c r="A600" s="2"/>
      <c r="B600" s="5" t="s">
        <v>1102</v>
      </c>
      <c r="C600" s="176" t="s">
        <v>1103</v>
      </c>
      <c r="D600" s="176"/>
      <c r="E600" s="176"/>
      <c r="F600" s="58" t="s">
        <v>8</v>
      </c>
      <c r="G600" s="15">
        <f t="shared" si="39"/>
        <v>5</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22</v>
      </c>
      <c r="G602" s="15">
        <f>IF(AND(F602="YA"),3,IF(AND(F602="TIDAK"),1,0))</f>
        <v>0</v>
      </c>
    </row>
    <row r="603" spans="1:7" ht="32" customHeight="1" x14ac:dyDescent="0.2">
      <c r="A603" s="2"/>
      <c r="B603" s="5"/>
      <c r="C603" s="5" t="s">
        <v>1108</v>
      </c>
      <c r="D603" s="176" t="s">
        <v>1109</v>
      </c>
      <c r="E603" s="176"/>
      <c r="F603" s="58" t="s">
        <v>8</v>
      </c>
      <c r="G603" s="15">
        <f>IF(AND(F603="YA"),5,IF(AND(F603="TIDAK"),1,0))</f>
        <v>5</v>
      </c>
    </row>
    <row r="604" spans="1:7" ht="32" customHeight="1" x14ac:dyDescent="0.2">
      <c r="A604" s="2"/>
      <c r="B604" s="5"/>
      <c r="C604" s="5"/>
      <c r="D604" s="5" t="s">
        <v>1110</v>
      </c>
      <c r="E604" s="5" t="s">
        <v>1111</v>
      </c>
      <c r="F604" s="58" t="s">
        <v>8</v>
      </c>
      <c r="G604" s="15">
        <f>IF(AND(F604="YA"),5,IF(AND(F604="TIDAK"),1,0))</f>
        <v>5</v>
      </c>
    </row>
    <row r="605" spans="1:7" ht="32" customHeight="1" x14ac:dyDescent="0.2">
      <c r="A605" s="2"/>
      <c r="B605" s="5"/>
      <c r="C605" s="5"/>
      <c r="D605" s="5" t="s">
        <v>1112</v>
      </c>
      <c r="E605" s="5" t="s">
        <v>1113</v>
      </c>
      <c r="F605" s="58" t="s">
        <v>8</v>
      </c>
      <c r="G605" s="15">
        <f>IF(AND(F605="YA"),5,IF(AND(F605="TIDAK"),1,0))</f>
        <v>5</v>
      </c>
    </row>
    <row r="606" spans="1:7" ht="32" customHeight="1" x14ac:dyDescent="0.2">
      <c r="A606" s="2"/>
      <c r="B606" s="5" t="s">
        <v>1114</v>
      </c>
      <c r="C606" s="5"/>
      <c r="D606" s="5" t="s">
        <v>1115</v>
      </c>
      <c r="E606" s="5" t="s">
        <v>1116</v>
      </c>
      <c r="F606" s="58" t="s">
        <v>8</v>
      </c>
      <c r="G606" s="15">
        <f>IF(AND(F606="YA"),5,IF(AND(F606="TIDAK"),1,0))</f>
        <v>5</v>
      </c>
    </row>
    <row r="607" spans="1:7" ht="32" customHeight="1" x14ac:dyDescent="0.2">
      <c r="A607" s="2"/>
      <c r="B607" s="5" t="s">
        <v>1117</v>
      </c>
      <c r="C607" s="176" t="s">
        <v>1118</v>
      </c>
      <c r="D607" s="176"/>
      <c r="E607" s="176"/>
      <c r="F607" s="58" t="s">
        <v>55</v>
      </c>
      <c r="G607" s="15">
        <f>IF(AND(F607="YA"),2,IF(AND(F607="TIDAK"),5,0))</f>
        <v>5</v>
      </c>
    </row>
    <row r="608" spans="1:7" ht="32" customHeight="1" x14ac:dyDescent="0.2">
      <c r="A608" s="2"/>
      <c r="B608" s="5" t="s">
        <v>1119</v>
      </c>
      <c r="C608" s="176" t="s">
        <v>1120</v>
      </c>
      <c r="D608" s="176"/>
      <c r="E608" s="176"/>
      <c r="F608" s="58" t="s">
        <v>22</v>
      </c>
      <c r="G608" s="15">
        <f>IF(AND(F608="YA"),2,IF(AND(F608="TIDAK"),1,0))</f>
        <v>0</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22</v>
      </c>
      <c r="G610" s="15">
        <f>IF(AND(F610="YA"),3,IF(AND(F610="TIDAK"),1,0))</f>
        <v>0</v>
      </c>
    </row>
    <row r="611" spans="1:7" ht="32" customHeight="1" x14ac:dyDescent="0.2">
      <c r="A611" s="2"/>
      <c r="B611" s="5"/>
      <c r="C611" s="5" t="s">
        <v>1125</v>
      </c>
      <c r="D611" s="176" t="s">
        <v>1126</v>
      </c>
      <c r="E611" s="176"/>
      <c r="F611" s="58" t="s">
        <v>8</v>
      </c>
      <c r="G611" s="15">
        <f>IF(AND(F611="YA"),5,IF(AND(F611="TIDAK"),1,0))</f>
        <v>5</v>
      </c>
    </row>
    <row r="612" spans="1:7" ht="32" customHeight="1" x14ac:dyDescent="0.2">
      <c r="A612" s="2"/>
      <c r="B612" s="5" t="s">
        <v>1127</v>
      </c>
      <c r="C612" s="176" t="s">
        <v>1128</v>
      </c>
      <c r="D612" s="176"/>
      <c r="E612" s="176"/>
      <c r="F612" s="58" t="s">
        <v>55</v>
      </c>
      <c r="G612" s="15">
        <f>IF(AND(F612="YA"),5,IF(AND(F612="TIDAK"),1,0))</f>
        <v>1</v>
      </c>
    </row>
    <row r="613" spans="1:7" ht="32" customHeight="1" x14ac:dyDescent="0.2">
      <c r="A613" s="2"/>
      <c r="B613" s="5" t="s">
        <v>1129</v>
      </c>
      <c r="C613" s="176" t="s">
        <v>1130</v>
      </c>
      <c r="D613" s="176"/>
      <c r="E613" s="176"/>
      <c r="F613" s="58" t="s">
        <v>8</v>
      </c>
      <c r="G613" s="15">
        <f>IF(AND(F613="YA"),5,IF(AND(F613="TIDAK"),1,0))</f>
        <v>5</v>
      </c>
    </row>
    <row r="614" spans="1:7" ht="32" customHeight="1" x14ac:dyDescent="0.2">
      <c r="A614" s="2"/>
      <c r="B614" s="5" t="s">
        <v>1131</v>
      </c>
      <c r="C614" s="176" t="s">
        <v>1132</v>
      </c>
      <c r="D614" s="176"/>
      <c r="E614" s="176"/>
      <c r="F614" s="58"/>
      <c r="G614" s="15"/>
    </row>
    <row r="615" spans="1:7" ht="32" customHeight="1" x14ac:dyDescent="0.2">
      <c r="A615" s="2"/>
      <c r="B615" s="5"/>
      <c r="C615" s="5" t="s">
        <v>1133</v>
      </c>
      <c r="D615" s="176" t="s">
        <v>1134</v>
      </c>
      <c r="E615" s="176"/>
      <c r="F615" s="58" t="s">
        <v>8</v>
      </c>
      <c r="G615" s="15">
        <f>IF(AND(F615="YA"),5,IF(AND(F615="TIDAK"),1,0))</f>
        <v>5</v>
      </c>
    </row>
    <row r="616" spans="1:7" ht="32" customHeight="1" x14ac:dyDescent="0.2">
      <c r="A616" s="2"/>
      <c r="B616" s="5"/>
      <c r="C616" s="5" t="s">
        <v>1135</v>
      </c>
      <c r="D616" s="176" t="s">
        <v>1136</v>
      </c>
      <c r="E616" s="176"/>
      <c r="F616" s="58" t="s">
        <v>22</v>
      </c>
      <c r="G616" s="15">
        <f>IF(AND(F616="YA"),3,IF(AND(F616="TIDAK"),1,0))</f>
        <v>0</v>
      </c>
    </row>
    <row r="617" spans="1:7" ht="32" customHeight="1" x14ac:dyDescent="0.2">
      <c r="A617" s="186" t="s">
        <v>1137</v>
      </c>
      <c r="B617" s="187"/>
      <c r="C617" s="187"/>
      <c r="D617" s="187"/>
      <c r="E617" s="187"/>
      <c r="F617" s="187"/>
      <c r="G617" s="48">
        <f>G618</f>
        <v>185</v>
      </c>
    </row>
    <row r="618" spans="1:7" ht="32" customHeight="1" x14ac:dyDescent="0.2">
      <c r="A618" s="31">
        <v>23</v>
      </c>
      <c r="B618" s="197" t="s">
        <v>1138</v>
      </c>
      <c r="C618" s="197"/>
      <c r="D618" s="197"/>
      <c r="E618" s="197"/>
      <c r="F618" s="58"/>
      <c r="G618" s="50">
        <f>SUM(G619:G677)</f>
        <v>185</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4" t="s">
        <v>1169</v>
      </c>
      <c r="C634" s="176" t="s">
        <v>1170</v>
      </c>
      <c r="D634" s="176"/>
      <c r="E634" s="176"/>
      <c r="F634" s="58"/>
      <c r="G634" s="15"/>
    </row>
    <row r="635" spans="1:7" ht="32" customHeight="1" x14ac:dyDescent="0.2">
      <c r="A635" s="2"/>
      <c r="B635" s="5"/>
      <c r="C635" s="4" t="s">
        <v>1171</v>
      </c>
      <c r="D635" s="176" t="s">
        <v>1172</v>
      </c>
      <c r="E635" s="176"/>
      <c r="F635" s="58" t="s">
        <v>8</v>
      </c>
      <c r="G635" s="15">
        <f t="shared" ref="G635:G642" si="41">IF(AND(F635="YA"),5,IF(AND(F635="TIDAK"),1,0))</f>
        <v>5</v>
      </c>
    </row>
    <row r="636" spans="1:7" ht="32" customHeight="1" x14ac:dyDescent="0.2">
      <c r="A636" s="2"/>
      <c r="B636" s="5"/>
      <c r="C636" s="4" t="s">
        <v>1173</v>
      </c>
      <c r="D636" s="176" t="s">
        <v>1174</v>
      </c>
      <c r="E636" s="176"/>
      <c r="F636" s="58" t="s">
        <v>8</v>
      </c>
      <c r="G636" s="15">
        <f t="shared" si="41"/>
        <v>5</v>
      </c>
    </row>
    <row r="637" spans="1:7" ht="32" customHeight="1" x14ac:dyDescent="0.2">
      <c r="A637" s="2"/>
      <c r="B637" s="5"/>
      <c r="C637" s="4" t="s">
        <v>1175</v>
      </c>
      <c r="D637" s="176" t="s">
        <v>1176</v>
      </c>
      <c r="E637" s="176"/>
      <c r="F637" s="58" t="s">
        <v>8</v>
      </c>
      <c r="G637" s="15">
        <f t="shared" si="41"/>
        <v>5</v>
      </c>
    </row>
    <row r="638" spans="1:7" ht="32" customHeight="1" x14ac:dyDescent="0.2">
      <c r="A638" s="2"/>
      <c r="B638" s="5"/>
      <c r="C638" s="4" t="s">
        <v>1177</v>
      </c>
      <c r="D638" s="176" t="s">
        <v>1178</v>
      </c>
      <c r="E638" s="176"/>
      <c r="F638" s="58" t="s">
        <v>8</v>
      </c>
      <c r="G638" s="15">
        <f t="shared" si="41"/>
        <v>5</v>
      </c>
    </row>
    <row r="639" spans="1:7" ht="32" customHeight="1" x14ac:dyDescent="0.2">
      <c r="A639" s="2"/>
      <c r="B639" s="5"/>
      <c r="C639" s="4" t="s">
        <v>1179</v>
      </c>
      <c r="D639" s="176" t="s">
        <v>1180</v>
      </c>
      <c r="E639" s="176"/>
      <c r="F639" s="58" t="s">
        <v>8</v>
      </c>
      <c r="G639" s="15">
        <f t="shared" si="41"/>
        <v>5</v>
      </c>
    </row>
    <row r="640" spans="1:7" ht="32" customHeight="1" x14ac:dyDescent="0.2">
      <c r="A640" s="2"/>
      <c r="B640" s="5"/>
      <c r="C640" s="4" t="s">
        <v>1181</v>
      </c>
      <c r="D640" s="176" t="s">
        <v>1182</v>
      </c>
      <c r="E640" s="176"/>
      <c r="F640" s="58" t="s">
        <v>8</v>
      </c>
      <c r="G640" s="15">
        <f t="shared" si="41"/>
        <v>5</v>
      </c>
    </row>
    <row r="641" spans="1:7" ht="32" customHeight="1" x14ac:dyDescent="0.2">
      <c r="A641" s="2"/>
      <c r="B641" s="5"/>
      <c r="C641" s="4" t="s">
        <v>1183</v>
      </c>
      <c r="D641" s="176" t="s">
        <v>1184</v>
      </c>
      <c r="E641" s="176"/>
      <c r="F641" s="58" t="s">
        <v>8</v>
      </c>
      <c r="G641" s="15">
        <f t="shared" si="41"/>
        <v>5</v>
      </c>
    </row>
    <row r="642" spans="1:7" ht="32" customHeight="1" x14ac:dyDescent="0.2">
      <c r="A642" s="2"/>
      <c r="B642" s="4" t="s">
        <v>1185</v>
      </c>
      <c r="C642" s="176" t="s">
        <v>1186</v>
      </c>
      <c r="D642" s="176"/>
      <c r="E642" s="176"/>
      <c r="F642" s="58" t="s">
        <v>8</v>
      </c>
      <c r="G642" s="15">
        <f t="shared" si="41"/>
        <v>5</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8</v>
      </c>
      <c r="G644" s="15">
        <f>IF(AND(F644="YA"),5,IF(AND(F644="TIDAK"),1,0))</f>
        <v>5</v>
      </c>
    </row>
    <row r="645" spans="1:7" ht="32" customHeight="1" x14ac:dyDescent="0.2">
      <c r="A645" s="2"/>
      <c r="B645" s="5"/>
      <c r="C645" s="4" t="s">
        <v>1191</v>
      </c>
      <c r="D645" s="176" t="s">
        <v>1192</v>
      </c>
      <c r="E645" s="176"/>
      <c r="F645" s="58" t="s">
        <v>8</v>
      </c>
      <c r="G645" s="15">
        <f>IF(AND(F645="YA"),5,IF(AND(F645="TIDAK"),1,0))</f>
        <v>5</v>
      </c>
    </row>
    <row r="646" spans="1:7" ht="32" customHeight="1" x14ac:dyDescent="0.2">
      <c r="A646" s="2"/>
      <c r="B646" s="5"/>
      <c r="C646" s="4" t="s">
        <v>1193</v>
      </c>
      <c r="D646" s="176" t="s">
        <v>1194</v>
      </c>
      <c r="E646" s="176"/>
      <c r="F646" s="58" t="s">
        <v>8</v>
      </c>
      <c r="G646" s="15">
        <f>IF(AND(F646="YA"),5,IF(AND(F646="TIDAK"),1,0))</f>
        <v>5</v>
      </c>
    </row>
    <row r="647" spans="1:7" ht="32" customHeight="1" x14ac:dyDescent="0.2">
      <c r="A647" s="2"/>
      <c r="B647" s="4" t="s">
        <v>1195</v>
      </c>
      <c r="C647" s="181" t="s">
        <v>1196</v>
      </c>
      <c r="D647" s="183"/>
      <c r="E647" s="182"/>
      <c r="F647" s="58"/>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8</v>
      </c>
      <c r="G649" s="15">
        <f>IF(AND(F649="YA"),5,IF(AND(F649="TIDAK"),1,0))</f>
        <v>5</v>
      </c>
    </row>
    <row r="650" spans="1:7" ht="32" customHeight="1" x14ac:dyDescent="0.2">
      <c r="A650" s="2"/>
      <c r="B650" s="4"/>
      <c r="C650" s="5"/>
      <c r="D650" s="4" t="s">
        <v>1201</v>
      </c>
      <c r="E650" s="13" t="s">
        <v>1202</v>
      </c>
      <c r="F650" s="58" t="s">
        <v>22</v>
      </c>
      <c r="G650" s="15">
        <f>IF(AND(F650="YA"),3,IF(AND(F650="TIDAK"),1,0))</f>
        <v>0</v>
      </c>
    </row>
    <row r="651" spans="1:7" ht="32" customHeight="1" x14ac:dyDescent="0.2">
      <c r="A651" s="2"/>
      <c r="B651" s="4"/>
      <c r="C651" s="5"/>
      <c r="D651" s="4" t="s">
        <v>1203</v>
      </c>
      <c r="E651" s="13" t="s">
        <v>1204</v>
      </c>
      <c r="F651" s="58" t="s">
        <v>22</v>
      </c>
      <c r="G651" s="15">
        <f>IF(AND(F651="YA"),1,IF(AND(F651="TIDAK"),1,0))</f>
        <v>0</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8</v>
      </c>
      <c r="G653" s="15">
        <f>IF(AND(F653="YA"),5,IF(AND(F653="TIDAK"),0,0))</f>
        <v>5</v>
      </c>
    </row>
    <row r="654" spans="1:7" ht="32" customHeight="1" x14ac:dyDescent="0.2">
      <c r="A654" s="2"/>
      <c r="B654" s="5"/>
      <c r="C654" s="5"/>
      <c r="D654" s="4" t="s">
        <v>1208</v>
      </c>
      <c r="E654" s="5" t="s">
        <v>1209</v>
      </c>
      <c r="F654" s="58" t="s">
        <v>22</v>
      </c>
      <c r="G654" s="15">
        <f>IF(AND(F654="YA"),5,IF(AND(F654="TIDAK"),0,0))</f>
        <v>0</v>
      </c>
    </row>
    <row r="655" spans="1:7" ht="44" customHeight="1" x14ac:dyDescent="0.2">
      <c r="A655" s="2"/>
      <c r="B655" s="5"/>
      <c r="C655" s="5"/>
      <c r="D655" s="4" t="s">
        <v>1210</v>
      </c>
      <c r="E655" s="5" t="s">
        <v>1211</v>
      </c>
      <c r="F655" s="58" t="s">
        <v>22</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t="s">
        <v>22</v>
      </c>
      <c r="G661" s="15">
        <f t="shared" si="42"/>
        <v>0</v>
      </c>
    </row>
    <row r="662" spans="1:7" ht="48" customHeight="1" x14ac:dyDescent="0.2">
      <c r="A662" s="2"/>
      <c r="B662" s="5"/>
      <c r="C662" s="4" t="s">
        <v>1203</v>
      </c>
      <c r="D662" s="194" t="s">
        <v>1223</v>
      </c>
      <c r="E662" s="196"/>
      <c r="F662" s="58"/>
      <c r="G662" s="15">
        <f t="shared" ref="G662:G671" si="43">IF(AND(F662="YA"),5,IF(AND(F662="TIDAK"),1,0))</f>
        <v>0</v>
      </c>
    </row>
    <row r="663" spans="1:7" ht="32" customHeight="1" x14ac:dyDescent="0.2">
      <c r="A663" s="2"/>
      <c r="B663" s="5"/>
      <c r="C663" s="5"/>
      <c r="D663" s="4" t="s">
        <v>1224</v>
      </c>
      <c r="E663" s="5" t="s">
        <v>1225</v>
      </c>
      <c r="F663" s="58" t="s">
        <v>8</v>
      </c>
      <c r="G663" s="15">
        <f t="shared" si="43"/>
        <v>5</v>
      </c>
    </row>
    <row r="664" spans="1:7" ht="69" customHeight="1" x14ac:dyDescent="0.2">
      <c r="A664" s="2"/>
      <c r="B664" s="5"/>
      <c r="C664" s="5"/>
      <c r="D664" s="4" t="s">
        <v>1226</v>
      </c>
      <c r="E664" s="5" t="s">
        <v>1227</v>
      </c>
      <c r="F664" s="58" t="s">
        <v>8</v>
      </c>
      <c r="G664" s="15">
        <f>IF(AND(F664="YA"),5,IF(AND(F664="TIDAK"),0,0))</f>
        <v>5</v>
      </c>
    </row>
    <row r="665" spans="1:7" ht="49" customHeight="1" x14ac:dyDescent="0.2">
      <c r="A665" s="2"/>
      <c r="B665" s="5"/>
      <c r="C665" s="5"/>
      <c r="D665" s="4" t="s">
        <v>1228</v>
      </c>
      <c r="E665" s="5" t="s">
        <v>1229</v>
      </c>
      <c r="F665" s="58" t="s">
        <v>22</v>
      </c>
      <c r="G665" s="15">
        <f>IF(AND(F665="YA"),3,IF(AND(F665="TIDAK"),1,0))</f>
        <v>0</v>
      </c>
    </row>
    <row r="666" spans="1:7" ht="47" customHeight="1" x14ac:dyDescent="0.2">
      <c r="A666" s="2"/>
      <c r="B666" s="5"/>
      <c r="C666" s="5"/>
      <c r="D666" s="4" t="s">
        <v>1230</v>
      </c>
      <c r="E666" s="5" t="s">
        <v>1231</v>
      </c>
      <c r="F666" s="58" t="s">
        <v>8</v>
      </c>
      <c r="G666" s="15">
        <f t="shared" si="43"/>
        <v>5</v>
      </c>
    </row>
    <row r="667" spans="1:7" ht="47" customHeight="1" x14ac:dyDescent="0.2">
      <c r="A667" s="2"/>
      <c r="B667" s="5"/>
      <c r="C667" s="5"/>
      <c r="D667" s="4" t="s">
        <v>1232</v>
      </c>
      <c r="E667" s="5" t="s">
        <v>1233</v>
      </c>
      <c r="F667" s="58" t="s">
        <v>8</v>
      </c>
      <c r="G667" s="15">
        <f t="shared" si="43"/>
        <v>5</v>
      </c>
    </row>
    <row r="668" spans="1:7" ht="47" customHeight="1" x14ac:dyDescent="0.2">
      <c r="A668" s="2"/>
      <c r="B668" s="5"/>
      <c r="C668" s="5"/>
      <c r="D668" s="4" t="s">
        <v>1234</v>
      </c>
      <c r="E668" s="5" t="s">
        <v>1235</v>
      </c>
      <c r="F668" s="58" t="s">
        <v>8</v>
      </c>
      <c r="G668" s="15">
        <f t="shared" si="43"/>
        <v>5</v>
      </c>
    </row>
    <row r="669" spans="1:7" ht="46" customHeight="1" x14ac:dyDescent="0.2">
      <c r="A669" s="2"/>
      <c r="B669" s="5"/>
      <c r="C669" s="5"/>
      <c r="D669" s="4" t="s">
        <v>1236</v>
      </c>
      <c r="E669" s="5" t="s">
        <v>1237</v>
      </c>
      <c r="F669" s="58" t="s">
        <v>8</v>
      </c>
      <c r="G669" s="15">
        <f t="shared" si="43"/>
        <v>5</v>
      </c>
    </row>
    <row r="670" spans="1:7" ht="44" customHeight="1" x14ac:dyDescent="0.2">
      <c r="A670" s="2"/>
      <c r="B670" s="5"/>
      <c r="C670" s="4" t="s">
        <v>1238</v>
      </c>
      <c r="D670" s="181" t="s">
        <v>1239</v>
      </c>
      <c r="E670" s="182"/>
      <c r="F670" s="58"/>
      <c r="G670" s="15">
        <f t="shared" si="43"/>
        <v>0</v>
      </c>
    </row>
    <row r="671" spans="1:7" ht="32" customHeight="1" x14ac:dyDescent="0.2">
      <c r="A671" s="2"/>
      <c r="B671" s="5"/>
      <c r="C671" s="4"/>
      <c r="D671" s="4" t="s">
        <v>1240</v>
      </c>
      <c r="E671" s="13" t="s">
        <v>1241</v>
      </c>
      <c r="F671" s="58" t="s">
        <v>8</v>
      </c>
      <c r="G671" s="15">
        <f t="shared" si="43"/>
        <v>5</v>
      </c>
    </row>
    <row r="672" spans="1:7" ht="32" customHeight="1" x14ac:dyDescent="0.2">
      <c r="A672" s="2"/>
      <c r="B672" s="5"/>
      <c r="C672" s="5"/>
      <c r="D672" s="4" t="s">
        <v>1242</v>
      </c>
      <c r="E672" s="13" t="s">
        <v>1243</v>
      </c>
      <c r="F672" s="58" t="s">
        <v>22</v>
      </c>
      <c r="G672" s="15">
        <f>IF(AND(F672="YA"),3,IF(AND(F672="TIDAK"),1,0))</f>
        <v>0</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8</v>
      </c>
      <c r="G674" s="15">
        <f>IF(AND(F674="YA"),5,IF(AND(F674="TIDAK"),1,0))</f>
        <v>5</v>
      </c>
    </row>
    <row r="675" spans="1:7" ht="32" customHeight="1" x14ac:dyDescent="0.2">
      <c r="A675" s="2"/>
      <c r="B675" s="5"/>
      <c r="C675" s="4" t="s">
        <v>1248</v>
      </c>
      <c r="D675" s="176" t="s">
        <v>1249</v>
      </c>
      <c r="E675" s="176"/>
      <c r="F675" s="58" t="s">
        <v>8</v>
      </c>
      <c r="G675" s="15">
        <f>IF(AND(F675="YA"),5,IF(AND(F675="TIDAK"),1,0))</f>
        <v>5</v>
      </c>
    </row>
    <row r="676" spans="1:7" ht="32" customHeight="1" x14ac:dyDescent="0.2">
      <c r="A676" s="2"/>
      <c r="B676" s="5"/>
      <c r="C676" s="4" t="s">
        <v>1250</v>
      </c>
      <c r="D676" s="176" t="s">
        <v>1251</v>
      </c>
      <c r="E676" s="176"/>
      <c r="F676" s="58" t="s">
        <v>8</v>
      </c>
      <c r="G676" s="15">
        <f>IF(AND(F676="YA"),5,IF(AND(F676="TIDAK"),1,0))</f>
        <v>5</v>
      </c>
    </row>
    <row r="677" spans="1:7" ht="32" customHeight="1" x14ac:dyDescent="0.2">
      <c r="A677" s="2"/>
      <c r="B677" s="5"/>
      <c r="C677" s="4" t="s">
        <v>1252</v>
      </c>
      <c r="D677" s="176" t="s">
        <v>1253</v>
      </c>
      <c r="E677" s="176"/>
      <c r="F677" s="58" t="s">
        <v>8</v>
      </c>
      <c r="G677" s="15">
        <f>IF(AND(F677="YA"),5,IF(AND(F677="TIDAK"),1,0))</f>
        <v>5</v>
      </c>
    </row>
    <row r="678" spans="1:7" ht="32" customHeight="1" x14ac:dyDescent="0.2">
      <c r="A678" s="186" t="s">
        <v>1254</v>
      </c>
      <c r="B678" s="187"/>
      <c r="C678" s="187"/>
      <c r="D678" s="187"/>
      <c r="E678" s="187"/>
      <c r="F678" s="187"/>
      <c r="G678" s="48">
        <f>G679</f>
        <v>95</v>
      </c>
    </row>
    <row r="679" spans="1:7" ht="32" customHeight="1" x14ac:dyDescent="0.2">
      <c r="A679" s="2">
        <v>24</v>
      </c>
      <c r="B679" s="189" t="s">
        <v>1154</v>
      </c>
      <c r="C679" s="190"/>
      <c r="D679" s="190"/>
      <c r="E679" s="191"/>
      <c r="F679" s="58"/>
      <c r="G679" s="50">
        <f>SUM(G680:G704)</f>
        <v>95</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8</v>
      </c>
      <c r="G682" s="15">
        <f>IF(AND(F682="YA"),5,IF(AND(F682="TIDAK"),1,0))</f>
        <v>5</v>
      </c>
    </row>
    <row r="683" spans="1:7" ht="32" customHeight="1" x14ac:dyDescent="0.2">
      <c r="A683" s="2"/>
      <c r="B683" s="5"/>
      <c r="C683" s="4" t="s">
        <v>1261</v>
      </c>
      <c r="D683" s="181" t="s">
        <v>1262</v>
      </c>
      <c r="E683" s="182"/>
      <c r="F683" s="58" t="s">
        <v>8</v>
      </c>
      <c r="G683" s="15">
        <f>IF(AND(F683="YA"),5,IF(AND(F683="TIDAK"),1,0))</f>
        <v>5</v>
      </c>
    </row>
    <row r="684" spans="1:7" ht="32" customHeight="1" x14ac:dyDescent="0.2">
      <c r="A684" s="2"/>
      <c r="B684" s="5"/>
      <c r="C684" s="4" t="s">
        <v>1263</v>
      </c>
      <c r="D684" s="181" t="s">
        <v>1264</v>
      </c>
      <c r="E684" s="182"/>
      <c r="F684" s="58" t="s">
        <v>8</v>
      </c>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8</v>
      </c>
      <c r="G692" s="15">
        <f t="shared" si="44"/>
        <v>5</v>
      </c>
    </row>
    <row r="693" spans="1:7" ht="32" customHeight="1" x14ac:dyDescent="0.2">
      <c r="A693" s="2"/>
      <c r="B693" s="5"/>
      <c r="C693" s="4" t="s">
        <v>1281</v>
      </c>
      <c r="D693" s="181" t="s">
        <v>1282</v>
      </c>
      <c r="E693" s="182"/>
      <c r="F693" s="58" t="s">
        <v>8</v>
      </c>
      <c r="G693" s="15">
        <f t="shared" si="44"/>
        <v>5</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t="s">
        <v>22</v>
      </c>
      <c r="G700" s="15">
        <f>IF(AND(F700="YA"),3,IF(AND(F700="TIDAK"),1,0))</f>
        <v>0</v>
      </c>
    </row>
    <row r="701" spans="1:7" ht="32" customHeight="1" x14ac:dyDescent="0.2">
      <c r="A701" s="2"/>
      <c r="B701" s="5"/>
      <c r="C701" s="4" t="s">
        <v>1295</v>
      </c>
      <c r="D701" s="181" t="s">
        <v>80</v>
      </c>
      <c r="E701" s="182"/>
      <c r="F701" s="58" t="s">
        <v>22</v>
      </c>
      <c r="G701" s="15">
        <f>IF(AND(F701="YA"),3,IF(AND(F701="TIDAK"),1,0))</f>
        <v>0</v>
      </c>
    </row>
    <row r="702" spans="1:7" ht="32" customHeight="1" x14ac:dyDescent="0.2">
      <c r="A702" s="2"/>
      <c r="B702" s="5"/>
      <c r="C702" s="4" t="s">
        <v>1296</v>
      </c>
      <c r="D702" s="181" t="s">
        <v>140</v>
      </c>
      <c r="E702" s="182"/>
      <c r="F702" s="58" t="s">
        <v>8</v>
      </c>
      <c r="G702" s="15">
        <f>IF(AND(F702="YA"),5,IF(AND(F702="TIDAK"),1,0))</f>
        <v>5</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8</v>
      </c>
      <c r="G704" s="15">
        <f>IF(AND(F704="YA"),5,IF(AND(F704="TIDAK"),1,0))</f>
        <v>5</v>
      </c>
    </row>
    <row r="705" spans="1:7" ht="32" customHeight="1" x14ac:dyDescent="0.2">
      <c r="A705" s="186" t="s">
        <v>1301</v>
      </c>
      <c r="B705" s="187"/>
      <c r="C705" s="187"/>
      <c r="D705" s="187"/>
      <c r="E705" s="187"/>
      <c r="F705" s="187"/>
      <c r="G705" s="48">
        <f>G706</f>
        <v>131</v>
      </c>
    </row>
    <row r="706" spans="1:7" ht="32" customHeight="1" x14ac:dyDescent="0.2">
      <c r="A706" s="2">
        <v>25</v>
      </c>
      <c r="B706" s="194" t="s">
        <v>1302</v>
      </c>
      <c r="C706" s="195"/>
      <c r="D706" s="195"/>
      <c r="E706" s="196"/>
      <c r="F706" s="58"/>
      <c r="G706" s="50">
        <f>SUM(G707:G750)</f>
        <v>131</v>
      </c>
    </row>
    <row r="707" spans="1:7" ht="32" customHeight="1" x14ac:dyDescent="0.2">
      <c r="A707" s="2"/>
      <c r="B707" s="4" t="s">
        <v>1303</v>
      </c>
      <c r="C707" s="176" t="s">
        <v>1304</v>
      </c>
      <c r="D707" s="176"/>
      <c r="E707" s="176"/>
      <c r="F707" s="58" t="s">
        <v>8</v>
      </c>
      <c r="G707" s="15">
        <f>IF(AND(F707="YA"),5,IF(AND(F707="TIDAK"),40,0))</f>
        <v>5</v>
      </c>
    </row>
    <row r="708" spans="1:7" ht="32" customHeight="1" x14ac:dyDescent="0.2">
      <c r="A708" s="2"/>
      <c r="B708" s="5"/>
      <c r="C708" s="176" t="s">
        <v>1305</v>
      </c>
      <c r="D708" s="176"/>
      <c r="E708" s="176"/>
      <c r="F708" s="58"/>
      <c r="G708" s="15"/>
    </row>
    <row r="709" spans="1:7" ht="32" customHeight="1" x14ac:dyDescent="0.2">
      <c r="A709" s="2"/>
      <c r="B709" s="5"/>
      <c r="C709" s="4" t="s">
        <v>1306</v>
      </c>
      <c r="D709" s="176" t="s">
        <v>1307</v>
      </c>
      <c r="E709" s="176"/>
      <c r="F709" s="58" t="s">
        <v>8</v>
      </c>
      <c r="G709" s="15">
        <f>IF(AND(F709="YA"),5,IF(AND(F709="TIDAK"),1,0))</f>
        <v>5</v>
      </c>
    </row>
    <row r="710" spans="1:7" ht="32" customHeight="1" x14ac:dyDescent="0.2">
      <c r="A710" s="2"/>
      <c r="B710" s="5"/>
      <c r="C710" s="4" t="s">
        <v>1308</v>
      </c>
      <c r="D710" s="176" t="s">
        <v>1309</v>
      </c>
      <c r="E710" s="176"/>
      <c r="F710" s="58" t="s">
        <v>8</v>
      </c>
      <c r="G710" s="15">
        <f>IF(AND(F710="YA"),5,IF(AND(F710="TIDAK"),1,0))</f>
        <v>5</v>
      </c>
    </row>
    <row r="711" spans="1:7" ht="32" customHeight="1" x14ac:dyDescent="0.2">
      <c r="A711" s="2"/>
      <c r="B711" s="5"/>
      <c r="C711" s="4" t="s">
        <v>1310</v>
      </c>
      <c r="D711" s="176" t="s">
        <v>1311</v>
      </c>
      <c r="E711" s="176"/>
      <c r="F711" s="58" t="s">
        <v>8</v>
      </c>
      <c r="G711" s="15">
        <f>IF(AND(F711="YA"),5,IF(AND(F711="TIDAK"),1,0))</f>
        <v>5</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8</v>
      </c>
      <c r="G713" s="15">
        <f>IF(AND(F713="YA"),5,IF(AND(F713="TIDAK"),1,0))</f>
        <v>5</v>
      </c>
    </row>
    <row r="714" spans="1:7" ht="32" customHeight="1" x14ac:dyDescent="0.2">
      <c r="A714" s="2"/>
      <c r="B714" s="5"/>
      <c r="C714" s="5"/>
      <c r="D714" s="4" t="s">
        <v>1316</v>
      </c>
      <c r="E714" s="5" t="s">
        <v>1317</v>
      </c>
      <c r="F714" s="58" t="s">
        <v>8</v>
      </c>
      <c r="G714" s="15">
        <f>IF(AND(F714="YA"),5,IF(AND(F714="TIDAK"),1,0))</f>
        <v>5</v>
      </c>
    </row>
    <row r="715" spans="1:7" ht="32" customHeight="1" x14ac:dyDescent="0.2">
      <c r="A715" s="2"/>
      <c r="B715" s="5"/>
      <c r="C715" s="5"/>
      <c r="D715" s="4" t="s">
        <v>1318</v>
      </c>
      <c r="E715" s="5" t="s">
        <v>1319</v>
      </c>
      <c r="F715" s="58" t="s">
        <v>8</v>
      </c>
      <c r="G715" s="15">
        <f>IF(AND(F715="YA"),5,IF(AND(F715="TIDAK"),1,0))</f>
        <v>5</v>
      </c>
    </row>
    <row r="716" spans="1:7" ht="32" customHeight="1" x14ac:dyDescent="0.2">
      <c r="A716" s="2"/>
      <c r="B716" s="5"/>
      <c r="C716" s="4" t="s">
        <v>1320</v>
      </c>
      <c r="D716" s="176" t="s">
        <v>1321</v>
      </c>
      <c r="E716" s="176"/>
      <c r="F716" s="58" t="s">
        <v>8</v>
      </c>
      <c r="G716" s="15">
        <f>IF(AND(F716="YA"),5,IF(AND(F716="TIDAK"),1,0))</f>
        <v>5</v>
      </c>
    </row>
    <row r="717" spans="1:7" ht="32" customHeight="1" x14ac:dyDescent="0.2">
      <c r="A717" s="2"/>
      <c r="B717" s="4" t="s">
        <v>1322</v>
      </c>
      <c r="C717" s="176" t="s">
        <v>1323</v>
      </c>
      <c r="D717" s="176"/>
      <c r="E717" s="176"/>
      <c r="F717" s="58"/>
      <c r="G717" s="15"/>
    </row>
    <row r="718" spans="1:7" ht="32" customHeight="1" x14ac:dyDescent="0.2">
      <c r="A718" s="2"/>
      <c r="B718" s="5"/>
      <c r="C718" s="4" t="s">
        <v>1324</v>
      </c>
      <c r="D718" s="176" t="s">
        <v>1325</v>
      </c>
      <c r="E718" s="176"/>
      <c r="F718" s="58" t="s">
        <v>55</v>
      </c>
      <c r="G718" s="15">
        <f>IF(AND(F718="YA"),5,IF(AND(F718="TIDAK"),25,0))</f>
        <v>25</v>
      </c>
    </row>
    <row r="719" spans="1:7" ht="32" customHeight="1" x14ac:dyDescent="0.2">
      <c r="A719" s="2"/>
      <c r="B719" s="5"/>
      <c r="C719" s="4" t="s">
        <v>1326</v>
      </c>
      <c r="D719" s="176" t="s">
        <v>1327</v>
      </c>
      <c r="E719" s="176"/>
      <c r="F719" s="58" t="s">
        <v>22</v>
      </c>
      <c r="G719" s="15">
        <f>IF(AND(F719="YA"),5,IF(AND(F719="TIDAK"),1,0))</f>
        <v>0</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22</v>
      </c>
      <c r="G721" s="15">
        <f>IF(AND(F721="YA"),5,IF(AND(F721="TIDAK"),1,0))</f>
        <v>0</v>
      </c>
    </row>
    <row r="722" spans="1:7" ht="42" customHeight="1" x14ac:dyDescent="0.2">
      <c r="A722" s="2"/>
      <c r="B722" s="5"/>
      <c r="C722" s="4" t="s">
        <v>1331</v>
      </c>
      <c r="D722" s="176" t="s">
        <v>1332</v>
      </c>
      <c r="E722" s="176"/>
      <c r="F722" s="58" t="s">
        <v>22</v>
      </c>
      <c r="G722" s="15">
        <f>IF(AND(F722="YA"),5,IF(AND(F722="TIDAK"),1,0))</f>
        <v>0</v>
      </c>
    </row>
    <row r="723" spans="1:7" ht="32" customHeight="1" x14ac:dyDescent="0.2">
      <c r="A723" s="2"/>
      <c r="B723" s="5"/>
      <c r="C723" s="4" t="s">
        <v>1333</v>
      </c>
      <c r="D723" s="176" t="s">
        <v>1334</v>
      </c>
      <c r="E723" s="176"/>
      <c r="F723" s="58"/>
      <c r="G723" s="15"/>
    </row>
    <row r="724" spans="1:7" ht="32" customHeight="1" x14ac:dyDescent="0.2">
      <c r="A724" s="2"/>
      <c r="B724" s="5"/>
      <c r="C724" s="5"/>
      <c r="D724" s="4" t="s">
        <v>1335</v>
      </c>
      <c r="E724" s="5" t="s">
        <v>1336</v>
      </c>
      <c r="F724" s="58" t="s">
        <v>22</v>
      </c>
      <c r="G724" s="15">
        <f>IF(AND(F724="YA"),3,IF(AND(F724="TIDAK"),1,0))</f>
        <v>0</v>
      </c>
    </row>
    <row r="725" spans="1:7" ht="32" customHeight="1" x14ac:dyDescent="0.2">
      <c r="A725" s="2"/>
      <c r="B725" s="5"/>
      <c r="C725" s="5"/>
      <c r="D725" s="4" t="s">
        <v>1337</v>
      </c>
      <c r="E725" s="5" t="s">
        <v>1338</v>
      </c>
      <c r="F725" s="58" t="s">
        <v>22</v>
      </c>
      <c r="G725" s="15">
        <f>IF(AND(F725="YA"),3,IF(AND(F725="TIDAK"),1,0))</f>
        <v>0</v>
      </c>
    </row>
    <row r="726" spans="1:7" ht="32" customHeight="1" x14ac:dyDescent="0.2">
      <c r="A726" s="2"/>
      <c r="B726" s="5"/>
      <c r="C726" s="5"/>
      <c r="D726" s="4" t="s">
        <v>1339</v>
      </c>
      <c r="E726" s="5" t="s">
        <v>1340</v>
      </c>
      <c r="F726" s="58" t="s">
        <v>22</v>
      </c>
      <c r="G726" s="15">
        <f>IF(AND(F726="YA"),5,IF(AND(F726="TIDAK"),1,0))</f>
        <v>0</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4" t="s">
        <v>1343</v>
      </c>
      <c r="C728" s="176" t="s">
        <v>1344</v>
      </c>
      <c r="D728" s="176"/>
      <c r="E728" s="176"/>
      <c r="F728" s="58" t="s">
        <v>8</v>
      </c>
      <c r="G728" s="15">
        <f>IF(AND(F728="YA"),5,IF(AND(F728="TIDAK"),1,0))</f>
        <v>5</v>
      </c>
    </row>
    <row r="729" spans="1:7" ht="32" customHeight="1" x14ac:dyDescent="0.2">
      <c r="A729" s="2"/>
      <c r="B729" s="4" t="s">
        <v>1345</v>
      </c>
      <c r="C729" s="176" t="s">
        <v>1346</v>
      </c>
      <c r="D729" s="176"/>
      <c r="E729" s="176"/>
      <c r="F729" s="58" t="s">
        <v>8</v>
      </c>
      <c r="G729" s="15">
        <f>IF(AND(F729="YA"),5,IF(AND(F729="TIDAK"),1,0))</f>
        <v>5</v>
      </c>
    </row>
    <row r="730" spans="1:7" ht="32" customHeight="1" x14ac:dyDescent="0.2">
      <c r="A730" s="2"/>
      <c r="B730" s="4" t="s">
        <v>1347</v>
      </c>
      <c r="C730" s="176" t="s">
        <v>1348</v>
      </c>
      <c r="D730" s="176"/>
      <c r="E730" s="176"/>
      <c r="F730" s="58" t="s">
        <v>8</v>
      </c>
      <c r="G730" s="15">
        <f>IF(AND(F730="YA"),0,IF(AND(F730="TIDAK"),35,0))</f>
        <v>0</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8</v>
      </c>
      <c r="G733" s="15">
        <f t="shared" ref="G733:G738" si="45">IF(AND(F733="YA"),5,IF(AND(F733="TIDAK"),1,0))</f>
        <v>5</v>
      </c>
    </row>
    <row r="734" spans="1:7" ht="32" customHeight="1" x14ac:dyDescent="0.2">
      <c r="A734" s="2"/>
      <c r="B734" s="5"/>
      <c r="C734" s="4" t="s">
        <v>1353</v>
      </c>
      <c r="D734" s="176" t="s">
        <v>1354</v>
      </c>
      <c r="E734" s="176"/>
      <c r="F734" s="58" t="s">
        <v>8</v>
      </c>
      <c r="G734" s="15">
        <f t="shared" si="45"/>
        <v>5</v>
      </c>
    </row>
    <row r="735" spans="1:7" ht="32" customHeight="1" x14ac:dyDescent="0.2">
      <c r="A735" s="2"/>
      <c r="B735" s="5"/>
      <c r="C735" s="4" t="s">
        <v>1355</v>
      </c>
      <c r="D735" s="176" t="s">
        <v>1356</v>
      </c>
      <c r="E735" s="176"/>
      <c r="F735" s="58" t="s">
        <v>8</v>
      </c>
      <c r="G735" s="15">
        <f t="shared" si="45"/>
        <v>5</v>
      </c>
    </row>
    <row r="736" spans="1:7" ht="32" customHeight="1" x14ac:dyDescent="0.2">
      <c r="A736" s="2"/>
      <c r="B736" s="5"/>
      <c r="C736" s="4" t="s">
        <v>1357</v>
      </c>
      <c r="D736" s="176" t="s">
        <v>1358</v>
      </c>
      <c r="E736" s="176"/>
      <c r="F736" s="58" t="s">
        <v>8</v>
      </c>
      <c r="G736" s="15">
        <f t="shared" si="45"/>
        <v>5</v>
      </c>
    </row>
    <row r="737" spans="1:7" ht="32" customHeight="1" x14ac:dyDescent="0.2">
      <c r="A737" s="2"/>
      <c r="B737" s="5"/>
      <c r="C737" s="4" t="s">
        <v>1359</v>
      </c>
      <c r="D737" s="176" t="s">
        <v>1360</v>
      </c>
      <c r="E737" s="176"/>
      <c r="F737" s="58" t="s">
        <v>8</v>
      </c>
      <c r="G737" s="15">
        <f t="shared" si="45"/>
        <v>5</v>
      </c>
    </row>
    <row r="738" spans="1:7" ht="32" customHeight="1" x14ac:dyDescent="0.2">
      <c r="A738" s="2"/>
      <c r="B738" s="5"/>
      <c r="C738" s="4" t="s">
        <v>1361</v>
      </c>
      <c r="D738" s="176" t="s">
        <v>1362</v>
      </c>
      <c r="E738" s="176"/>
      <c r="F738" s="58" t="s">
        <v>8</v>
      </c>
      <c r="G738" s="15">
        <f t="shared" si="45"/>
        <v>5</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t="s">
        <v>22</v>
      </c>
      <c r="G740" s="15">
        <f>IF(AND(F740="YA"),3,IF(AND(F740="TIDAK"),1,0))</f>
        <v>0</v>
      </c>
    </row>
    <row r="741" spans="1:7" ht="32" customHeight="1" x14ac:dyDescent="0.2">
      <c r="A741" s="2"/>
      <c r="B741" s="5"/>
      <c r="C741" s="4" t="s">
        <v>1367</v>
      </c>
      <c r="D741" s="176" t="s">
        <v>1368</v>
      </c>
      <c r="E741" s="176"/>
      <c r="F741" s="58" t="s">
        <v>22</v>
      </c>
      <c r="G741" s="15">
        <f>IF(AND(F741="YA"),3,IF(AND(F741="TIDAK"),1,0))</f>
        <v>0</v>
      </c>
    </row>
    <row r="742" spans="1:7" ht="32" customHeight="1" x14ac:dyDescent="0.2">
      <c r="A742" s="2"/>
      <c r="B742" s="5"/>
      <c r="C742" s="4" t="s">
        <v>1369</v>
      </c>
      <c r="D742" s="176" t="s">
        <v>1370</v>
      </c>
      <c r="E742" s="176"/>
      <c r="F742" s="58" t="s">
        <v>8</v>
      </c>
      <c r="G742" s="15">
        <f>IF(AND(F742="YA"),5,IF(AND(F742="TIDAK"),1,0))</f>
        <v>5</v>
      </c>
    </row>
    <row r="743" spans="1:7" ht="32" customHeight="1" x14ac:dyDescent="0.2">
      <c r="A743" s="2"/>
      <c r="B743" s="4" t="s">
        <v>1371</v>
      </c>
      <c r="C743" s="176" t="s">
        <v>1372</v>
      </c>
      <c r="D743" s="176"/>
      <c r="E743" s="176"/>
      <c r="F743" s="58"/>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8</v>
      </c>
      <c r="G745" s="15">
        <f>IF(AND(F745="YA"),5,IF(AND(F745="TIDAK"),1,0))</f>
        <v>5</v>
      </c>
    </row>
    <row r="746" spans="1:7" ht="32" customHeight="1" x14ac:dyDescent="0.2">
      <c r="A746" s="2"/>
      <c r="B746" s="5"/>
      <c r="C746" s="4" t="s">
        <v>1377</v>
      </c>
      <c r="D746" s="176" t="s">
        <v>1378</v>
      </c>
      <c r="E746" s="176"/>
      <c r="F746" s="58" t="s">
        <v>55</v>
      </c>
      <c r="G746" s="15">
        <f>IF(AND(F746="YA"),5,IF(AND(F746="TIDAK"),1,0))</f>
        <v>1</v>
      </c>
    </row>
    <row r="747" spans="1:7" ht="32" customHeight="1" x14ac:dyDescent="0.2">
      <c r="A747" s="2"/>
      <c r="B747" s="4" t="s">
        <v>1379</v>
      </c>
      <c r="C747" s="176" t="s">
        <v>1380</v>
      </c>
      <c r="D747" s="176"/>
      <c r="E747" s="176"/>
      <c r="F747" s="58" t="s">
        <v>8</v>
      </c>
      <c r="G747" s="15">
        <f>IF(AND(F747="YA"),5,IF(AND(F747="TIDAK"),1,0))</f>
        <v>5</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22</v>
      </c>
      <c r="G749" s="15">
        <f>IF(AND(F749="YA"),2,IF(AND(F749="TIDAK"),0,0))</f>
        <v>0</v>
      </c>
    </row>
    <row r="750" spans="1:7" ht="32" customHeight="1" x14ac:dyDescent="0.2">
      <c r="A750" s="2"/>
      <c r="B750" s="5"/>
      <c r="C750" s="5"/>
      <c r="D750" s="4" t="s">
        <v>1385</v>
      </c>
      <c r="E750" s="5" t="s">
        <v>1386</v>
      </c>
      <c r="F750" s="58" t="s">
        <v>22</v>
      </c>
      <c r="G750" s="15">
        <f>IF(AND(F750="YA"),2,IF(AND(F750="TIDAK"),0,0))</f>
        <v>0</v>
      </c>
    </row>
    <row r="751" spans="1:7" ht="32" customHeight="1" x14ac:dyDescent="0.2">
      <c r="A751" s="186" t="s">
        <v>1387</v>
      </c>
      <c r="B751" s="187"/>
      <c r="C751" s="187"/>
      <c r="D751" s="187"/>
      <c r="E751" s="187"/>
      <c r="F751" s="187"/>
      <c r="G751" s="48">
        <f>G752+G777</f>
        <v>100</v>
      </c>
    </row>
    <row r="752" spans="1:7" ht="32" customHeight="1" x14ac:dyDescent="0.2">
      <c r="A752" s="2">
        <v>26</v>
      </c>
      <c r="B752" s="180" t="s">
        <v>1388</v>
      </c>
      <c r="C752" s="180"/>
      <c r="D752" s="180"/>
      <c r="E752" s="180"/>
      <c r="F752" s="58"/>
      <c r="G752" s="50">
        <f>SUM(G753:G777)</f>
        <v>95</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4" t="s">
        <v>1397</v>
      </c>
      <c r="D757" s="176" t="s">
        <v>1398</v>
      </c>
      <c r="E757" s="176"/>
      <c r="F757" s="58" t="s">
        <v>8</v>
      </c>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8</v>
      </c>
      <c r="G759" s="15">
        <f>IF(AND(F759="YA"),5,IF(AND(F759="TIDAK"),1,0))</f>
        <v>5</v>
      </c>
    </row>
    <row r="760" spans="1:7" ht="32" customHeight="1" x14ac:dyDescent="0.2">
      <c r="A760" s="2"/>
      <c r="B760" s="5"/>
      <c r="C760" s="5"/>
      <c r="D760" s="4" t="s">
        <v>1403</v>
      </c>
      <c r="E760" s="5" t="s">
        <v>1404</v>
      </c>
      <c r="F760" s="58" t="s">
        <v>8</v>
      </c>
      <c r="G760" s="15">
        <f>IF(AND(F760="YA"),5,IF(AND(F760="TIDAK"),1,0))</f>
        <v>5</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22</v>
      </c>
      <c r="G762" s="15">
        <f>IF(AND(F762="YA"),3,IF(AND(F762="TIDAK"),1,0))</f>
        <v>0</v>
      </c>
    </row>
    <row r="763" spans="1:7" ht="32" customHeight="1" x14ac:dyDescent="0.2">
      <c r="A763" s="2"/>
      <c r="B763" s="5"/>
      <c r="C763" s="5"/>
      <c r="D763" s="4" t="s">
        <v>1409</v>
      </c>
      <c r="E763" s="5" t="s">
        <v>878</v>
      </c>
      <c r="F763" s="58" t="s">
        <v>22</v>
      </c>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8</v>
      </c>
      <c r="G767" s="15">
        <f t="shared" si="46"/>
        <v>5</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8</v>
      </c>
      <c r="G770" s="15">
        <f t="shared" si="46"/>
        <v>5</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8</v>
      </c>
      <c r="G774" s="15">
        <f t="shared" si="46"/>
        <v>5</v>
      </c>
    </row>
    <row r="775" spans="1:7" ht="32" customHeight="1" x14ac:dyDescent="0.2">
      <c r="A775" s="2"/>
      <c r="B775" s="4" t="s">
        <v>1432</v>
      </c>
      <c r="C775" s="176" t="s">
        <v>1433</v>
      </c>
      <c r="D775" s="176"/>
      <c r="E775" s="176"/>
      <c r="F775" s="58" t="s">
        <v>8</v>
      </c>
      <c r="G775" s="15">
        <f t="shared" si="46"/>
        <v>5</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90</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8</v>
      </c>
      <c r="G780" s="15">
        <f>IF(AND(F780="YA"),5,IF(AND(F780="TIDAK"),1,0))</f>
        <v>5</v>
      </c>
    </row>
    <row r="781" spans="1:7" ht="32" customHeight="1" x14ac:dyDescent="0.2">
      <c r="A781" s="2"/>
      <c r="B781" s="4" t="s">
        <v>1443</v>
      </c>
      <c r="C781" s="176" t="s">
        <v>1444</v>
      </c>
      <c r="D781" s="176"/>
      <c r="E781" s="176"/>
      <c r="F781" s="58"/>
      <c r="G781" s="15"/>
    </row>
    <row r="782" spans="1:7" ht="32" customHeight="1" x14ac:dyDescent="0.2">
      <c r="A782" s="2"/>
      <c r="B782" s="5"/>
      <c r="C782" s="4" t="s">
        <v>1445</v>
      </c>
      <c r="D782" s="176" t="s">
        <v>1446</v>
      </c>
      <c r="E782" s="176"/>
      <c r="F782" s="58" t="s">
        <v>22</v>
      </c>
      <c r="G782" s="15">
        <f>IF(AND(F782="YA"),3,IF(AND(F782="TIDAK"),1,0))</f>
        <v>0</v>
      </c>
    </row>
    <row r="783" spans="1:7" ht="32" customHeight="1" x14ac:dyDescent="0.2">
      <c r="A783" s="2"/>
      <c r="B783" s="5"/>
      <c r="C783" s="4" t="s">
        <v>1447</v>
      </c>
      <c r="D783" s="176" t="s">
        <v>1448</v>
      </c>
      <c r="E783" s="176"/>
      <c r="F783" s="58" t="s">
        <v>22</v>
      </c>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8</v>
      </c>
      <c r="G785" s="15">
        <f>IF(AND(F785="YA"),5,IF(AND(F785="TIDAK"),1,0))</f>
        <v>5</v>
      </c>
    </row>
    <row r="786" spans="1:7" ht="32" customHeight="1" x14ac:dyDescent="0.2">
      <c r="A786" s="2"/>
      <c r="B786" s="4" t="s">
        <v>1452</v>
      </c>
      <c r="C786" s="176" t="s">
        <v>1453</v>
      </c>
      <c r="D786" s="176"/>
      <c r="E786" s="176"/>
      <c r="F786" s="58" t="s">
        <v>8</v>
      </c>
      <c r="G786" s="15">
        <f>IF(AND(F786="YA"),5,IF(AND(F786="TIDAK"),1,0))</f>
        <v>5</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8</v>
      </c>
      <c r="G788" s="15">
        <f>IF(AND(F788="YA"),5,IF(AND(F788="TIDAK"),1,0))</f>
        <v>5</v>
      </c>
    </row>
    <row r="789" spans="1:7" ht="32" customHeight="1" x14ac:dyDescent="0.2">
      <c r="A789" s="2"/>
      <c r="B789" s="5"/>
      <c r="C789" s="32" t="s">
        <v>1457</v>
      </c>
      <c r="D789" s="176" t="s">
        <v>274</v>
      </c>
      <c r="E789" s="176"/>
      <c r="F789" s="58" t="s">
        <v>8</v>
      </c>
      <c r="G789" s="15">
        <f>IF(AND(F789="YA"),5,IF(AND(F789="TIDAK"),1,0))</f>
        <v>5</v>
      </c>
    </row>
    <row r="790" spans="1:7" ht="32" customHeight="1" x14ac:dyDescent="0.2">
      <c r="A790" s="2"/>
      <c r="B790" s="5"/>
      <c r="C790" s="32" t="s">
        <v>1458</v>
      </c>
      <c r="D790" s="176" t="s">
        <v>1459</v>
      </c>
      <c r="E790" s="176"/>
      <c r="F790" s="58" t="s">
        <v>8</v>
      </c>
      <c r="G790" s="15">
        <f>IF(AND(F790="YA"),5,IF(AND(F790="TIDAK"),1,0))</f>
        <v>5</v>
      </c>
    </row>
    <row r="791" spans="1:7" ht="32" customHeight="1" x14ac:dyDescent="0.2">
      <c r="A791" s="2"/>
      <c r="B791" s="5"/>
      <c r="C791" s="32" t="s">
        <v>1460</v>
      </c>
      <c r="D791" s="176" t="s">
        <v>1461</v>
      </c>
      <c r="E791" s="176"/>
      <c r="F791" s="58" t="s">
        <v>8</v>
      </c>
      <c r="G791" s="15">
        <f>IF(AND(F791="YA"),5,IF(AND(F791="TIDAK"),1,0))</f>
        <v>5</v>
      </c>
    </row>
    <row r="792" spans="1:7" ht="32" customHeight="1" x14ac:dyDescent="0.2">
      <c r="A792" s="2"/>
      <c r="B792" s="4" t="s">
        <v>1462</v>
      </c>
      <c r="C792" s="176" t="s">
        <v>1463</v>
      </c>
      <c r="D792" s="176"/>
      <c r="E792" s="176"/>
      <c r="F792" s="58" t="s">
        <v>8</v>
      </c>
      <c r="G792" s="15">
        <f>IF(AND(F792="YA"),5,IF(AND(F792="TIDAK"),1,0))</f>
        <v>5</v>
      </c>
    </row>
    <row r="793" spans="1:7" ht="32" customHeight="1" x14ac:dyDescent="0.2">
      <c r="A793" s="2"/>
      <c r="B793" s="4" t="s">
        <v>1464</v>
      </c>
      <c r="C793" s="176" t="s">
        <v>1465</v>
      </c>
      <c r="D793" s="176"/>
      <c r="E793" s="176"/>
      <c r="F793" s="58"/>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8</v>
      </c>
      <c r="G796" s="15">
        <f>IF(AND(F796="YA"),5,IF(AND(F796="TIDAK"),1,0))</f>
        <v>5</v>
      </c>
    </row>
    <row r="797" spans="1:7" ht="32" customHeight="1" x14ac:dyDescent="0.2">
      <c r="A797" s="2"/>
      <c r="B797" s="1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8</v>
      </c>
      <c r="G799" s="15">
        <f>IF(AND(F799="YA"),5,IF(AND(F799="TIDAK"),1,0))</f>
        <v>5</v>
      </c>
    </row>
    <row r="800" spans="1:7" ht="32" customHeight="1" x14ac:dyDescent="0.2">
      <c r="A800" s="2"/>
      <c r="B800" s="5"/>
      <c r="C800" s="4" t="s">
        <v>1477</v>
      </c>
      <c r="D800" s="176" t="s">
        <v>1478</v>
      </c>
      <c r="E800" s="176"/>
      <c r="F800" s="58" t="s">
        <v>8</v>
      </c>
      <c r="G800" s="15">
        <f>IF(AND(F800="YA"),5,IF(AND(F800="TIDAK"),1,0))</f>
        <v>5</v>
      </c>
    </row>
    <row r="801" spans="1:7" ht="32" customHeight="1" x14ac:dyDescent="0.2">
      <c r="A801" s="2"/>
      <c r="B801" s="4" t="s">
        <v>1479</v>
      </c>
      <c r="C801" s="176" t="s">
        <v>1480</v>
      </c>
      <c r="D801" s="176"/>
      <c r="E801" s="176"/>
      <c r="F801" s="58" t="s">
        <v>8</v>
      </c>
      <c r="G801" s="15">
        <f>IF(AND(F801="YA"),5,IF(AND(F801="TIDAK"),1,0))</f>
        <v>5</v>
      </c>
    </row>
    <row r="802" spans="1:7" ht="32" customHeight="1" x14ac:dyDescent="0.2">
      <c r="A802" s="2"/>
      <c r="B802" s="4" t="s">
        <v>1481</v>
      </c>
      <c r="C802" s="176" t="s">
        <v>1482</v>
      </c>
      <c r="D802" s="176"/>
      <c r="E802" s="176"/>
      <c r="F802" s="58" t="s">
        <v>55</v>
      </c>
      <c r="G802" s="15">
        <f>IF(AND(F802="YA"),1,IF(AND(F802="TIDAK"),5,0))</f>
        <v>5</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22</v>
      </c>
      <c r="G804" s="15">
        <f>IF(AND(F804="YA"),2,IF(AND(F804="TIDAK"),1,0))</f>
        <v>0</v>
      </c>
    </row>
    <row r="805" spans="1:7" ht="32" customHeight="1" x14ac:dyDescent="0.2">
      <c r="A805" s="2"/>
      <c r="B805" s="5"/>
      <c r="C805" s="4" t="s">
        <v>1487</v>
      </c>
      <c r="D805" s="176" t="s">
        <v>1488</v>
      </c>
      <c r="E805" s="176"/>
      <c r="F805" s="58" t="s">
        <v>22</v>
      </c>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22</v>
      </c>
      <c r="G808" s="15">
        <f>IF(AND(F808="YA"),2,IF(AND(F808="TIDAK"),0,0))</f>
        <v>0</v>
      </c>
    </row>
    <row r="809" spans="1:7" ht="32" customHeight="1" x14ac:dyDescent="0.2">
      <c r="A809" s="186" t="s">
        <v>1493</v>
      </c>
      <c r="B809" s="187"/>
      <c r="C809" s="187"/>
      <c r="D809" s="187"/>
      <c r="E809" s="187"/>
      <c r="F809" s="187"/>
      <c r="G809" s="48">
        <f>G810</f>
        <v>45</v>
      </c>
    </row>
    <row r="810" spans="1:7" ht="32" customHeight="1" x14ac:dyDescent="0.2">
      <c r="A810" s="2">
        <v>28</v>
      </c>
      <c r="B810" s="180" t="s">
        <v>1494</v>
      </c>
      <c r="C810" s="180"/>
      <c r="D810" s="180"/>
      <c r="E810" s="180"/>
      <c r="F810" s="58"/>
      <c r="G810" s="50">
        <f>SUM(G811:G831)</f>
        <v>45</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8</v>
      </c>
      <c r="G812" s="15">
        <f>IF(AND(F812="YA"),0,IF(AND(F812="TIDAK"),0,0))</f>
        <v>0</v>
      </c>
    </row>
    <row r="813" spans="1:7" ht="32" customHeight="1" x14ac:dyDescent="0.2">
      <c r="A813" s="2"/>
      <c r="B813" s="3"/>
      <c r="C813" s="4" t="s">
        <v>1499</v>
      </c>
      <c r="D813" s="193" t="s">
        <v>1500</v>
      </c>
      <c r="E813" s="193"/>
      <c r="F813" s="58" t="s">
        <v>8</v>
      </c>
      <c r="G813" s="15">
        <f t="shared" ref="G813:G815" si="47">IF(AND(F813="YA"),0,IF(AND(F813="TIDAK"),0,0))</f>
        <v>0</v>
      </c>
    </row>
    <row r="814" spans="1:7" ht="32" customHeight="1" x14ac:dyDescent="0.2">
      <c r="A814" s="2"/>
      <c r="B814" s="3"/>
      <c r="C814" s="4" t="s">
        <v>1501</v>
      </c>
      <c r="D814" s="192" t="s">
        <v>1502</v>
      </c>
      <c r="E814" s="192"/>
      <c r="F814" s="58" t="s">
        <v>8</v>
      </c>
      <c r="G814" s="15">
        <f t="shared" si="47"/>
        <v>0</v>
      </c>
    </row>
    <row r="815" spans="1:7" ht="32" customHeight="1" x14ac:dyDescent="0.2">
      <c r="A815" s="2"/>
      <c r="B815" s="3"/>
      <c r="C815" s="4" t="s">
        <v>1503</v>
      </c>
      <c r="D815" s="192" t="s">
        <v>1504</v>
      </c>
      <c r="E815" s="192"/>
      <c r="F815" s="58" t="s">
        <v>8</v>
      </c>
      <c r="G815" s="15">
        <f t="shared" si="47"/>
        <v>0</v>
      </c>
    </row>
    <row r="816" spans="1:7" ht="32" customHeight="1" x14ac:dyDescent="0.2">
      <c r="A816" s="2"/>
      <c r="B816" s="4" t="s">
        <v>1505</v>
      </c>
      <c r="C816" s="176" t="s">
        <v>1506</v>
      </c>
      <c r="D816" s="176"/>
      <c r="E816" s="176"/>
      <c r="F816" s="58" t="s">
        <v>8</v>
      </c>
      <c r="G816" s="15">
        <f>IF(AND(F816="YA"),5,IF(AND(F816="TIDAK"),1,0))</f>
        <v>5</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8</v>
      </c>
      <c r="G818" s="15">
        <f>IF(AND(F818="YA"),5,IF(AND(F818="TIDAK"),1,0))</f>
        <v>5</v>
      </c>
    </row>
    <row r="819" spans="1:7" ht="32" customHeight="1" x14ac:dyDescent="0.2">
      <c r="A819" s="2"/>
      <c r="B819" s="5"/>
      <c r="C819" s="4" t="s">
        <v>1511</v>
      </c>
      <c r="D819" s="176" t="s">
        <v>1512</v>
      </c>
      <c r="E819" s="176"/>
      <c r="F819" s="58" t="s">
        <v>8</v>
      </c>
      <c r="G819" s="15">
        <f>IF(AND(F819="YA"),5,IF(AND(F819="TIDAK"),1,0))</f>
        <v>5</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8</v>
      </c>
      <c r="G821" s="15">
        <f>IF(AND(F821="YA"),5,IF(AND(F821="TIDAK"),1,0))</f>
        <v>5</v>
      </c>
    </row>
    <row r="822" spans="1:7" ht="32" customHeight="1" x14ac:dyDescent="0.2">
      <c r="A822" s="2"/>
      <c r="B822" s="5"/>
      <c r="C822" s="4" t="s">
        <v>1516</v>
      </c>
      <c r="D822" s="176" t="s">
        <v>1517</v>
      </c>
      <c r="E822" s="176"/>
      <c r="F822" s="58" t="s">
        <v>8</v>
      </c>
      <c r="G822" s="15">
        <f>IF(AND(F822="YA"),5,IF(AND(F822="TIDAK"),1,0))</f>
        <v>5</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8</v>
      </c>
      <c r="G824" s="15">
        <f>IF(AND(F824="YA"),5,IF(AND(F824="TIDAK"),1,0))</f>
        <v>5</v>
      </c>
    </row>
    <row r="825" spans="1:7" ht="32" customHeight="1" x14ac:dyDescent="0.2">
      <c r="A825" s="2"/>
      <c r="B825" s="5"/>
      <c r="C825" s="4" t="s">
        <v>1521</v>
      </c>
      <c r="D825" s="176" t="s">
        <v>1522</v>
      </c>
      <c r="E825" s="176"/>
      <c r="F825" s="58" t="s">
        <v>22</v>
      </c>
      <c r="G825" s="15">
        <f>IF(AND(F825="YA"),5,IF(AND(F825="TIDAK"),1,0))</f>
        <v>0</v>
      </c>
    </row>
    <row r="826" spans="1:7" ht="32" customHeight="1" x14ac:dyDescent="0.2">
      <c r="A826" s="2"/>
      <c r="B826" s="4" t="s">
        <v>1523</v>
      </c>
      <c r="C826" s="176" t="s">
        <v>1524</v>
      </c>
      <c r="D826" s="176"/>
      <c r="E826" s="176"/>
      <c r="F826" s="58" t="s">
        <v>8</v>
      </c>
      <c r="G826" s="15">
        <f>IF(AND(F826="YA"),5,IF(AND(F826="TIDAK"),1,0))</f>
        <v>5</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22</v>
      </c>
      <c r="G828" s="15">
        <f>IF(AND(F828="YA"),3,IF(AND(F828="TIDAK"),1,0))</f>
        <v>0</v>
      </c>
    </row>
    <row r="829" spans="1:7" ht="32" customHeight="1" x14ac:dyDescent="0.2">
      <c r="A829" s="2"/>
      <c r="B829" s="5"/>
      <c r="C829" s="4" t="s">
        <v>1529</v>
      </c>
      <c r="D829" s="176" t="s">
        <v>1530</v>
      </c>
      <c r="E829" s="176"/>
      <c r="F829" s="58" t="s">
        <v>22</v>
      </c>
      <c r="G829" s="15">
        <f>IF(AND(F829="YA"),3,IF(AND(F829="TIDAK"),1,0))</f>
        <v>0</v>
      </c>
    </row>
    <row r="830" spans="1:7" ht="50" customHeight="1" x14ac:dyDescent="0.2">
      <c r="A830" s="2"/>
      <c r="B830" s="5"/>
      <c r="C830" s="4" t="s">
        <v>1531</v>
      </c>
      <c r="D830" s="176" t="s">
        <v>1532</v>
      </c>
      <c r="E830" s="176"/>
      <c r="F830" s="58" t="s">
        <v>8</v>
      </c>
      <c r="G830" s="15">
        <f>IF(AND(F830="YA"),5,IF(AND(F830="TIDAK"),1,0))</f>
        <v>5</v>
      </c>
    </row>
    <row r="831" spans="1:7" ht="32" customHeight="1" x14ac:dyDescent="0.2">
      <c r="A831" s="2"/>
      <c r="B831" s="4" t="s">
        <v>1533</v>
      </c>
      <c r="C831" s="176" t="s">
        <v>1693</v>
      </c>
      <c r="D831" s="176"/>
      <c r="E831" s="176"/>
      <c r="F831" s="58" t="s">
        <v>8</v>
      </c>
      <c r="G831" s="15">
        <f>IF(AND(F831="YA"),5,IF(AND(F831="TIDAK"),1,0))</f>
        <v>5</v>
      </c>
    </row>
    <row r="832" spans="1:7" ht="32" customHeight="1" x14ac:dyDescent="0.2">
      <c r="A832" s="186" t="s">
        <v>1534</v>
      </c>
      <c r="B832" s="187"/>
      <c r="C832" s="187"/>
      <c r="D832" s="187"/>
      <c r="E832" s="187"/>
      <c r="F832" s="187"/>
      <c r="G832" s="48">
        <f>G833+G865</f>
        <v>205</v>
      </c>
    </row>
    <row r="833" spans="1:7" ht="32" customHeight="1" x14ac:dyDescent="0.2">
      <c r="A833" s="2">
        <v>29</v>
      </c>
      <c r="B833" s="189" t="s">
        <v>1535</v>
      </c>
      <c r="C833" s="190"/>
      <c r="D833" s="190"/>
      <c r="E833" s="191"/>
      <c r="F833" s="58"/>
      <c r="G833" s="50">
        <f>SUM(G834:G864)</f>
        <v>135</v>
      </c>
    </row>
    <row r="834" spans="1:7" ht="32" customHeight="1" x14ac:dyDescent="0.2">
      <c r="A834" s="2"/>
      <c r="B834" s="4" t="s">
        <v>1536</v>
      </c>
      <c r="C834" s="181" t="s">
        <v>1537</v>
      </c>
      <c r="D834" s="183"/>
      <c r="E834" s="182"/>
      <c r="F834" s="58" t="s">
        <v>8</v>
      </c>
      <c r="G834" s="15">
        <f>IF(AND(F834="YA"),5,IF(AND(F834="TIDAK"),1,0))</f>
        <v>5</v>
      </c>
    </row>
    <row r="835" spans="1:7" ht="32" customHeight="1" x14ac:dyDescent="0.2">
      <c r="A835" s="2"/>
      <c r="B835" s="4" t="s">
        <v>1538</v>
      </c>
      <c r="C835" s="181" t="s">
        <v>1539</v>
      </c>
      <c r="D835" s="183"/>
      <c r="E835" s="182"/>
      <c r="F835" s="58" t="s">
        <v>8</v>
      </c>
      <c r="G835" s="15">
        <f>IF(AND(F835="YA"),5,IF(AND(F835="TIDAK"),1,0))</f>
        <v>5</v>
      </c>
    </row>
    <row r="836" spans="1:7" ht="32" customHeight="1" x14ac:dyDescent="0.2">
      <c r="A836" s="2"/>
      <c r="B836" s="4" t="s">
        <v>1540</v>
      </c>
      <c r="C836" s="181" t="s">
        <v>1541</v>
      </c>
      <c r="D836" s="183"/>
      <c r="E836" s="182"/>
      <c r="F836" s="58" t="s">
        <v>8</v>
      </c>
      <c r="G836" s="15">
        <f>IF(AND(F836="YA"),5,IF(AND(F836="TIDAK"),1,0))</f>
        <v>5</v>
      </c>
    </row>
    <row r="837" spans="1:7" ht="32" customHeight="1" x14ac:dyDescent="0.2">
      <c r="A837" s="2"/>
      <c r="B837" s="4" t="s">
        <v>1542</v>
      </c>
      <c r="C837" s="181" t="s">
        <v>1543</v>
      </c>
      <c r="D837" s="183"/>
      <c r="E837" s="182"/>
      <c r="F837" s="58" t="s">
        <v>8</v>
      </c>
      <c r="G837" s="15"/>
    </row>
    <row r="838" spans="1:7" ht="32" customHeight="1" x14ac:dyDescent="0.2">
      <c r="A838" s="2"/>
      <c r="B838" s="5"/>
      <c r="C838" s="4" t="s">
        <v>1544</v>
      </c>
      <c r="D838" s="181" t="s">
        <v>1545</v>
      </c>
      <c r="E838" s="182"/>
      <c r="F838" s="58" t="s">
        <v>8</v>
      </c>
      <c r="G838" s="15">
        <f>IF(AND(F838="YA"),5,IF(AND(F838="TIDAK"),1,0))</f>
        <v>5</v>
      </c>
    </row>
    <row r="839" spans="1:7" ht="32" customHeight="1" x14ac:dyDescent="0.2">
      <c r="A839" s="2"/>
      <c r="B839" s="5"/>
      <c r="C839" s="4" t="s">
        <v>1546</v>
      </c>
      <c r="D839" s="184" t="s">
        <v>1547</v>
      </c>
      <c r="E839" s="185"/>
      <c r="F839" s="58" t="s">
        <v>8</v>
      </c>
      <c r="G839" s="15">
        <f>IF(AND(F839="YA"),5,IF(AND(F839="TIDAK"),1,0))</f>
        <v>5</v>
      </c>
    </row>
    <row r="840" spans="1:7" ht="32" customHeight="1" x14ac:dyDescent="0.2">
      <c r="A840" s="2"/>
      <c r="B840" s="5"/>
      <c r="C840" s="4" t="s">
        <v>1548</v>
      </c>
      <c r="D840" s="184" t="s">
        <v>1549</v>
      </c>
      <c r="E840" s="185"/>
      <c r="F840" s="58" t="s">
        <v>8</v>
      </c>
      <c r="G840" s="15">
        <f>IF(AND(F840="YA"),5,IF(AND(F840="TIDAK"),1,0))</f>
        <v>5</v>
      </c>
    </row>
    <row r="841" spans="1:7" ht="32" customHeight="1" x14ac:dyDescent="0.2">
      <c r="A841" s="2"/>
      <c r="B841" s="5"/>
      <c r="C841" s="4" t="s">
        <v>1550</v>
      </c>
      <c r="D841" s="184" t="s">
        <v>1551</v>
      </c>
      <c r="E841" s="185"/>
      <c r="F841" s="58" t="s">
        <v>8</v>
      </c>
      <c r="G841" s="15">
        <f>IF(AND(F841="YA"),5,IF(AND(F841="TIDAK"),1,0))</f>
        <v>5</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8</v>
      </c>
      <c r="G843" s="15">
        <f t="shared" ref="G843:G850" si="48">IF(AND(F843="YA"),5,IF(AND(F843="TIDAK"),1,0))</f>
        <v>5</v>
      </c>
    </row>
    <row r="844" spans="1:7" ht="32" customHeight="1" x14ac:dyDescent="0.2">
      <c r="A844" s="2"/>
      <c r="B844" s="5"/>
      <c r="C844" s="4" t="s">
        <v>1556</v>
      </c>
      <c r="D844" s="181" t="s">
        <v>1557</v>
      </c>
      <c r="E844" s="182"/>
      <c r="F844" s="58" t="s">
        <v>8</v>
      </c>
      <c r="G844" s="15">
        <f t="shared" si="48"/>
        <v>5</v>
      </c>
    </row>
    <row r="845" spans="1:7" ht="32" customHeight="1" x14ac:dyDescent="0.2">
      <c r="A845" s="2"/>
      <c r="B845" s="5"/>
      <c r="C845" s="4" t="s">
        <v>1558</v>
      </c>
      <c r="D845" s="181" t="s">
        <v>1559</v>
      </c>
      <c r="E845" s="182"/>
      <c r="F845" s="58" t="s">
        <v>8</v>
      </c>
      <c r="G845" s="15">
        <f t="shared" si="48"/>
        <v>5</v>
      </c>
    </row>
    <row r="846" spans="1:7" ht="32" customHeight="1" x14ac:dyDescent="0.2">
      <c r="A846" s="2"/>
      <c r="B846" s="5"/>
      <c r="C846" s="4" t="s">
        <v>1560</v>
      </c>
      <c r="D846" s="184" t="s">
        <v>1561</v>
      </c>
      <c r="E846" s="185"/>
      <c r="F846" s="58" t="s">
        <v>8</v>
      </c>
      <c r="G846" s="15">
        <f t="shared" si="48"/>
        <v>5</v>
      </c>
    </row>
    <row r="847" spans="1:7" ht="32" customHeight="1" x14ac:dyDescent="0.2">
      <c r="A847" s="2"/>
      <c r="B847" s="5"/>
      <c r="C847" s="4" t="s">
        <v>1562</v>
      </c>
      <c r="D847" s="181" t="s">
        <v>1563</v>
      </c>
      <c r="E847" s="182"/>
      <c r="F847" s="58" t="s">
        <v>8</v>
      </c>
      <c r="G847" s="15">
        <f t="shared" si="48"/>
        <v>5</v>
      </c>
    </row>
    <row r="848" spans="1:7" ht="32" customHeight="1" x14ac:dyDescent="0.2">
      <c r="A848" s="2"/>
      <c r="B848" s="5"/>
      <c r="C848" s="4" t="s">
        <v>1564</v>
      </c>
      <c r="D848" s="181" t="s">
        <v>1565</v>
      </c>
      <c r="E848" s="182"/>
      <c r="F848" s="58" t="s">
        <v>8</v>
      </c>
      <c r="G848" s="15">
        <f t="shared" si="48"/>
        <v>5</v>
      </c>
    </row>
    <row r="849" spans="1:7" ht="32" customHeight="1" x14ac:dyDescent="0.2">
      <c r="A849" s="2"/>
      <c r="B849" s="5"/>
      <c r="C849" s="4" t="s">
        <v>1566</v>
      </c>
      <c r="D849" s="181" t="s">
        <v>1567</v>
      </c>
      <c r="E849" s="182"/>
      <c r="F849" s="58" t="s">
        <v>8</v>
      </c>
      <c r="G849" s="15">
        <f t="shared" si="48"/>
        <v>5</v>
      </c>
    </row>
    <row r="850" spans="1:7" ht="32" customHeight="1" x14ac:dyDescent="0.2">
      <c r="A850" s="2"/>
      <c r="B850" s="5"/>
      <c r="C850" s="4" t="s">
        <v>1568</v>
      </c>
      <c r="D850" s="181" t="s">
        <v>1569</v>
      </c>
      <c r="E850" s="182"/>
      <c r="F850" s="58" t="s">
        <v>8</v>
      </c>
      <c r="G850" s="15">
        <f t="shared" si="48"/>
        <v>5</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8</v>
      </c>
      <c r="G852" s="15">
        <f t="shared" ref="G852:G857" si="49">IF(AND(F852="YA"),5,IF(AND(F852="TIDAK"),1,0))</f>
        <v>5</v>
      </c>
    </row>
    <row r="853" spans="1:7" ht="32" customHeight="1" x14ac:dyDescent="0.2">
      <c r="A853" s="2"/>
      <c r="B853" s="5"/>
      <c r="C853" s="4" t="s">
        <v>1574</v>
      </c>
      <c r="D853" s="181" t="s">
        <v>1575</v>
      </c>
      <c r="E853" s="182"/>
      <c r="F853" s="58" t="s">
        <v>8</v>
      </c>
      <c r="G853" s="15">
        <f t="shared" si="49"/>
        <v>5</v>
      </c>
    </row>
    <row r="854" spans="1:7" ht="32" customHeight="1" x14ac:dyDescent="0.2">
      <c r="A854" s="2"/>
      <c r="B854" s="5"/>
      <c r="C854" s="4" t="s">
        <v>1576</v>
      </c>
      <c r="D854" s="176" t="s">
        <v>1577</v>
      </c>
      <c r="E854" s="176"/>
      <c r="F854" s="58" t="s">
        <v>8</v>
      </c>
      <c r="G854" s="15">
        <f t="shared" si="49"/>
        <v>5</v>
      </c>
    </row>
    <row r="855" spans="1:7" ht="32" customHeight="1" x14ac:dyDescent="0.2">
      <c r="A855" s="2"/>
      <c r="B855" s="5"/>
      <c r="C855" s="4" t="s">
        <v>1578</v>
      </c>
      <c r="D855" s="176" t="s">
        <v>1579</v>
      </c>
      <c r="E855" s="176"/>
      <c r="F855" s="58" t="s">
        <v>8</v>
      </c>
      <c r="G855" s="15">
        <f t="shared" si="49"/>
        <v>5</v>
      </c>
    </row>
    <row r="856" spans="1:7" ht="32" customHeight="1" x14ac:dyDescent="0.2">
      <c r="A856" s="2"/>
      <c r="B856" s="5"/>
      <c r="C856" s="4" t="s">
        <v>1580</v>
      </c>
      <c r="D856" s="176" t="s">
        <v>1581</v>
      </c>
      <c r="E856" s="176"/>
      <c r="F856" s="58" t="s">
        <v>8</v>
      </c>
      <c r="G856" s="15">
        <f t="shared" si="49"/>
        <v>5</v>
      </c>
    </row>
    <row r="857" spans="1:7" ht="32" customHeight="1" x14ac:dyDescent="0.2">
      <c r="A857" s="2"/>
      <c r="B857" s="5"/>
      <c r="C857" s="4" t="s">
        <v>1582</v>
      </c>
      <c r="D857" s="176" t="s">
        <v>1583</v>
      </c>
      <c r="E857" s="176"/>
      <c r="F857" s="58" t="s">
        <v>8</v>
      </c>
      <c r="G857" s="15">
        <f t="shared" si="49"/>
        <v>5</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8</v>
      </c>
      <c r="G859" s="15">
        <f t="shared" ref="G859:G864" si="50">IF(AND(F859="YA"),5,IF(AND(F859="TIDAK"),1,0))</f>
        <v>5</v>
      </c>
    </row>
    <row r="860" spans="1:7" ht="32" customHeight="1" x14ac:dyDescent="0.2">
      <c r="A860" s="2"/>
      <c r="B860" s="5"/>
      <c r="C860" s="4" t="s">
        <v>1588</v>
      </c>
      <c r="D860" s="176" t="s">
        <v>1589</v>
      </c>
      <c r="E860" s="176"/>
      <c r="F860" s="58" t="s">
        <v>8</v>
      </c>
      <c r="G860" s="15">
        <f t="shared" si="50"/>
        <v>5</v>
      </c>
    </row>
    <row r="861" spans="1:7" ht="32" customHeight="1" x14ac:dyDescent="0.2">
      <c r="A861" s="2"/>
      <c r="B861" s="5"/>
      <c r="C861" s="4" t="s">
        <v>1590</v>
      </c>
      <c r="D861" s="176" t="s">
        <v>1591</v>
      </c>
      <c r="E861" s="176"/>
      <c r="F861" s="58" t="s">
        <v>8</v>
      </c>
      <c r="G861" s="15">
        <f t="shared" si="50"/>
        <v>5</v>
      </c>
    </row>
    <row r="862" spans="1:7" ht="32" customHeight="1" x14ac:dyDescent="0.2">
      <c r="A862" s="2"/>
      <c r="B862" s="5"/>
      <c r="C862" s="4" t="s">
        <v>1592</v>
      </c>
      <c r="D862" s="176" t="s">
        <v>1593</v>
      </c>
      <c r="E862" s="176"/>
      <c r="F862" s="58" t="s">
        <v>8</v>
      </c>
      <c r="G862" s="15">
        <f t="shared" si="50"/>
        <v>5</v>
      </c>
    </row>
    <row r="863" spans="1:7" ht="32" customHeight="1" x14ac:dyDescent="0.2">
      <c r="A863" s="2"/>
      <c r="B863" s="5"/>
      <c r="C863" s="4" t="s">
        <v>1594</v>
      </c>
      <c r="D863" s="176" t="s">
        <v>1595</v>
      </c>
      <c r="E863" s="176"/>
      <c r="F863" s="58" t="s">
        <v>8</v>
      </c>
      <c r="G863" s="15">
        <f t="shared" si="50"/>
        <v>5</v>
      </c>
    </row>
    <row r="864" spans="1:7" ht="32" customHeight="1" x14ac:dyDescent="0.2">
      <c r="A864" s="2"/>
      <c r="B864" s="5"/>
      <c r="C864" s="4" t="s">
        <v>1596</v>
      </c>
      <c r="D864" s="176" t="s">
        <v>1597</v>
      </c>
      <c r="E864" s="176"/>
      <c r="F864" s="58" t="s">
        <v>8</v>
      </c>
      <c r="G864" s="15">
        <f t="shared" si="50"/>
        <v>5</v>
      </c>
    </row>
    <row r="865" spans="1:7" ht="32" customHeight="1" x14ac:dyDescent="0.2">
      <c r="A865" s="2">
        <v>30</v>
      </c>
      <c r="B865" s="180" t="s">
        <v>1598</v>
      </c>
      <c r="C865" s="180"/>
      <c r="D865" s="180"/>
      <c r="E865" s="180"/>
      <c r="F865" s="58"/>
      <c r="G865" s="50">
        <f>SUM(G866:G885)</f>
        <v>70</v>
      </c>
    </row>
    <row r="866" spans="1:7" ht="32" customHeight="1" x14ac:dyDescent="0.2">
      <c r="A866" s="2"/>
      <c r="B866" s="4" t="s">
        <v>1599</v>
      </c>
      <c r="C866" s="176" t="s">
        <v>1600</v>
      </c>
      <c r="D866" s="176"/>
      <c r="E866" s="176"/>
      <c r="F866" s="58" t="s">
        <v>8</v>
      </c>
      <c r="G866" s="15">
        <f>IF(AND(F866="YA"),5,IF(AND(F866="TIDAK"),1,0))</f>
        <v>5</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8</v>
      </c>
      <c r="G868" s="15">
        <f>IF(AND(F868="YA"),5,IF(AND(F868="TIDAK"),1,0))</f>
        <v>5</v>
      </c>
    </row>
    <row r="869" spans="1:7" ht="32" customHeight="1" x14ac:dyDescent="0.2">
      <c r="A869" s="2"/>
      <c r="B869" s="5"/>
      <c r="C869" s="4" t="s">
        <v>1605</v>
      </c>
      <c r="D869" s="176" t="s">
        <v>1606</v>
      </c>
      <c r="E869" s="176"/>
      <c r="F869" s="58" t="s">
        <v>8</v>
      </c>
      <c r="G869" s="15">
        <f>IF(AND(F869="YA"),5,IF(AND(F869="TIDAK"),1,0))</f>
        <v>5</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8</v>
      </c>
      <c r="G871" s="15">
        <f t="shared" ref="G871:G876" si="51">IF(AND(F871="YA"),5,IF(AND(F871="TIDAK"),1,0))</f>
        <v>5</v>
      </c>
    </row>
    <row r="872" spans="1:7" ht="32" customHeight="1" x14ac:dyDescent="0.2">
      <c r="A872" s="2"/>
      <c r="B872" s="5"/>
      <c r="C872" s="4" t="s">
        <v>1611</v>
      </c>
      <c r="D872" s="176" t="s">
        <v>1612</v>
      </c>
      <c r="E872" s="176"/>
      <c r="F872" s="58" t="s">
        <v>8</v>
      </c>
      <c r="G872" s="15">
        <f t="shared" si="51"/>
        <v>5</v>
      </c>
    </row>
    <row r="873" spans="1:7" ht="32" customHeight="1" x14ac:dyDescent="0.2">
      <c r="A873" s="2"/>
      <c r="B873" s="5"/>
      <c r="C873" s="4" t="s">
        <v>1613</v>
      </c>
      <c r="D873" s="176" t="s">
        <v>1614</v>
      </c>
      <c r="E873" s="176"/>
      <c r="F873" s="58" t="s">
        <v>8</v>
      </c>
      <c r="G873" s="15">
        <f t="shared" si="51"/>
        <v>5</v>
      </c>
    </row>
    <row r="874" spans="1:7" ht="32" customHeight="1" x14ac:dyDescent="0.2">
      <c r="A874" s="2"/>
      <c r="B874" s="5"/>
      <c r="C874" s="4" t="s">
        <v>1615</v>
      </c>
      <c r="D874" s="176" t="s">
        <v>1616</v>
      </c>
      <c r="E874" s="176"/>
      <c r="F874" s="58" t="s">
        <v>8</v>
      </c>
      <c r="G874" s="15">
        <f t="shared" si="51"/>
        <v>5</v>
      </c>
    </row>
    <row r="875" spans="1:7" ht="32" customHeight="1" x14ac:dyDescent="0.2">
      <c r="A875" s="2"/>
      <c r="B875" s="5"/>
      <c r="C875" s="4" t="s">
        <v>1617</v>
      </c>
      <c r="D875" s="176" t="s">
        <v>1618</v>
      </c>
      <c r="E875" s="176"/>
      <c r="F875" s="58" t="s">
        <v>8</v>
      </c>
      <c r="G875" s="15">
        <f t="shared" si="51"/>
        <v>5</v>
      </c>
    </row>
    <row r="876" spans="1:7" ht="32" customHeight="1" x14ac:dyDescent="0.2">
      <c r="A876" s="2"/>
      <c r="B876" s="5"/>
      <c r="C876" s="4" t="s">
        <v>1619</v>
      </c>
      <c r="D876" s="176" t="s">
        <v>1620</v>
      </c>
      <c r="E876" s="176"/>
      <c r="F876" s="58" t="s">
        <v>8</v>
      </c>
      <c r="G876" s="15">
        <f t="shared" si="51"/>
        <v>5</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22</v>
      </c>
      <c r="G878" s="15">
        <f>IF(AND(F878="YA"),3,IF(AND(F878="TIDAK"),1,0))</f>
        <v>0</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8</v>
      </c>
      <c r="G880" s="15">
        <f>IF(AND(F880="YA"),5,IF(AND(F880="TIDAK"),1,0))</f>
        <v>5</v>
      </c>
    </row>
    <row r="881" spans="1:7" ht="32" customHeight="1" x14ac:dyDescent="0.2">
      <c r="A881" s="2"/>
      <c r="B881" s="4" t="s">
        <v>1629</v>
      </c>
      <c r="C881" s="176" t="s">
        <v>1630</v>
      </c>
      <c r="D881" s="176"/>
      <c r="E881" s="176"/>
      <c r="F881" s="58" t="s">
        <v>8</v>
      </c>
      <c r="G881" s="15">
        <f>IF(AND(F881="YA"),5,IF(AND(F881="TIDAK"),1,0))</f>
        <v>5</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8</v>
      </c>
      <c r="G883" s="15">
        <f>IF(AND(F883="YA"),5,IF(AND(F883="TIDAK"),1,0))</f>
        <v>5</v>
      </c>
    </row>
    <row r="884" spans="1:7" ht="32" customHeight="1" x14ac:dyDescent="0.2">
      <c r="A884" s="2"/>
      <c r="B884" s="5"/>
      <c r="C884" s="4" t="s">
        <v>1635</v>
      </c>
      <c r="D884" s="176" t="s">
        <v>1636</v>
      </c>
      <c r="E884" s="176"/>
      <c r="F884" s="58" t="s">
        <v>8</v>
      </c>
      <c r="G884" s="15">
        <f>IF(AND(F884="YA"),5,IF(AND(F884="TIDAK"),1,0))</f>
        <v>5</v>
      </c>
    </row>
    <row r="885" spans="1:7" ht="32" customHeight="1" x14ac:dyDescent="0.2">
      <c r="A885" s="2"/>
      <c r="B885" s="5"/>
      <c r="C885" s="4" t="s">
        <v>1637</v>
      </c>
      <c r="D885" s="176" t="s">
        <v>1638</v>
      </c>
      <c r="E885" s="176"/>
      <c r="F885" s="58" t="s">
        <v>8</v>
      </c>
      <c r="G885" s="15">
        <f>IF(AND(F885="YA"),5,IF(AND(F885="TIDAK"),1,0))</f>
        <v>5</v>
      </c>
    </row>
    <row r="886" spans="1:7" ht="32" customHeight="1" x14ac:dyDescent="0.2">
      <c r="A886" s="177" t="s">
        <v>1648</v>
      </c>
      <c r="B886" s="177"/>
      <c r="C886" s="177"/>
      <c r="D886" s="177"/>
      <c r="E886" s="177"/>
      <c r="F886" s="177"/>
      <c r="G886" s="51">
        <f>G4+G163+G244+G281+G326+G365+G400+G430+G443+G477+G617+G678+G705+G751+G809+G832</f>
        <v>2585</v>
      </c>
    </row>
    <row r="887" spans="1:7" ht="32" customHeight="1" x14ac:dyDescent="0.2">
      <c r="A887" s="177" t="s">
        <v>1649</v>
      </c>
      <c r="B887" s="177"/>
      <c r="C887" s="177"/>
      <c r="D887" s="177"/>
      <c r="E887" s="177"/>
      <c r="F887" s="177"/>
      <c r="G887" s="42" t="str">
        <f>IF(AND(G886&gt;=2384),"SANGAT BAIK",IF(AND(G886&gt;=2013),"BAIK",IF(AND(G886&gt;=1616),"CUKUP","KURANG")))</f>
        <v>SANGAT 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164:F243 F282:F325 F327:F364 F366:F399 F401:F429 F431:F442 F478:F616 F679:F704 F618:F677 F706:F750 F752:F808 F444:F476 F810:F831 F245:F280 F833:F885" xr:uid="{A7606FE4-395A-5843-AA17-FD52F84FA8B5}">
      <formula1>"YA,TIDAK,N/A"</formula1>
    </dataValidation>
  </dataValidations>
  <pageMargins left="0.7" right="0.7" top="0.75" bottom="0.75" header="0.3" footer="0.3"/>
  <pageSetup paperSize="9" scale="47"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42987-4ECD-7F4E-A19D-37A270A241E5}">
  <dimension ref="A1:G887"/>
  <sheetViews>
    <sheetView topLeftCell="B869" zoomScale="90" zoomScaleNormal="90" workbookViewId="0">
      <selection activeCell="G887" sqref="G887"/>
    </sheetView>
  </sheetViews>
  <sheetFormatPr baseColWidth="10" defaultColWidth="10.83203125" defaultRowHeight="32" customHeight="1" x14ac:dyDescent="0.2"/>
  <cols>
    <col min="1" max="1" width="10.83203125" style="53"/>
    <col min="2" max="4" width="10.83203125" style="54"/>
    <col min="5" max="5" width="52" style="54" customWidth="1"/>
    <col min="6" max="6" width="14.1640625" style="53" customWidth="1"/>
    <col min="7" max="7" width="25.33203125" style="36" customWidth="1"/>
    <col min="8" max="16384" width="10.83203125" style="53"/>
  </cols>
  <sheetData>
    <row r="1" spans="1:7" ht="32" customHeight="1" x14ac:dyDescent="0.2">
      <c r="A1" s="53" t="s">
        <v>1700</v>
      </c>
    </row>
    <row r="3" spans="1:7" ht="32" customHeight="1" x14ac:dyDescent="0.2">
      <c r="A3" s="1" t="s">
        <v>0</v>
      </c>
      <c r="B3" s="215" t="s">
        <v>1</v>
      </c>
      <c r="C3" s="215"/>
      <c r="D3" s="215"/>
      <c r="E3" s="215"/>
      <c r="F3" s="56" t="s">
        <v>2</v>
      </c>
      <c r="G3" s="47" t="s">
        <v>1647</v>
      </c>
    </row>
    <row r="4" spans="1:7" ht="32" customHeight="1" x14ac:dyDescent="0.2">
      <c r="A4" s="186" t="s">
        <v>4</v>
      </c>
      <c r="B4" s="187"/>
      <c r="C4" s="187"/>
      <c r="D4" s="187"/>
      <c r="E4" s="187"/>
      <c r="F4" s="187"/>
      <c r="G4" s="48">
        <f>G5+G18+G29+G32+G60+G83+G97+G122+G143</f>
        <v>454</v>
      </c>
    </row>
    <row r="5" spans="1:7" ht="32" customHeight="1" x14ac:dyDescent="0.2">
      <c r="A5" s="2">
        <v>1</v>
      </c>
      <c r="B5" s="180" t="s">
        <v>5</v>
      </c>
      <c r="C5" s="180"/>
      <c r="D5" s="180"/>
      <c r="E5" s="180"/>
      <c r="F5" s="58"/>
      <c r="G5" s="50">
        <f>SUM(G6:G17)</f>
        <v>26</v>
      </c>
    </row>
    <row r="6" spans="1:7" ht="32" customHeight="1" x14ac:dyDescent="0.2">
      <c r="A6" s="2"/>
      <c r="B6" s="4" t="s">
        <v>6</v>
      </c>
      <c r="C6" s="176" t="s">
        <v>7</v>
      </c>
      <c r="D6" s="176"/>
      <c r="E6" s="176"/>
      <c r="F6" s="58" t="s">
        <v>8</v>
      </c>
      <c r="G6" s="15"/>
    </row>
    <row r="7" spans="1:7" ht="32" customHeight="1" x14ac:dyDescent="0.2">
      <c r="A7" s="2"/>
      <c r="B7" s="3"/>
      <c r="C7" s="6" t="s">
        <v>9</v>
      </c>
      <c r="D7" s="176" t="s">
        <v>10</v>
      </c>
      <c r="E7" s="176"/>
      <c r="F7" s="58" t="s">
        <v>8</v>
      </c>
      <c r="G7" s="15">
        <f>IF(AND(F7="YA"),5,IF(AND(F7="TIDAK"),1,0))</f>
        <v>5</v>
      </c>
    </row>
    <row r="8" spans="1:7" ht="32" customHeight="1" x14ac:dyDescent="0.2">
      <c r="A8" s="2"/>
      <c r="B8" s="3"/>
      <c r="C8" s="4" t="s">
        <v>11</v>
      </c>
      <c r="D8" s="176" t="s">
        <v>12</v>
      </c>
      <c r="E8" s="176"/>
      <c r="F8" s="58" t="s">
        <v>55</v>
      </c>
      <c r="G8" s="15">
        <f t="shared" ref="G8:G21" si="0">IF(AND(F8="YA"),5,IF(AND(F8="TIDAK"),1,0))</f>
        <v>1</v>
      </c>
    </row>
    <row r="9" spans="1:7" ht="32" customHeight="1" x14ac:dyDescent="0.2">
      <c r="A9" s="2"/>
      <c r="B9" s="4" t="s">
        <v>13</v>
      </c>
      <c r="C9" s="176" t="s">
        <v>14</v>
      </c>
      <c r="D9" s="176"/>
      <c r="E9" s="176"/>
      <c r="F9" s="58" t="s">
        <v>8</v>
      </c>
      <c r="G9" s="15">
        <f t="shared" si="0"/>
        <v>5</v>
      </c>
    </row>
    <row r="10" spans="1:7" ht="32" customHeight="1" x14ac:dyDescent="0.2">
      <c r="A10" s="2"/>
      <c r="B10" s="4" t="s">
        <v>15</v>
      </c>
      <c r="C10" s="176" t="s">
        <v>16</v>
      </c>
      <c r="D10" s="176"/>
      <c r="E10" s="176"/>
      <c r="F10" s="58" t="s">
        <v>8</v>
      </c>
      <c r="G10" s="15">
        <f t="shared" si="0"/>
        <v>5</v>
      </c>
    </row>
    <row r="11" spans="1:7" ht="32" customHeight="1" x14ac:dyDescent="0.2">
      <c r="A11" s="2"/>
      <c r="B11" s="4" t="s">
        <v>17</v>
      </c>
      <c r="C11" s="176" t="s">
        <v>18</v>
      </c>
      <c r="D11" s="176"/>
      <c r="E11" s="176"/>
      <c r="F11" s="58" t="s">
        <v>8</v>
      </c>
      <c r="G11" s="15">
        <f t="shared" si="0"/>
        <v>5</v>
      </c>
    </row>
    <row r="12" spans="1:7" ht="32" customHeight="1" x14ac:dyDescent="0.2">
      <c r="A12" s="2"/>
      <c r="B12" s="5"/>
      <c r="C12" s="176" t="s">
        <v>19</v>
      </c>
      <c r="D12" s="176"/>
      <c r="E12" s="176"/>
      <c r="F12" s="58"/>
      <c r="G12" s="15"/>
    </row>
    <row r="13" spans="1:7" ht="32" customHeight="1" x14ac:dyDescent="0.2">
      <c r="A13" s="2"/>
      <c r="B13" s="3"/>
      <c r="C13" s="4" t="s">
        <v>20</v>
      </c>
      <c r="D13" s="176" t="s">
        <v>21</v>
      </c>
      <c r="E13" s="176"/>
      <c r="F13" s="58" t="s">
        <v>22</v>
      </c>
      <c r="G13" s="15">
        <f t="shared" si="0"/>
        <v>0</v>
      </c>
    </row>
    <row r="14" spans="1:7" ht="32" customHeight="1" x14ac:dyDescent="0.2">
      <c r="A14" s="2"/>
      <c r="B14" s="3"/>
      <c r="C14" s="4" t="s">
        <v>23</v>
      </c>
      <c r="D14" s="176" t="s">
        <v>24</v>
      </c>
      <c r="E14" s="176"/>
      <c r="F14" s="58" t="s">
        <v>22</v>
      </c>
      <c r="G14" s="15">
        <f t="shared" si="0"/>
        <v>0</v>
      </c>
    </row>
    <row r="15" spans="1:7" ht="32" customHeight="1" x14ac:dyDescent="0.2">
      <c r="A15" s="2"/>
      <c r="B15" s="3"/>
      <c r="C15" s="4" t="s">
        <v>25</v>
      </c>
      <c r="D15" s="176" t="s">
        <v>26</v>
      </c>
      <c r="E15" s="176"/>
      <c r="F15" s="58" t="s">
        <v>22</v>
      </c>
      <c r="G15" s="15">
        <f t="shared" si="0"/>
        <v>0</v>
      </c>
    </row>
    <row r="16" spans="1:7" ht="32" customHeight="1" x14ac:dyDescent="0.2">
      <c r="A16" s="2"/>
      <c r="B16" s="3"/>
      <c r="C16" s="4" t="s">
        <v>27</v>
      </c>
      <c r="D16" s="176" t="s">
        <v>28</v>
      </c>
      <c r="E16" s="176"/>
      <c r="F16" s="58" t="s">
        <v>8</v>
      </c>
      <c r="G16" s="15">
        <f t="shared" si="0"/>
        <v>5</v>
      </c>
    </row>
    <row r="17" spans="1:7" ht="32" customHeight="1" x14ac:dyDescent="0.2">
      <c r="A17" s="2"/>
      <c r="B17" s="3"/>
      <c r="C17" s="4" t="s">
        <v>29</v>
      </c>
      <c r="D17" s="176" t="s">
        <v>30</v>
      </c>
      <c r="E17" s="176"/>
      <c r="F17" s="58" t="s">
        <v>22</v>
      </c>
      <c r="G17" s="15">
        <f t="shared" si="0"/>
        <v>0</v>
      </c>
    </row>
    <row r="18" spans="1:7" ht="32" customHeight="1" x14ac:dyDescent="0.2">
      <c r="A18" s="2">
        <v>2</v>
      </c>
      <c r="B18" s="180" t="s">
        <v>31</v>
      </c>
      <c r="C18" s="180"/>
      <c r="D18" s="180"/>
      <c r="E18" s="180"/>
      <c r="F18" s="58"/>
      <c r="G18" s="50">
        <f>SUM(G19:G28)</f>
        <v>35</v>
      </c>
    </row>
    <row r="19" spans="1:7" ht="32" customHeight="1" x14ac:dyDescent="0.2">
      <c r="A19" s="2"/>
      <c r="B19" s="5" t="s">
        <v>32</v>
      </c>
      <c r="C19" s="176" t="s">
        <v>33</v>
      </c>
      <c r="D19" s="176"/>
      <c r="E19" s="176"/>
      <c r="F19" s="58" t="s">
        <v>8</v>
      </c>
      <c r="G19" s="15">
        <f t="shared" si="0"/>
        <v>5</v>
      </c>
    </row>
    <row r="20" spans="1:7" ht="32" customHeight="1" x14ac:dyDescent="0.2">
      <c r="A20" s="2"/>
      <c r="B20" s="5" t="s">
        <v>34</v>
      </c>
      <c r="C20" s="176" t="s">
        <v>35</v>
      </c>
      <c r="D20" s="176"/>
      <c r="E20" s="176"/>
      <c r="F20" s="58" t="s">
        <v>8</v>
      </c>
      <c r="G20" s="15">
        <f t="shared" si="0"/>
        <v>5</v>
      </c>
    </row>
    <row r="21" spans="1:7" ht="32" customHeight="1" x14ac:dyDescent="0.2">
      <c r="A21" s="2"/>
      <c r="B21" s="5" t="s">
        <v>36</v>
      </c>
      <c r="C21" s="176" t="s">
        <v>37</v>
      </c>
      <c r="D21" s="176"/>
      <c r="E21" s="176"/>
      <c r="F21" s="58" t="s">
        <v>8</v>
      </c>
      <c r="G21" s="15">
        <f t="shared" si="0"/>
        <v>5</v>
      </c>
    </row>
    <row r="22" spans="1:7" ht="32" customHeight="1" x14ac:dyDescent="0.2">
      <c r="A22" s="2"/>
      <c r="B22" s="5" t="s">
        <v>38</v>
      </c>
      <c r="C22" s="176" t="s">
        <v>39</v>
      </c>
      <c r="D22" s="176"/>
      <c r="E22" s="176"/>
      <c r="F22" s="58"/>
      <c r="G22" s="15"/>
    </row>
    <row r="23" spans="1:7" ht="32" customHeight="1" x14ac:dyDescent="0.2">
      <c r="A23" s="2"/>
      <c r="B23" s="5"/>
      <c r="C23" s="5" t="s">
        <v>40</v>
      </c>
      <c r="D23" s="176" t="s">
        <v>41</v>
      </c>
      <c r="E23" s="176"/>
      <c r="F23" s="58" t="s">
        <v>22</v>
      </c>
      <c r="G23" s="15">
        <f>IF(AND(F23="YA"),2,IF(AND(F23="TIDAK"),1,0))</f>
        <v>0</v>
      </c>
    </row>
    <row r="24" spans="1:7" ht="32" customHeight="1" x14ac:dyDescent="0.2">
      <c r="A24" s="2"/>
      <c r="B24" s="5"/>
      <c r="C24" s="5" t="s">
        <v>42</v>
      </c>
      <c r="D24" s="176" t="s">
        <v>43</v>
      </c>
      <c r="E24" s="176"/>
      <c r="F24" s="58" t="s">
        <v>22</v>
      </c>
      <c r="G24" s="15">
        <f>IF(AND(F24="YA"),3,IF(AND(F24="TIDAK"),1,0))</f>
        <v>0</v>
      </c>
    </row>
    <row r="25" spans="1:7" ht="32" customHeight="1" x14ac:dyDescent="0.2">
      <c r="A25" s="2"/>
      <c r="B25" s="5"/>
      <c r="C25" s="5" t="s">
        <v>44</v>
      </c>
      <c r="D25" s="176" t="s">
        <v>45</v>
      </c>
      <c r="E25" s="176"/>
      <c r="F25" s="58" t="s">
        <v>8</v>
      </c>
      <c r="G25" s="15">
        <f>IF(AND(F25="YA"),5,IF(AND(F25="TIDAK"),1,0))</f>
        <v>5</v>
      </c>
    </row>
    <row r="26" spans="1:7" ht="32" customHeight="1" x14ac:dyDescent="0.2">
      <c r="A26" s="2"/>
      <c r="B26" s="5" t="s">
        <v>46</v>
      </c>
      <c r="C26" s="176" t="s">
        <v>47</v>
      </c>
      <c r="D26" s="176"/>
      <c r="E26" s="176"/>
      <c r="F26" s="58" t="s">
        <v>8</v>
      </c>
      <c r="G26" s="15">
        <f t="shared" ref="G26:G28" si="1">IF(AND(F26="YA"),5,IF(AND(F26="TIDAK"),1,0))</f>
        <v>5</v>
      </c>
    </row>
    <row r="27" spans="1:7" ht="32" customHeight="1" x14ac:dyDescent="0.2">
      <c r="A27" s="2"/>
      <c r="B27" s="5" t="s">
        <v>48</v>
      </c>
      <c r="C27" s="176" t="s">
        <v>49</v>
      </c>
      <c r="D27" s="176"/>
      <c r="E27" s="176"/>
      <c r="F27" s="58" t="s">
        <v>8</v>
      </c>
      <c r="G27" s="15">
        <f t="shared" si="1"/>
        <v>5</v>
      </c>
    </row>
    <row r="28" spans="1:7" ht="32" customHeight="1" x14ac:dyDescent="0.2">
      <c r="A28" s="2"/>
      <c r="B28" s="5" t="s">
        <v>50</v>
      </c>
      <c r="C28" s="176" t="s">
        <v>51</v>
      </c>
      <c r="D28" s="176"/>
      <c r="E28" s="176"/>
      <c r="F28" s="58" t="s">
        <v>8</v>
      </c>
      <c r="G28" s="15">
        <f t="shared" si="1"/>
        <v>5</v>
      </c>
    </row>
    <row r="29" spans="1:7" ht="32" customHeight="1" x14ac:dyDescent="0.2">
      <c r="A29" s="2">
        <v>3</v>
      </c>
      <c r="B29" s="189" t="s">
        <v>52</v>
      </c>
      <c r="C29" s="190"/>
      <c r="D29" s="190"/>
      <c r="E29" s="191"/>
      <c r="F29" s="58"/>
      <c r="G29" s="50">
        <f>SUM(G30:G31)</f>
        <v>10</v>
      </c>
    </row>
    <row r="30" spans="1:7" ht="32" customHeight="1" x14ac:dyDescent="0.2">
      <c r="A30" s="2"/>
      <c r="B30" s="5" t="s">
        <v>53</v>
      </c>
      <c r="C30" s="176" t="s">
        <v>54</v>
      </c>
      <c r="D30" s="176"/>
      <c r="E30" s="176"/>
      <c r="F30" s="58" t="s">
        <v>8</v>
      </c>
      <c r="G30" s="15">
        <f t="shared" ref="G30:G31" si="2">IF(AND(F30="YA"),5,IF(AND(F30="TIDAK"),1,0))</f>
        <v>5</v>
      </c>
    </row>
    <row r="31" spans="1:7" ht="32" customHeight="1" x14ac:dyDescent="0.2">
      <c r="A31" s="2"/>
      <c r="B31" s="7" t="s">
        <v>56</v>
      </c>
      <c r="C31" s="176" t="s">
        <v>57</v>
      </c>
      <c r="D31" s="176"/>
      <c r="E31" s="176"/>
      <c r="F31" s="58" t="s">
        <v>8</v>
      </c>
      <c r="G31" s="15">
        <f t="shared" si="2"/>
        <v>5</v>
      </c>
    </row>
    <row r="32" spans="1:7" ht="32" customHeight="1" x14ac:dyDescent="0.2">
      <c r="A32" s="2">
        <v>4</v>
      </c>
      <c r="B32" s="180" t="s">
        <v>58</v>
      </c>
      <c r="C32" s="180"/>
      <c r="D32" s="180"/>
      <c r="E32" s="180"/>
      <c r="F32" s="58"/>
      <c r="G32" s="50">
        <f>SUM(G33:G59)</f>
        <v>105</v>
      </c>
    </row>
    <row r="33" spans="1:7" ht="32" customHeight="1" x14ac:dyDescent="0.2">
      <c r="A33" s="2"/>
      <c r="B33" s="5" t="s">
        <v>59</v>
      </c>
      <c r="C33" s="176" t="s">
        <v>60</v>
      </c>
      <c r="D33" s="176"/>
      <c r="E33" s="176"/>
      <c r="F33" s="58" t="s">
        <v>8</v>
      </c>
      <c r="G33" s="15">
        <f t="shared" ref="G33" si="3">IF(AND(F33="YA"),5,IF(AND(F33="TIDAK"),1,0))</f>
        <v>5</v>
      </c>
    </row>
    <row r="34" spans="1:7" ht="32" customHeight="1" x14ac:dyDescent="0.2">
      <c r="A34" s="2"/>
      <c r="B34" s="5" t="s">
        <v>61</v>
      </c>
      <c r="C34" s="176" t="s">
        <v>62</v>
      </c>
      <c r="D34" s="176"/>
      <c r="E34" s="176"/>
      <c r="F34" s="58" t="s">
        <v>8</v>
      </c>
      <c r="G34" s="15"/>
    </row>
    <row r="35" spans="1:7" ht="32" customHeight="1" x14ac:dyDescent="0.2">
      <c r="A35" s="2"/>
      <c r="B35" s="5"/>
      <c r="C35" s="5" t="s">
        <v>63</v>
      </c>
      <c r="D35" s="176" t="s">
        <v>64</v>
      </c>
      <c r="E35" s="176"/>
      <c r="F35" s="58" t="s">
        <v>8</v>
      </c>
      <c r="G35" s="15">
        <f t="shared" ref="G35:G36" si="4">IF(AND(F35="YA"),5,IF(AND(F35="TIDAK"),1,0))</f>
        <v>5</v>
      </c>
    </row>
    <row r="36" spans="1:7" ht="32" customHeight="1" x14ac:dyDescent="0.2">
      <c r="A36" s="2"/>
      <c r="B36" s="5"/>
      <c r="C36" s="5" t="s">
        <v>65</v>
      </c>
      <c r="D36" s="176" t="s">
        <v>66</v>
      </c>
      <c r="E36" s="176"/>
      <c r="F36" s="58" t="s">
        <v>8</v>
      </c>
      <c r="G36" s="15">
        <f t="shared" si="4"/>
        <v>5</v>
      </c>
    </row>
    <row r="37" spans="1:7" ht="32" customHeight="1" x14ac:dyDescent="0.2">
      <c r="A37" s="2"/>
      <c r="B37" s="5"/>
      <c r="C37" s="5" t="s">
        <v>67</v>
      </c>
      <c r="D37" s="176" t="s">
        <v>68</v>
      </c>
      <c r="E37" s="176"/>
      <c r="F37" s="58"/>
      <c r="G37" s="15"/>
    </row>
    <row r="38" spans="1:7" ht="32" customHeight="1" x14ac:dyDescent="0.2">
      <c r="A38" s="2"/>
      <c r="B38" s="5"/>
      <c r="C38" s="5"/>
      <c r="D38" s="5" t="s">
        <v>69</v>
      </c>
      <c r="E38" s="5" t="s">
        <v>70</v>
      </c>
      <c r="F38" s="58" t="s">
        <v>8</v>
      </c>
      <c r="G38" s="15">
        <f t="shared" ref="G38:G40" si="5">IF(AND(F38="YA"),5,IF(AND(F38="TIDAK"),1,0))</f>
        <v>5</v>
      </c>
    </row>
    <row r="39" spans="1:7" ht="32" customHeight="1" x14ac:dyDescent="0.2">
      <c r="A39" s="2"/>
      <c r="B39" s="5"/>
      <c r="C39" s="5"/>
      <c r="D39" s="5" t="s">
        <v>71</v>
      </c>
      <c r="E39" s="5" t="s">
        <v>72</v>
      </c>
      <c r="F39" s="58" t="s">
        <v>8</v>
      </c>
      <c r="G39" s="15">
        <f t="shared" si="5"/>
        <v>5</v>
      </c>
    </row>
    <row r="40" spans="1:7" ht="32" customHeight="1" x14ac:dyDescent="0.2">
      <c r="A40" s="2"/>
      <c r="B40" s="5"/>
      <c r="C40" s="5"/>
      <c r="D40" s="5" t="s">
        <v>73</v>
      </c>
      <c r="E40" s="5" t="s">
        <v>74</v>
      </c>
      <c r="F40" s="58" t="s">
        <v>8</v>
      </c>
      <c r="G40" s="15">
        <f t="shared" si="5"/>
        <v>5</v>
      </c>
    </row>
    <row r="41" spans="1:7" ht="32" customHeight="1" x14ac:dyDescent="0.2">
      <c r="A41" s="2"/>
      <c r="B41" s="5"/>
      <c r="C41" s="5" t="s">
        <v>75</v>
      </c>
      <c r="D41" s="176" t="s">
        <v>76</v>
      </c>
      <c r="E41" s="176"/>
      <c r="F41" s="58"/>
      <c r="G41" s="15"/>
    </row>
    <row r="42" spans="1:7" ht="32" customHeight="1" x14ac:dyDescent="0.2">
      <c r="A42" s="2"/>
      <c r="B42" s="5"/>
      <c r="C42" s="5"/>
      <c r="D42" s="5" t="s">
        <v>77</v>
      </c>
      <c r="E42" s="5" t="s">
        <v>78</v>
      </c>
      <c r="F42" s="58" t="s">
        <v>8</v>
      </c>
      <c r="G42" s="15">
        <f>IF(AND(F42="YA"),2,IF(AND(F42="TIDAK"),1,0))</f>
        <v>2</v>
      </c>
    </row>
    <row r="43" spans="1:7" ht="32" customHeight="1" x14ac:dyDescent="0.2">
      <c r="A43" s="2"/>
      <c r="B43" s="5"/>
      <c r="C43" s="5"/>
      <c r="D43" s="5" t="s">
        <v>79</v>
      </c>
      <c r="E43" s="5" t="s">
        <v>80</v>
      </c>
      <c r="F43" s="58" t="s">
        <v>8</v>
      </c>
      <c r="G43" s="15">
        <f>IF(AND(F43="YA"),3,IF(AND(F43="TIDAK"),1,0))</f>
        <v>3</v>
      </c>
    </row>
    <row r="44" spans="1:7" ht="32" customHeight="1" x14ac:dyDescent="0.2">
      <c r="A44" s="2"/>
      <c r="B44" s="5"/>
      <c r="C44" s="5"/>
      <c r="D44" s="5" t="s">
        <v>81</v>
      </c>
      <c r="E44" s="5" t="s">
        <v>82</v>
      </c>
      <c r="F44" s="58" t="s">
        <v>8</v>
      </c>
      <c r="G44" s="15">
        <f>IF(AND(F44="YA"),5,IF(AND(F44="TIDAK"),1,0))</f>
        <v>5</v>
      </c>
    </row>
    <row r="45" spans="1:7" ht="32" customHeight="1" x14ac:dyDescent="0.2">
      <c r="A45" s="2"/>
      <c r="B45" s="7" t="s">
        <v>83</v>
      </c>
      <c r="C45" s="176" t="s">
        <v>84</v>
      </c>
      <c r="D45" s="176"/>
      <c r="E45" s="176"/>
      <c r="F45" s="58"/>
      <c r="G45" s="15"/>
    </row>
    <row r="46" spans="1:7" ht="32" customHeight="1" x14ac:dyDescent="0.2">
      <c r="A46" s="2"/>
      <c r="B46" s="5"/>
      <c r="C46" s="4" t="s">
        <v>85</v>
      </c>
      <c r="D46" s="176" t="s">
        <v>86</v>
      </c>
      <c r="E46" s="176"/>
      <c r="F46" s="58" t="s">
        <v>8</v>
      </c>
      <c r="G46" s="15">
        <f t="shared" ref="G46:G49" si="6">IF(AND(F46="YA"),5,IF(AND(F46="TIDAK"),1,0))</f>
        <v>5</v>
      </c>
    </row>
    <row r="47" spans="1:7" ht="32" customHeight="1" x14ac:dyDescent="0.2">
      <c r="A47" s="2"/>
      <c r="B47" s="5"/>
      <c r="C47" s="4" t="s">
        <v>87</v>
      </c>
      <c r="D47" s="176" t="s">
        <v>66</v>
      </c>
      <c r="E47" s="176"/>
      <c r="F47" s="58" t="s">
        <v>8</v>
      </c>
      <c r="G47" s="15">
        <f t="shared" si="6"/>
        <v>5</v>
      </c>
    </row>
    <row r="48" spans="1:7" ht="32" customHeight="1" x14ac:dyDescent="0.2">
      <c r="A48" s="2"/>
      <c r="B48" s="5"/>
      <c r="C48" s="4" t="s">
        <v>88</v>
      </c>
      <c r="D48" s="176" t="s">
        <v>89</v>
      </c>
      <c r="E48" s="176"/>
      <c r="F48" s="58" t="s">
        <v>8</v>
      </c>
      <c r="G48" s="15">
        <f t="shared" si="6"/>
        <v>5</v>
      </c>
    </row>
    <row r="49" spans="1:7" ht="32" customHeight="1" x14ac:dyDescent="0.2">
      <c r="A49" s="2"/>
      <c r="B49" s="5"/>
      <c r="C49" s="4" t="s">
        <v>90</v>
      </c>
      <c r="D49" s="176" t="s">
        <v>91</v>
      </c>
      <c r="E49" s="176"/>
      <c r="F49" s="58" t="s">
        <v>8</v>
      </c>
      <c r="G49" s="15">
        <f t="shared" si="6"/>
        <v>5</v>
      </c>
    </row>
    <row r="50" spans="1:7" ht="32" customHeight="1" x14ac:dyDescent="0.2">
      <c r="A50" s="2"/>
      <c r="B50" s="5"/>
      <c r="C50" s="4" t="s">
        <v>92</v>
      </c>
      <c r="D50" s="176" t="s">
        <v>93</v>
      </c>
      <c r="E50" s="176"/>
      <c r="F50" s="58"/>
      <c r="G50" s="15"/>
    </row>
    <row r="51" spans="1:7" ht="32" customHeight="1" x14ac:dyDescent="0.2">
      <c r="A51" s="2"/>
      <c r="B51" s="5"/>
      <c r="C51" s="5"/>
      <c r="D51" s="4" t="s">
        <v>94</v>
      </c>
      <c r="E51" s="5" t="s">
        <v>95</v>
      </c>
      <c r="F51" s="58" t="s">
        <v>8</v>
      </c>
      <c r="G51" s="15">
        <f t="shared" ref="G51:G59" si="7">IF(AND(F51="YA"),5,IF(AND(F51="TIDAK"),1,0))</f>
        <v>5</v>
      </c>
    </row>
    <row r="52" spans="1:7" ht="32" customHeight="1" x14ac:dyDescent="0.2">
      <c r="A52" s="2"/>
      <c r="B52" s="5"/>
      <c r="C52" s="5"/>
      <c r="D52" s="4" t="s">
        <v>96</v>
      </c>
      <c r="E52" s="5" t="s">
        <v>97</v>
      </c>
      <c r="F52" s="58" t="s">
        <v>8</v>
      </c>
      <c r="G52" s="15">
        <f t="shared" si="7"/>
        <v>5</v>
      </c>
    </row>
    <row r="53" spans="1:7" ht="32" customHeight="1" x14ac:dyDescent="0.2">
      <c r="A53" s="2"/>
      <c r="B53" s="5"/>
      <c r="C53" s="5"/>
      <c r="D53" s="4" t="s">
        <v>98</v>
      </c>
      <c r="E53" s="5" t="s">
        <v>99</v>
      </c>
      <c r="F53" s="58" t="s">
        <v>8</v>
      </c>
      <c r="G53" s="15">
        <f t="shared" si="7"/>
        <v>5</v>
      </c>
    </row>
    <row r="54" spans="1:7" ht="32" customHeight="1" x14ac:dyDescent="0.2">
      <c r="A54" s="2"/>
      <c r="B54" s="5"/>
      <c r="C54" s="5"/>
      <c r="D54" s="4" t="s">
        <v>100</v>
      </c>
      <c r="E54" s="5" t="s">
        <v>101</v>
      </c>
      <c r="F54" s="58" t="s">
        <v>8</v>
      </c>
      <c r="G54" s="15">
        <f t="shared" si="7"/>
        <v>5</v>
      </c>
    </row>
    <row r="55" spans="1:7" ht="32" customHeight="1" x14ac:dyDescent="0.2">
      <c r="A55" s="2"/>
      <c r="B55" s="5"/>
      <c r="C55" s="5"/>
      <c r="D55" s="4" t="s">
        <v>102</v>
      </c>
      <c r="E55" s="5" t="s">
        <v>103</v>
      </c>
      <c r="F55" s="58" t="s">
        <v>8</v>
      </c>
      <c r="G55" s="15">
        <f t="shared" si="7"/>
        <v>5</v>
      </c>
    </row>
    <row r="56" spans="1:7" ht="32" customHeight="1" x14ac:dyDescent="0.2">
      <c r="A56" s="2"/>
      <c r="B56" s="5"/>
      <c r="C56" s="5"/>
      <c r="D56" s="4" t="s">
        <v>104</v>
      </c>
      <c r="E56" s="5" t="s">
        <v>105</v>
      </c>
      <c r="F56" s="58" t="s">
        <v>8</v>
      </c>
      <c r="G56" s="15">
        <f t="shared" si="7"/>
        <v>5</v>
      </c>
    </row>
    <row r="57" spans="1:7" ht="32" customHeight="1" x14ac:dyDescent="0.2">
      <c r="A57" s="2"/>
      <c r="B57" s="5"/>
      <c r="C57" s="5"/>
      <c r="D57" s="4" t="s">
        <v>106</v>
      </c>
      <c r="E57" s="5" t="s">
        <v>107</v>
      </c>
      <c r="F57" s="58" t="s">
        <v>8</v>
      </c>
      <c r="G57" s="15">
        <f t="shared" si="7"/>
        <v>5</v>
      </c>
    </row>
    <row r="58" spans="1:7" ht="32" customHeight="1" x14ac:dyDescent="0.2">
      <c r="A58" s="2"/>
      <c r="B58" s="5"/>
      <c r="C58" s="5"/>
      <c r="D58" s="4" t="s">
        <v>108</v>
      </c>
      <c r="E58" s="5" t="s">
        <v>109</v>
      </c>
      <c r="F58" s="58" t="s">
        <v>8</v>
      </c>
      <c r="G58" s="15">
        <f t="shared" si="7"/>
        <v>5</v>
      </c>
    </row>
    <row r="59" spans="1:7" ht="32" customHeight="1" x14ac:dyDescent="0.2">
      <c r="A59" s="2"/>
      <c r="B59" s="5"/>
      <c r="C59" s="5"/>
      <c r="D59" s="4" t="s">
        <v>110</v>
      </c>
      <c r="E59" s="5" t="s">
        <v>111</v>
      </c>
      <c r="F59" s="58" t="s">
        <v>8</v>
      </c>
      <c r="G59" s="15">
        <f t="shared" si="7"/>
        <v>5</v>
      </c>
    </row>
    <row r="60" spans="1:7" ht="32" customHeight="1" x14ac:dyDescent="0.2">
      <c r="A60" s="2">
        <v>5</v>
      </c>
      <c r="B60" s="180" t="s">
        <v>112</v>
      </c>
      <c r="C60" s="180"/>
      <c r="D60" s="180"/>
      <c r="E60" s="180"/>
      <c r="F60" s="58"/>
      <c r="G60" s="50">
        <f>SUM(G61:G82)</f>
        <v>85</v>
      </c>
    </row>
    <row r="61" spans="1:7" ht="32" customHeight="1" x14ac:dyDescent="0.2">
      <c r="A61" s="2"/>
      <c r="B61" s="4" t="s">
        <v>113</v>
      </c>
      <c r="C61" s="176" t="s">
        <v>114</v>
      </c>
      <c r="D61" s="176"/>
      <c r="E61" s="176"/>
      <c r="F61" s="58" t="s">
        <v>8</v>
      </c>
      <c r="G61" s="15">
        <f t="shared" ref="G61" si="8">IF(AND(F61="YA"),5,IF(AND(F61="TIDAK"),1,0))</f>
        <v>5</v>
      </c>
    </row>
    <row r="62" spans="1:7" ht="32" customHeight="1" x14ac:dyDescent="0.2">
      <c r="A62" s="2"/>
      <c r="B62" s="4" t="s">
        <v>115</v>
      </c>
      <c r="C62" s="176" t="s">
        <v>116</v>
      </c>
      <c r="D62" s="176"/>
      <c r="E62" s="176"/>
      <c r="F62" s="58"/>
      <c r="G62" s="15"/>
    </row>
    <row r="63" spans="1:7" ht="32" customHeight="1" x14ac:dyDescent="0.2">
      <c r="A63" s="2"/>
      <c r="B63" s="5"/>
      <c r="C63" s="4" t="s">
        <v>117</v>
      </c>
      <c r="D63" s="176" t="s">
        <v>118</v>
      </c>
      <c r="E63" s="176"/>
      <c r="F63" s="58" t="s">
        <v>8</v>
      </c>
      <c r="G63" s="15">
        <f t="shared" ref="G63:G70" si="9">IF(AND(F63="YA"),5,IF(AND(F63="TIDAK"),1,0))</f>
        <v>5</v>
      </c>
    </row>
    <row r="64" spans="1:7" ht="32" customHeight="1" x14ac:dyDescent="0.2">
      <c r="A64" s="2"/>
      <c r="B64" s="5"/>
      <c r="C64" s="4" t="s">
        <v>119</v>
      </c>
      <c r="D64" s="176" t="s">
        <v>120</v>
      </c>
      <c r="E64" s="176"/>
      <c r="F64" s="58" t="s">
        <v>8</v>
      </c>
      <c r="G64" s="15">
        <f t="shared" si="9"/>
        <v>5</v>
      </c>
    </row>
    <row r="65" spans="1:7" ht="32" customHeight="1" x14ac:dyDescent="0.2">
      <c r="A65" s="2"/>
      <c r="B65" s="5"/>
      <c r="C65" s="4" t="s">
        <v>121</v>
      </c>
      <c r="D65" s="176" t="s">
        <v>122</v>
      </c>
      <c r="E65" s="176"/>
      <c r="F65" s="58" t="s">
        <v>8</v>
      </c>
      <c r="G65" s="15">
        <f t="shared" si="9"/>
        <v>5</v>
      </c>
    </row>
    <row r="66" spans="1:7" ht="32" customHeight="1" x14ac:dyDescent="0.2">
      <c r="A66" s="2"/>
      <c r="B66" s="5"/>
      <c r="C66" s="4" t="s">
        <v>123</v>
      </c>
      <c r="D66" s="176" t="s">
        <v>124</v>
      </c>
      <c r="E66" s="176"/>
      <c r="F66" s="58" t="s">
        <v>8</v>
      </c>
      <c r="G66" s="15">
        <f t="shared" si="9"/>
        <v>5</v>
      </c>
    </row>
    <row r="67" spans="1:7" ht="32" customHeight="1" x14ac:dyDescent="0.2">
      <c r="A67" s="2"/>
      <c r="B67" s="5"/>
      <c r="C67" s="4" t="s">
        <v>125</v>
      </c>
      <c r="D67" s="176" t="s">
        <v>126</v>
      </c>
      <c r="E67" s="176"/>
      <c r="F67" s="58" t="s">
        <v>8</v>
      </c>
      <c r="G67" s="15">
        <f t="shared" si="9"/>
        <v>5</v>
      </c>
    </row>
    <row r="68" spans="1:7" ht="32" customHeight="1" x14ac:dyDescent="0.2">
      <c r="A68" s="2"/>
      <c r="B68" s="5"/>
      <c r="C68" s="4" t="s">
        <v>127</v>
      </c>
      <c r="D68" s="176" t="s">
        <v>128</v>
      </c>
      <c r="E68" s="176"/>
      <c r="F68" s="58" t="s">
        <v>8</v>
      </c>
      <c r="G68" s="15">
        <f t="shared" si="9"/>
        <v>5</v>
      </c>
    </row>
    <row r="69" spans="1:7" ht="32" customHeight="1" x14ac:dyDescent="0.2">
      <c r="A69" s="2"/>
      <c r="B69" s="5"/>
      <c r="C69" s="4" t="s">
        <v>129</v>
      </c>
      <c r="D69" s="176" t="s">
        <v>130</v>
      </c>
      <c r="E69" s="176"/>
      <c r="F69" s="58" t="s">
        <v>8</v>
      </c>
      <c r="G69" s="15">
        <f t="shared" si="9"/>
        <v>5</v>
      </c>
    </row>
    <row r="70" spans="1:7" ht="32" customHeight="1" x14ac:dyDescent="0.2">
      <c r="A70" s="2"/>
      <c r="B70" s="5"/>
      <c r="C70" s="4" t="s">
        <v>131</v>
      </c>
      <c r="D70" s="176" t="s">
        <v>132</v>
      </c>
      <c r="E70" s="176"/>
      <c r="F70" s="58" t="s">
        <v>8</v>
      </c>
      <c r="G70" s="15">
        <f t="shared" si="9"/>
        <v>5</v>
      </c>
    </row>
    <row r="71" spans="1:7" ht="32" customHeight="1" x14ac:dyDescent="0.2">
      <c r="A71" s="2"/>
      <c r="B71" s="4" t="s">
        <v>133</v>
      </c>
      <c r="C71" s="176" t="s">
        <v>134</v>
      </c>
      <c r="D71" s="176"/>
      <c r="E71" s="176"/>
      <c r="F71" s="58"/>
      <c r="G71" s="15"/>
    </row>
    <row r="72" spans="1:7" ht="32" customHeight="1" x14ac:dyDescent="0.2">
      <c r="A72" s="2"/>
      <c r="B72" s="5"/>
      <c r="C72" s="4" t="s">
        <v>135</v>
      </c>
      <c r="D72" s="176" t="s">
        <v>136</v>
      </c>
      <c r="E72" s="176"/>
      <c r="F72" s="58"/>
      <c r="G72" s="15"/>
    </row>
    <row r="73" spans="1:7" ht="32" customHeight="1" x14ac:dyDescent="0.2">
      <c r="A73" s="2"/>
      <c r="B73" s="5"/>
      <c r="C73" s="5"/>
      <c r="D73" s="4" t="s">
        <v>137</v>
      </c>
      <c r="E73" s="5" t="s">
        <v>78</v>
      </c>
      <c r="F73" s="58" t="s">
        <v>22</v>
      </c>
      <c r="G73" s="15">
        <f>IF(AND(F73="YA"),2,IF(AND(F73="TIDAK"),1,0))</f>
        <v>0</v>
      </c>
    </row>
    <row r="74" spans="1:7" ht="32" customHeight="1" x14ac:dyDescent="0.2">
      <c r="A74" s="2"/>
      <c r="B74" s="5"/>
      <c r="C74" s="5"/>
      <c r="D74" s="4" t="s">
        <v>138</v>
      </c>
      <c r="E74" s="5" t="s">
        <v>80</v>
      </c>
      <c r="F74" s="58" t="s">
        <v>22</v>
      </c>
      <c r="G74" s="15">
        <f>IF(AND(F74="YA"),3,IF(AND(F74="TIDAK"),1,0))</f>
        <v>0</v>
      </c>
    </row>
    <row r="75" spans="1:7" ht="32" customHeight="1" x14ac:dyDescent="0.2">
      <c r="A75" s="2"/>
      <c r="B75" s="5"/>
      <c r="C75" s="5"/>
      <c r="D75" s="4" t="s">
        <v>139</v>
      </c>
      <c r="E75" s="5" t="s">
        <v>140</v>
      </c>
      <c r="F75" s="58" t="s">
        <v>8</v>
      </c>
      <c r="G75" s="15">
        <f>IF(AND(F75="YA"),5,IF(AND(F75="TIDAK"),1,0))</f>
        <v>5</v>
      </c>
    </row>
    <row r="76" spans="1:7" ht="32" customHeight="1" x14ac:dyDescent="0.2">
      <c r="A76" s="2"/>
      <c r="B76" s="5"/>
      <c r="C76" s="4" t="s">
        <v>141</v>
      </c>
      <c r="D76" s="176" t="s">
        <v>142</v>
      </c>
      <c r="E76" s="176"/>
      <c r="F76" s="58" t="s">
        <v>8</v>
      </c>
      <c r="G76" s="15">
        <f t="shared" ref="G76:G82" si="10">IF(AND(F76="YA"),5,IF(AND(F76="TIDAK"),1,0))</f>
        <v>5</v>
      </c>
    </row>
    <row r="77" spans="1:7" ht="32" customHeight="1" x14ac:dyDescent="0.2">
      <c r="A77" s="2"/>
      <c r="B77" s="4" t="s">
        <v>143</v>
      </c>
      <c r="C77" s="176" t="s">
        <v>144</v>
      </c>
      <c r="D77" s="176"/>
      <c r="E77" s="176"/>
      <c r="F77" s="58" t="s">
        <v>8</v>
      </c>
      <c r="G77" s="15">
        <f t="shared" si="10"/>
        <v>5</v>
      </c>
    </row>
    <row r="78" spans="1:7" ht="32" customHeight="1" x14ac:dyDescent="0.2">
      <c r="A78" s="2"/>
      <c r="B78" s="4" t="s">
        <v>145</v>
      </c>
      <c r="C78" s="176" t="s">
        <v>146</v>
      </c>
      <c r="D78" s="176"/>
      <c r="E78" s="176"/>
      <c r="F78" s="58" t="s">
        <v>8</v>
      </c>
      <c r="G78" s="15">
        <f t="shared" si="10"/>
        <v>5</v>
      </c>
    </row>
    <row r="79" spans="1:7" ht="32" customHeight="1" x14ac:dyDescent="0.2">
      <c r="A79" s="2"/>
      <c r="B79" s="4" t="s">
        <v>147</v>
      </c>
      <c r="C79" s="176" t="s">
        <v>148</v>
      </c>
      <c r="D79" s="176"/>
      <c r="E79" s="176"/>
      <c r="F79" s="58" t="s">
        <v>8</v>
      </c>
      <c r="G79" s="15">
        <f t="shared" si="10"/>
        <v>5</v>
      </c>
    </row>
    <row r="80" spans="1:7" ht="32" customHeight="1" x14ac:dyDescent="0.2">
      <c r="A80" s="2"/>
      <c r="B80" s="4" t="s">
        <v>149</v>
      </c>
      <c r="C80" s="176" t="s">
        <v>150</v>
      </c>
      <c r="D80" s="176"/>
      <c r="E80" s="176"/>
      <c r="F80" s="58" t="s">
        <v>8</v>
      </c>
      <c r="G80" s="15">
        <f t="shared" si="10"/>
        <v>5</v>
      </c>
    </row>
    <row r="81" spans="1:7" ht="32" customHeight="1" x14ac:dyDescent="0.2">
      <c r="A81" s="2"/>
      <c r="B81" s="4" t="s">
        <v>151</v>
      </c>
      <c r="C81" s="176" t="s">
        <v>152</v>
      </c>
      <c r="D81" s="176"/>
      <c r="E81" s="176"/>
      <c r="F81" s="58" t="s">
        <v>8</v>
      </c>
      <c r="G81" s="15">
        <f t="shared" si="10"/>
        <v>5</v>
      </c>
    </row>
    <row r="82" spans="1:7" ht="32" customHeight="1" x14ac:dyDescent="0.2">
      <c r="A82" s="2"/>
      <c r="B82" s="4" t="s">
        <v>153</v>
      </c>
      <c r="C82" s="176" t="s">
        <v>154</v>
      </c>
      <c r="D82" s="176"/>
      <c r="E82" s="176"/>
      <c r="F82" s="58" t="s">
        <v>8</v>
      </c>
      <c r="G82" s="15">
        <f t="shared" si="10"/>
        <v>5</v>
      </c>
    </row>
    <row r="83" spans="1:7" ht="32" customHeight="1" x14ac:dyDescent="0.2">
      <c r="A83" s="2">
        <v>6</v>
      </c>
      <c r="B83" s="180" t="s">
        <v>155</v>
      </c>
      <c r="C83" s="180"/>
      <c r="D83" s="180"/>
      <c r="E83" s="180"/>
      <c r="F83" s="58"/>
      <c r="G83" s="50">
        <f>SUM(G84:G96)</f>
        <v>27</v>
      </c>
    </row>
    <row r="84" spans="1:7" ht="32" customHeight="1" x14ac:dyDescent="0.2">
      <c r="A84" s="2"/>
      <c r="B84" s="4" t="s">
        <v>156</v>
      </c>
      <c r="C84" s="176" t="s">
        <v>157</v>
      </c>
      <c r="D84" s="176"/>
      <c r="E84" s="176"/>
      <c r="F84" s="58" t="s">
        <v>8</v>
      </c>
      <c r="G84" s="15">
        <f t="shared" ref="G84" si="11">IF(AND(F84="YA"),5,IF(AND(F84="TIDAK"),1,0))</f>
        <v>5</v>
      </c>
    </row>
    <row r="85" spans="1:7" ht="32" customHeight="1" x14ac:dyDescent="0.2">
      <c r="A85" s="2"/>
      <c r="B85" s="4" t="s">
        <v>158</v>
      </c>
      <c r="C85" s="176" t="s">
        <v>159</v>
      </c>
      <c r="D85" s="176"/>
      <c r="E85" s="176"/>
      <c r="F85" s="58" t="s">
        <v>8</v>
      </c>
      <c r="G85" s="15"/>
    </row>
    <row r="86" spans="1:7" ht="32" customHeight="1" x14ac:dyDescent="0.2">
      <c r="A86" s="2"/>
      <c r="B86" s="5"/>
      <c r="C86" s="4" t="s">
        <v>160</v>
      </c>
      <c r="D86" s="176" t="s">
        <v>161</v>
      </c>
      <c r="E86" s="176"/>
      <c r="F86" s="58" t="s">
        <v>22</v>
      </c>
      <c r="G86" s="15">
        <f>IF(AND(F86="YA"),3,IF(AND(F86="TIDAK"),1,0))</f>
        <v>0</v>
      </c>
    </row>
    <row r="87" spans="1:7" ht="32" customHeight="1" x14ac:dyDescent="0.2">
      <c r="A87" s="2"/>
      <c r="B87" s="5"/>
      <c r="C87" s="4" t="s">
        <v>162</v>
      </c>
      <c r="D87" s="176" t="s">
        <v>163</v>
      </c>
      <c r="E87" s="176"/>
      <c r="F87" s="58" t="s">
        <v>8</v>
      </c>
      <c r="G87" s="15">
        <f>IF(AND(F87="YA"),5,IF(AND(F87="TIDAK"),1,0))</f>
        <v>5</v>
      </c>
    </row>
    <row r="88" spans="1:7" ht="32" customHeight="1" x14ac:dyDescent="0.2">
      <c r="A88" s="2"/>
      <c r="B88" s="4" t="s">
        <v>164</v>
      </c>
      <c r="C88" s="176" t="s">
        <v>165</v>
      </c>
      <c r="D88" s="176"/>
      <c r="E88" s="176"/>
      <c r="F88" s="58"/>
      <c r="G88" s="15"/>
    </row>
    <row r="89" spans="1:7" ht="32" customHeight="1" x14ac:dyDescent="0.2">
      <c r="A89" s="2"/>
      <c r="B89" s="5"/>
      <c r="C89" s="4" t="s">
        <v>166</v>
      </c>
      <c r="D89" s="176" t="s">
        <v>167</v>
      </c>
      <c r="E89" s="176"/>
      <c r="F89" s="58" t="s">
        <v>22</v>
      </c>
      <c r="G89" s="15">
        <f>IF(AND(F89="YA"),3,IF(AND(F89="TIDAK"),1,0))</f>
        <v>0</v>
      </c>
    </row>
    <row r="90" spans="1:7" ht="32" customHeight="1" x14ac:dyDescent="0.2">
      <c r="A90" s="2"/>
      <c r="B90" s="5"/>
      <c r="C90" s="4" t="s">
        <v>168</v>
      </c>
      <c r="D90" s="176" t="s">
        <v>169</v>
      </c>
      <c r="E90" s="176"/>
      <c r="F90" s="58" t="s">
        <v>8</v>
      </c>
      <c r="G90" s="15">
        <f>IF(AND(F90="YA"),5,IF(AND(F90="TIDAK"),1,0))</f>
        <v>5</v>
      </c>
    </row>
    <row r="91" spans="1:7" ht="32" customHeight="1" x14ac:dyDescent="0.2">
      <c r="A91" s="2"/>
      <c r="B91" s="4" t="s">
        <v>170</v>
      </c>
      <c r="C91" s="176" t="s">
        <v>171</v>
      </c>
      <c r="D91" s="176"/>
      <c r="E91" s="176"/>
      <c r="F91" s="58"/>
      <c r="G91" s="15"/>
    </row>
    <row r="92" spans="1:7" ht="32" customHeight="1" x14ac:dyDescent="0.2">
      <c r="A92" s="2"/>
      <c r="B92" s="5"/>
      <c r="C92" s="4" t="s">
        <v>172</v>
      </c>
      <c r="D92" s="176" t="s">
        <v>173</v>
      </c>
      <c r="E92" s="176"/>
      <c r="F92" s="58" t="s">
        <v>8</v>
      </c>
      <c r="G92" s="15">
        <f>IF(AND(F92="YA"),2,IF(AND(F92="TIDAK"),1,0))</f>
        <v>2</v>
      </c>
    </row>
    <row r="93" spans="1:7" ht="32" customHeight="1" x14ac:dyDescent="0.2">
      <c r="A93" s="2"/>
      <c r="B93" s="5"/>
      <c r="C93" s="4" t="s">
        <v>174</v>
      </c>
      <c r="D93" s="176" t="s">
        <v>175</v>
      </c>
      <c r="E93" s="176"/>
      <c r="F93" s="58" t="s">
        <v>22</v>
      </c>
      <c r="G93" s="15">
        <f>IF(AND(F93="YA"),3,IF(AND(F93="TIDAK"),1,0))</f>
        <v>0</v>
      </c>
    </row>
    <row r="94" spans="1:7" ht="32" customHeight="1" x14ac:dyDescent="0.2">
      <c r="A94" s="2"/>
      <c r="B94" s="5"/>
      <c r="C94" s="4" t="s">
        <v>176</v>
      </c>
      <c r="D94" s="176" t="s">
        <v>177</v>
      </c>
      <c r="E94" s="176"/>
      <c r="F94" s="58" t="s">
        <v>22</v>
      </c>
      <c r="G94" s="15">
        <f>IF(AND(F94="YA"),5,IF(AND(F94="TIDAK"),1,0))</f>
        <v>0</v>
      </c>
    </row>
    <row r="95" spans="1:7" ht="32" customHeight="1" x14ac:dyDescent="0.2">
      <c r="A95" s="2"/>
      <c r="B95" s="4" t="s">
        <v>178</v>
      </c>
      <c r="C95" s="176" t="s">
        <v>179</v>
      </c>
      <c r="D95" s="176"/>
      <c r="E95" s="176"/>
      <c r="F95" s="58" t="s">
        <v>8</v>
      </c>
      <c r="G95" s="15">
        <f t="shared" ref="G95:G96" si="12">IF(AND(F95="YA"),5,IF(AND(F95="TIDAK"),1,0))</f>
        <v>5</v>
      </c>
    </row>
    <row r="96" spans="1:7" ht="32" customHeight="1" x14ac:dyDescent="0.2">
      <c r="A96" s="2"/>
      <c r="B96" s="4" t="s">
        <v>180</v>
      </c>
      <c r="C96" s="176" t="s">
        <v>181</v>
      </c>
      <c r="D96" s="176"/>
      <c r="E96" s="176"/>
      <c r="F96" s="58" t="s">
        <v>8</v>
      </c>
      <c r="G96" s="15">
        <f t="shared" si="12"/>
        <v>5</v>
      </c>
    </row>
    <row r="97" spans="1:7" ht="32" customHeight="1" x14ac:dyDescent="0.2">
      <c r="A97" s="2">
        <v>7</v>
      </c>
      <c r="B97" s="180" t="s">
        <v>182</v>
      </c>
      <c r="C97" s="180"/>
      <c r="D97" s="180"/>
      <c r="E97" s="180"/>
      <c r="F97" s="58"/>
      <c r="G97" s="50">
        <f>SUM(G98:G121)</f>
        <v>78</v>
      </c>
    </row>
    <row r="98" spans="1:7" ht="32" customHeight="1" x14ac:dyDescent="0.2">
      <c r="A98" s="2"/>
      <c r="B98" s="5" t="s">
        <v>183</v>
      </c>
      <c r="C98" s="176" t="s">
        <v>184</v>
      </c>
      <c r="D98" s="176"/>
      <c r="E98" s="176"/>
      <c r="F98" s="58" t="s">
        <v>8</v>
      </c>
      <c r="G98" s="15">
        <f t="shared" ref="G98:G99" si="13">IF(AND(F98="YA"),5,IF(AND(F98="TIDAK"),1,0))</f>
        <v>5</v>
      </c>
    </row>
    <row r="99" spans="1:7" ht="32" customHeight="1" x14ac:dyDescent="0.2">
      <c r="A99" s="2"/>
      <c r="B99" s="5" t="s">
        <v>185</v>
      </c>
      <c r="C99" s="176" t="s">
        <v>186</v>
      </c>
      <c r="D99" s="176"/>
      <c r="E99" s="176"/>
      <c r="F99" s="58" t="s">
        <v>8</v>
      </c>
      <c r="G99" s="15">
        <f t="shared" si="13"/>
        <v>5</v>
      </c>
    </row>
    <row r="100" spans="1:7" ht="32" customHeight="1" x14ac:dyDescent="0.2">
      <c r="A100" s="2"/>
      <c r="B100" s="5" t="s">
        <v>187</v>
      </c>
      <c r="C100" s="176" t="s">
        <v>188</v>
      </c>
      <c r="D100" s="176"/>
      <c r="E100" s="176"/>
      <c r="F100" s="58"/>
      <c r="G100" s="15"/>
    </row>
    <row r="101" spans="1:7" ht="32" customHeight="1" x14ac:dyDescent="0.2">
      <c r="A101" s="2"/>
      <c r="B101" s="5"/>
      <c r="C101" s="5" t="s">
        <v>189</v>
      </c>
      <c r="D101" s="176" t="s">
        <v>190</v>
      </c>
      <c r="E101" s="176"/>
      <c r="F101" s="58" t="s">
        <v>8</v>
      </c>
      <c r="G101" s="15">
        <f t="shared" ref="G101:G110" si="14">IF(AND(F101="YA"),5,IF(AND(F101="TIDAK"),1,0))</f>
        <v>5</v>
      </c>
    </row>
    <row r="102" spans="1:7" ht="32" customHeight="1" x14ac:dyDescent="0.2">
      <c r="A102" s="2"/>
      <c r="B102" s="5"/>
      <c r="C102" s="5" t="s">
        <v>191</v>
      </c>
      <c r="D102" s="176" t="s">
        <v>192</v>
      </c>
      <c r="E102" s="176"/>
      <c r="F102" s="58" t="s">
        <v>8</v>
      </c>
      <c r="G102" s="15">
        <f t="shared" si="14"/>
        <v>5</v>
      </c>
    </row>
    <row r="103" spans="1:7" ht="32" customHeight="1" x14ac:dyDescent="0.2">
      <c r="A103" s="2"/>
      <c r="B103" s="5"/>
      <c r="C103" s="5" t="s">
        <v>193</v>
      </c>
      <c r="D103" s="176" t="s">
        <v>194</v>
      </c>
      <c r="E103" s="176"/>
      <c r="F103" s="58" t="s">
        <v>8</v>
      </c>
      <c r="G103" s="15">
        <f t="shared" si="14"/>
        <v>5</v>
      </c>
    </row>
    <row r="104" spans="1:7" ht="32" customHeight="1" x14ac:dyDescent="0.2">
      <c r="A104" s="2"/>
      <c r="B104" s="5"/>
      <c r="C104" s="5" t="s">
        <v>195</v>
      </c>
      <c r="D104" s="176" t="s">
        <v>196</v>
      </c>
      <c r="E104" s="176"/>
      <c r="F104" s="58" t="s">
        <v>8</v>
      </c>
      <c r="G104" s="15">
        <f t="shared" si="14"/>
        <v>5</v>
      </c>
    </row>
    <row r="105" spans="1:7" ht="32" customHeight="1" x14ac:dyDescent="0.2">
      <c r="A105" s="2"/>
      <c r="B105" s="5"/>
      <c r="C105" s="5" t="s">
        <v>197</v>
      </c>
      <c r="D105" s="176" t="s">
        <v>198</v>
      </c>
      <c r="E105" s="176"/>
      <c r="F105" s="58" t="s">
        <v>8</v>
      </c>
      <c r="G105" s="15">
        <f t="shared" si="14"/>
        <v>5</v>
      </c>
    </row>
    <row r="106" spans="1:7" ht="32" customHeight="1" x14ac:dyDescent="0.2">
      <c r="A106" s="2"/>
      <c r="B106" s="5"/>
      <c r="C106" s="5" t="s">
        <v>199</v>
      </c>
      <c r="D106" s="176" t="s">
        <v>200</v>
      </c>
      <c r="E106" s="176"/>
      <c r="F106" s="58" t="s">
        <v>8</v>
      </c>
      <c r="G106" s="15">
        <f t="shared" si="14"/>
        <v>5</v>
      </c>
    </row>
    <row r="107" spans="1:7" ht="32" customHeight="1" x14ac:dyDescent="0.2">
      <c r="A107" s="2"/>
      <c r="B107" s="5" t="s">
        <v>201</v>
      </c>
      <c r="C107" s="176" t="s">
        <v>202</v>
      </c>
      <c r="D107" s="176"/>
      <c r="E107" s="176"/>
      <c r="F107" s="58" t="s">
        <v>8</v>
      </c>
      <c r="G107" s="15">
        <f t="shared" si="14"/>
        <v>5</v>
      </c>
    </row>
    <row r="108" spans="1:7" ht="32" customHeight="1" x14ac:dyDescent="0.2">
      <c r="A108" s="2"/>
      <c r="B108" s="5" t="s">
        <v>203</v>
      </c>
      <c r="C108" s="176" t="s">
        <v>204</v>
      </c>
      <c r="D108" s="176"/>
      <c r="E108" s="176"/>
      <c r="F108" s="58" t="s">
        <v>8</v>
      </c>
      <c r="G108" s="15">
        <f t="shared" si="14"/>
        <v>5</v>
      </c>
    </row>
    <row r="109" spans="1:7" ht="32" customHeight="1" x14ac:dyDescent="0.2">
      <c r="A109" s="2"/>
      <c r="B109" s="5" t="s">
        <v>205</v>
      </c>
      <c r="C109" s="176" t="s">
        <v>206</v>
      </c>
      <c r="D109" s="176"/>
      <c r="E109" s="176"/>
      <c r="F109" s="58" t="s">
        <v>8</v>
      </c>
      <c r="G109" s="15">
        <f t="shared" si="14"/>
        <v>5</v>
      </c>
    </row>
    <row r="110" spans="1:7" ht="32" customHeight="1" x14ac:dyDescent="0.2">
      <c r="A110" s="2"/>
      <c r="B110" s="5" t="s">
        <v>207</v>
      </c>
      <c r="C110" s="176" t="s">
        <v>208</v>
      </c>
      <c r="D110" s="176"/>
      <c r="E110" s="176"/>
      <c r="F110" s="58" t="s">
        <v>8</v>
      </c>
      <c r="G110" s="15">
        <f t="shared" si="14"/>
        <v>5</v>
      </c>
    </row>
    <row r="111" spans="1:7" ht="32" customHeight="1" x14ac:dyDescent="0.2">
      <c r="A111" s="2"/>
      <c r="B111" s="5" t="s">
        <v>209</v>
      </c>
      <c r="C111" s="176" t="s">
        <v>210</v>
      </c>
      <c r="D111" s="176"/>
      <c r="E111" s="176"/>
      <c r="F111" s="58"/>
      <c r="G111" s="15"/>
    </row>
    <row r="112" spans="1:7" ht="32" customHeight="1" x14ac:dyDescent="0.2">
      <c r="A112" s="8"/>
      <c r="B112" s="5"/>
      <c r="C112" s="5" t="s">
        <v>211</v>
      </c>
      <c r="D112" s="176" t="s">
        <v>212</v>
      </c>
      <c r="E112" s="176"/>
      <c r="F112" s="58" t="s">
        <v>22</v>
      </c>
      <c r="G112" s="15">
        <f>IF(AND(F112="YA"),3,IF(AND(F112="TIDAK"),1,0))</f>
        <v>0</v>
      </c>
    </row>
    <row r="113" spans="1:7" ht="32" customHeight="1" x14ac:dyDescent="0.2">
      <c r="A113" s="8"/>
      <c r="B113" s="5"/>
      <c r="C113" s="5" t="s">
        <v>213</v>
      </c>
      <c r="D113" s="176" t="s">
        <v>214</v>
      </c>
      <c r="E113" s="176"/>
      <c r="F113" s="58" t="s">
        <v>8</v>
      </c>
      <c r="G113" s="15">
        <f>IF(AND(F113="YA"),5,IF(AND(F113="TIDAK"),1,0))</f>
        <v>5</v>
      </c>
    </row>
    <row r="114" spans="1:7" ht="32" customHeight="1" x14ac:dyDescent="0.2">
      <c r="A114" s="2"/>
      <c r="B114" s="5" t="s">
        <v>215</v>
      </c>
      <c r="C114" s="176" t="s">
        <v>216</v>
      </c>
      <c r="D114" s="176"/>
      <c r="E114" s="176"/>
      <c r="F114" s="58"/>
      <c r="G114" s="15"/>
    </row>
    <row r="115" spans="1:7" ht="32" customHeight="1" x14ac:dyDescent="0.2">
      <c r="A115" s="8"/>
      <c r="B115" s="5"/>
      <c r="C115" s="5" t="s">
        <v>217</v>
      </c>
      <c r="D115" s="176" t="s">
        <v>218</v>
      </c>
      <c r="E115" s="176"/>
      <c r="F115" s="58" t="s">
        <v>8</v>
      </c>
      <c r="G115" s="15">
        <f>IF(AND(F115="YA"),3,IF(AND(F115="TIDAK"),1,0))</f>
        <v>3</v>
      </c>
    </row>
    <row r="116" spans="1:7" ht="32" customHeight="1" x14ac:dyDescent="0.2">
      <c r="A116" s="8"/>
      <c r="B116" s="5"/>
      <c r="C116" s="5" t="s">
        <v>219</v>
      </c>
      <c r="D116" s="176" t="s">
        <v>220</v>
      </c>
      <c r="E116" s="176"/>
      <c r="F116" s="58" t="s">
        <v>22</v>
      </c>
      <c r="G116" s="15">
        <f>IF(AND(F116="YA"),5,IF(AND(F116="TIDAK"),1,0))</f>
        <v>0</v>
      </c>
    </row>
    <row r="117" spans="1:7" ht="32" customHeight="1" x14ac:dyDescent="0.2">
      <c r="A117" s="2"/>
      <c r="B117" s="9" t="s">
        <v>221</v>
      </c>
      <c r="C117" s="176" t="s">
        <v>222</v>
      </c>
      <c r="D117" s="176"/>
      <c r="E117" s="176"/>
      <c r="F117" s="58" t="s">
        <v>8</v>
      </c>
      <c r="G117" s="15">
        <f t="shared" ref="G117" si="15">IF(AND(F117="YA"),5,IF(AND(F117="TIDAK"),1,0))</f>
        <v>5</v>
      </c>
    </row>
    <row r="118" spans="1:7" ht="32" customHeight="1" x14ac:dyDescent="0.2">
      <c r="A118" s="2"/>
      <c r="B118" s="5" t="s">
        <v>223</v>
      </c>
      <c r="C118" s="176" t="s">
        <v>224</v>
      </c>
      <c r="D118" s="176"/>
      <c r="E118" s="176"/>
      <c r="F118" s="58"/>
      <c r="G118" s="15"/>
    </row>
    <row r="119" spans="1:7" ht="32" customHeight="1" x14ac:dyDescent="0.2">
      <c r="A119" s="2"/>
      <c r="B119" s="5"/>
      <c r="C119" s="5" t="s">
        <v>225</v>
      </c>
      <c r="D119" s="176" t="s">
        <v>78</v>
      </c>
      <c r="E119" s="176"/>
      <c r="F119" s="58" t="s">
        <v>22</v>
      </c>
      <c r="G119" s="15">
        <f>IF(AND(F119="YA"),2,IF(AND(F119="TIDAK"),1,0))</f>
        <v>0</v>
      </c>
    </row>
    <row r="120" spans="1:7" ht="32" customHeight="1" x14ac:dyDescent="0.2">
      <c r="A120" s="2"/>
      <c r="B120" s="5"/>
      <c r="C120" s="5" t="s">
        <v>226</v>
      </c>
      <c r="D120" s="176" t="s">
        <v>80</v>
      </c>
      <c r="E120" s="176"/>
      <c r="F120" s="58" t="s">
        <v>22</v>
      </c>
      <c r="G120" s="15">
        <f>IF(AND(F120="YA"),3,IF(AND(F120="TIDAK"),1,0))</f>
        <v>0</v>
      </c>
    </row>
    <row r="121" spans="1:7" ht="32" customHeight="1" x14ac:dyDescent="0.2">
      <c r="A121" s="2"/>
      <c r="B121" s="5"/>
      <c r="C121" s="5" t="s">
        <v>227</v>
      </c>
      <c r="D121" s="176" t="s">
        <v>140</v>
      </c>
      <c r="E121" s="176"/>
      <c r="F121" s="58" t="s">
        <v>8</v>
      </c>
      <c r="G121" s="15">
        <f>IF(AND(F121="YA"),5,IF(AND(F121="TIDAK"),1,0))</f>
        <v>5</v>
      </c>
    </row>
    <row r="122" spans="1:7" ht="32" customHeight="1" x14ac:dyDescent="0.2">
      <c r="A122" s="2">
        <v>8</v>
      </c>
      <c r="B122" s="180" t="s">
        <v>228</v>
      </c>
      <c r="C122" s="180"/>
      <c r="D122" s="180"/>
      <c r="E122" s="180"/>
      <c r="F122" s="58"/>
      <c r="G122" s="50">
        <f>SUM(G123:G142)</f>
        <v>49</v>
      </c>
    </row>
    <row r="123" spans="1:7" ht="32" customHeight="1" x14ac:dyDescent="0.2">
      <c r="A123" s="2"/>
      <c r="B123" s="4" t="s">
        <v>229</v>
      </c>
      <c r="C123" s="176" t="s">
        <v>230</v>
      </c>
      <c r="D123" s="176"/>
      <c r="E123" s="176"/>
      <c r="F123" s="58" t="s">
        <v>8</v>
      </c>
      <c r="G123" s="15">
        <f t="shared" ref="G123" si="16">IF(AND(F123="YA"),5,IF(AND(F123="TIDAK"),1,0))</f>
        <v>5</v>
      </c>
    </row>
    <row r="124" spans="1:7" ht="32" customHeight="1" x14ac:dyDescent="0.2">
      <c r="A124" s="2"/>
      <c r="B124" s="4" t="s">
        <v>231</v>
      </c>
      <c r="C124" s="176" t="s">
        <v>232</v>
      </c>
      <c r="D124" s="176"/>
      <c r="E124" s="176"/>
      <c r="F124" s="58"/>
      <c r="G124" s="15"/>
    </row>
    <row r="125" spans="1:7" ht="32" customHeight="1" x14ac:dyDescent="0.2">
      <c r="A125" s="2"/>
      <c r="B125" s="5"/>
      <c r="C125" s="4" t="s">
        <v>233</v>
      </c>
      <c r="D125" s="176" t="s">
        <v>234</v>
      </c>
      <c r="E125" s="176"/>
      <c r="F125" s="58" t="s">
        <v>22</v>
      </c>
      <c r="G125" s="15">
        <f>IF(AND(F125="YA"),2,IF(AND(F125="TIDAK"),1,0))</f>
        <v>0</v>
      </c>
    </row>
    <row r="126" spans="1:7" ht="32" customHeight="1" x14ac:dyDescent="0.2">
      <c r="A126" s="2"/>
      <c r="B126" s="5"/>
      <c r="C126" s="4" t="s">
        <v>235</v>
      </c>
      <c r="D126" s="176" t="s">
        <v>236</v>
      </c>
      <c r="E126" s="176"/>
      <c r="F126" s="58" t="s">
        <v>8</v>
      </c>
      <c r="G126" s="15">
        <f>IF(AND(F126="YA"),3,IF(AND(F126="TIDAK"),1,0))</f>
        <v>3</v>
      </c>
    </row>
    <row r="127" spans="1:7" ht="32" customHeight="1" x14ac:dyDescent="0.2">
      <c r="A127" s="2"/>
      <c r="B127" s="5"/>
      <c r="C127" s="4" t="s">
        <v>237</v>
      </c>
      <c r="D127" s="176" t="s">
        <v>238</v>
      </c>
      <c r="E127" s="176"/>
      <c r="F127" s="58" t="s">
        <v>22</v>
      </c>
      <c r="G127" s="15">
        <f>IF(AND(F127="YA"),5,IF(AND(F127="TIDAK"),1,0))</f>
        <v>0</v>
      </c>
    </row>
    <row r="128" spans="1:7" ht="32" customHeight="1" x14ac:dyDescent="0.2">
      <c r="A128" s="2"/>
      <c r="B128" s="4" t="s">
        <v>239</v>
      </c>
      <c r="C128" s="176" t="s">
        <v>240</v>
      </c>
      <c r="D128" s="176"/>
      <c r="E128" s="176"/>
      <c r="F128" s="58" t="s">
        <v>8</v>
      </c>
      <c r="G128" s="15">
        <f t="shared" ref="G128" si="17">IF(AND(F128="YA"),5,IF(AND(F128="TIDAK"),1,0))</f>
        <v>5</v>
      </c>
    </row>
    <row r="129" spans="1:7" ht="32" customHeight="1" x14ac:dyDescent="0.2">
      <c r="A129" s="2"/>
      <c r="B129" s="4" t="s">
        <v>241</v>
      </c>
      <c r="C129" s="176" t="s">
        <v>242</v>
      </c>
      <c r="D129" s="176"/>
      <c r="E129" s="176"/>
      <c r="F129" s="58"/>
      <c r="G129" s="15"/>
    </row>
    <row r="130" spans="1:7" ht="32" customHeight="1" x14ac:dyDescent="0.2">
      <c r="A130" s="2"/>
      <c r="B130" s="5"/>
      <c r="C130" s="4" t="s">
        <v>243</v>
      </c>
      <c r="D130" s="214" t="s">
        <v>244</v>
      </c>
      <c r="E130" s="214"/>
      <c r="F130" s="58" t="s">
        <v>8</v>
      </c>
      <c r="G130" s="15">
        <f>IF(AND(F130="YA"),3,IF(AND(F130="TIDAK"),1,0))</f>
        <v>3</v>
      </c>
    </row>
    <row r="131" spans="1:7" ht="32" customHeight="1" x14ac:dyDescent="0.2">
      <c r="A131" s="2"/>
      <c r="B131" s="5"/>
      <c r="C131" s="4" t="s">
        <v>245</v>
      </c>
      <c r="D131" s="214" t="s">
        <v>246</v>
      </c>
      <c r="E131" s="214"/>
      <c r="F131" s="58" t="s">
        <v>22</v>
      </c>
      <c r="G131" s="15">
        <f>IF(AND(F131="YA"),5,IF(AND(F131="TIDAK"),1,0))</f>
        <v>0</v>
      </c>
    </row>
    <row r="132" spans="1:7" ht="32" customHeight="1" x14ac:dyDescent="0.2">
      <c r="A132" s="2"/>
      <c r="B132" s="4" t="s">
        <v>247</v>
      </c>
      <c r="C132" s="176" t="s">
        <v>248</v>
      </c>
      <c r="D132" s="176"/>
      <c r="E132" s="176"/>
      <c r="F132" s="58"/>
      <c r="G132" s="15"/>
    </row>
    <row r="133" spans="1:7" ht="32" customHeight="1" x14ac:dyDescent="0.2">
      <c r="A133" s="2"/>
      <c r="B133" s="5"/>
      <c r="C133" s="4" t="s">
        <v>249</v>
      </c>
      <c r="D133" s="176" t="s">
        <v>250</v>
      </c>
      <c r="E133" s="176"/>
      <c r="F133" s="58" t="s">
        <v>8</v>
      </c>
      <c r="G133" s="15">
        <f>IF(AND(F133="YA"),3,IF(AND(F133="TIDAK"),1,0))</f>
        <v>3</v>
      </c>
    </row>
    <row r="134" spans="1:7" ht="32" customHeight="1" x14ac:dyDescent="0.2">
      <c r="A134" s="2"/>
      <c r="B134" s="5"/>
      <c r="C134" s="4" t="s">
        <v>251</v>
      </c>
      <c r="D134" s="176" t="s">
        <v>252</v>
      </c>
      <c r="E134" s="176"/>
      <c r="F134" s="58" t="s">
        <v>22</v>
      </c>
      <c r="G134" s="15">
        <f>IF(AND(F134="YA"),3,IF(AND(F134="TIDAK"),1,0))</f>
        <v>0</v>
      </c>
    </row>
    <row r="135" spans="1:7" ht="32" customHeight="1" x14ac:dyDescent="0.2">
      <c r="A135" s="2"/>
      <c r="B135" s="5"/>
      <c r="C135" s="4" t="s">
        <v>253</v>
      </c>
      <c r="D135" s="176" t="s">
        <v>254</v>
      </c>
      <c r="E135" s="176"/>
      <c r="F135" s="58" t="s">
        <v>22</v>
      </c>
      <c r="G135" s="15">
        <f>IF(AND(F135="YA"),5,IF(AND(F135="TIDAK"),1,0))</f>
        <v>0</v>
      </c>
    </row>
    <row r="136" spans="1:7" ht="32" customHeight="1" x14ac:dyDescent="0.2">
      <c r="A136" s="2"/>
      <c r="B136" s="4" t="s">
        <v>255</v>
      </c>
      <c r="C136" s="176" t="s">
        <v>256</v>
      </c>
      <c r="D136" s="176"/>
      <c r="E136" s="176"/>
      <c r="F136" s="58" t="s">
        <v>8</v>
      </c>
      <c r="G136" s="15">
        <f t="shared" ref="G136" si="18">IF(AND(F136="YA"),5,IF(AND(F136="TIDAK"),1,0))</f>
        <v>5</v>
      </c>
    </row>
    <row r="137" spans="1:7" ht="32" customHeight="1" x14ac:dyDescent="0.2">
      <c r="A137" s="2"/>
      <c r="B137" s="4" t="s">
        <v>257</v>
      </c>
      <c r="C137" s="176" t="s">
        <v>258</v>
      </c>
      <c r="D137" s="176"/>
      <c r="E137" s="176"/>
      <c r="F137" s="58"/>
      <c r="G137" s="15"/>
    </row>
    <row r="138" spans="1:7" ht="32" customHeight="1" x14ac:dyDescent="0.2">
      <c r="A138" s="2"/>
      <c r="B138" s="5"/>
      <c r="C138" s="4" t="s">
        <v>259</v>
      </c>
      <c r="D138" s="176" t="s">
        <v>260</v>
      </c>
      <c r="E138" s="176"/>
      <c r="F138" s="58" t="s">
        <v>8</v>
      </c>
      <c r="G138" s="15">
        <f t="shared" ref="G138:G142" si="19">IF(AND(F138="YA"),5,IF(AND(F138="TIDAK"),1,0))</f>
        <v>5</v>
      </c>
    </row>
    <row r="139" spans="1:7" ht="32" customHeight="1" x14ac:dyDescent="0.2">
      <c r="A139" s="2"/>
      <c r="B139" s="5"/>
      <c r="C139" s="4" t="s">
        <v>261</v>
      </c>
      <c r="D139" s="176" t="s">
        <v>262</v>
      </c>
      <c r="E139" s="176"/>
      <c r="F139" s="58" t="s">
        <v>8</v>
      </c>
      <c r="G139" s="15">
        <f t="shared" si="19"/>
        <v>5</v>
      </c>
    </row>
    <row r="140" spans="1:7" ht="32" customHeight="1" x14ac:dyDescent="0.2">
      <c r="A140" s="2"/>
      <c r="B140" s="5"/>
      <c r="C140" s="4" t="s">
        <v>263</v>
      </c>
      <c r="D140" s="176" t="s">
        <v>264</v>
      </c>
      <c r="E140" s="176"/>
      <c r="F140" s="58" t="s">
        <v>8</v>
      </c>
      <c r="G140" s="15">
        <f t="shared" si="19"/>
        <v>5</v>
      </c>
    </row>
    <row r="141" spans="1:7" ht="32" customHeight="1" x14ac:dyDescent="0.2">
      <c r="A141" s="2"/>
      <c r="B141" s="4" t="s">
        <v>265</v>
      </c>
      <c r="C141" s="176" t="s">
        <v>266</v>
      </c>
      <c r="D141" s="176"/>
      <c r="E141" s="176"/>
      <c r="F141" s="58" t="s">
        <v>8</v>
      </c>
      <c r="G141" s="15">
        <f t="shared" si="19"/>
        <v>5</v>
      </c>
    </row>
    <row r="142" spans="1:7" ht="32" customHeight="1" x14ac:dyDescent="0.2">
      <c r="A142" s="2"/>
      <c r="B142" s="4" t="s">
        <v>267</v>
      </c>
      <c r="C142" s="176" t="s">
        <v>268</v>
      </c>
      <c r="D142" s="176"/>
      <c r="E142" s="176"/>
      <c r="F142" s="58" t="s">
        <v>8</v>
      </c>
      <c r="G142" s="15">
        <f t="shared" si="19"/>
        <v>5</v>
      </c>
    </row>
    <row r="143" spans="1:7" ht="32" customHeight="1" x14ac:dyDescent="0.2">
      <c r="A143" s="2">
        <v>9</v>
      </c>
      <c r="B143" s="180" t="s">
        <v>269</v>
      </c>
      <c r="C143" s="180"/>
      <c r="D143" s="180"/>
      <c r="E143" s="180"/>
      <c r="F143" s="58"/>
      <c r="G143" s="50">
        <f>SUM(G144:G162)</f>
        <v>39</v>
      </c>
    </row>
    <row r="144" spans="1:7" ht="32" customHeight="1" x14ac:dyDescent="0.2">
      <c r="A144" s="2"/>
      <c r="B144" s="4" t="s">
        <v>270</v>
      </c>
      <c r="C144" s="176" t="s">
        <v>271</v>
      </c>
      <c r="D144" s="176"/>
      <c r="E144" s="176"/>
      <c r="F144" s="58" t="s">
        <v>8</v>
      </c>
      <c r="G144" s="15">
        <f t="shared" ref="G144:G146" si="20">IF(AND(F144="YA"),5,IF(AND(F144="TIDAK"),1,0))</f>
        <v>5</v>
      </c>
    </row>
    <row r="145" spans="1:7" ht="32" customHeight="1" x14ac:dyDescent="0.2">
      <c r="A145" s="2"/>
      <c r="B145" s="5"/>
      <c r="C145" s="176" t="s">
        <v>272</v>
      </c>
      <c r="D145" s="176"/>
      <c r="E145" s="176"/>
      <c r="F145" s="58" t="s">
        <v>8</v>
      </c>
      <c r="G145" s="15">
        <f t="shared" si="20"/>
        <v>5</v>
      </c>
    </row>
    <row r="146" spans="1:7" ht="32" customHeight="1" x14ac:dyDescent="0.2">
      <c r="A146" s="2"/>
      <c r="B146" s="4" t="s">
        <v>273</v>
      </c>
      <c r="C146" s="176" t="s">
        <v>274</v>
      </c>
      <c r="D146" s="176"/>
      <c r="E146" s="176"/>
      <c r="F146" s="58" t="s">
        <v>8</v>
      </c>
      <c r="G146" s="15">
        <f t="shared" si="20"/>
        <v>5</v>
      </c>
    </row>
    <row r="147" spans="1:7" ht="32" customHeight="1" x14ac:dyDescent="0.2">
      <c r="A147" s="2"/>
      <c r="B147" s="4" t="s">
        <v>275</v>
      </c>
      <c r="C147" s="176" t="s">
        <v>276</v>
      </c>
      <c r="D147" s="176"/>
      <c r="E147" s="176"/>
      <c r="F147" s="58"/>
      <c r="G147" s="15"/>
    </row>
    <row r="148" spans="1:7" ht="32" customHeight="1" x14ac:dyDescent="0.2">
      <c r="A148" s="2"/>
      <c r="B148" s="5"/>
      <c r="C148" s="4" t="s">
        <v>277</v>
      </c>
      <c r="D148" s="176" t="s">
        <v>173</v>
      </c>
      <c r="E148" s="176"/>
      <c r="F148" s="58" t="s">
        <v>8</v>
      </c>
      <c r="G148" s="15">
        <f>IF(AND(F148="YA"),3,IF(AND(F148="TIDAK"),1,0))</f>
        <v>3</v>
      </c>
    </row>
    <row r="149" spans="1:7" ht="32" customHeight="1" x14ac:dyDescent="0.2">
      <c r="A149" s="2"/>
      <c r="B149" s="5"/>
      <c r="C149" s="4" t="s">
        <v>278</v>
      </c>
      <c r="D149" s="176" t="s">
        <v>279</v>
      </c>
      <c r="E149" s="176"/>
      <c r="F149" s="58" t="s">
        <v>22</v>
      </c>
      <c r="G149" s="15">
        <f>IF(AND(F149="YA"),3,IF(AND(F149="TIDAK"),1,0))</f>
        <v>0</v>
      </c>
    </row>
    <row r="150" spans="1:7" ht="32" customHeight="1" x14ac:dyDescent="0.2">
      <c r="A150" s="2"/>
      <c r="B150" s="5"/>
      <c r="C150" s="4" t="s">
        <v>280</v>
      </c>
      <c r="D150" s="176" t="s">
        <v>281</v>
      </c>
      <c r="E150" s="176"/>
      <c r="F150" s="58" t="s">
        <v>22</v>
      </c>
      <c r="G150" s="15">
        <f>IF(AND(F150="YA"),4,IF(AND(F150="TIDAK"),1,0))</f>
        <v>0</v>
      </c>
    </row>
    <row r="151" spans="1:7" ht="32" customHeight="1" x14ac:dyDescent="0.2">
      <c r="A151" s="2"/>
      <c r="B151" s="5"/>
      <c r="C151" s="4" t="s">
        <v>282</v>
      </c>
      <c r="D151" s="176" t="s">
        <v>283</v>
      </c>
      <c r="E151" s="176"/>
      <c r="F151" s="58" t="s">
        <v>22</v>
      </c>
      <c r="G151" s="15">
        <f>IF(AND(F151="YA"),5,IF(AND(F151="TIDAK"),1,0))</f>
        <v>0</v>
      </c>
    </row>
    <row r="152" spans="1:7" ht="32" customHeight="1" x14ac:dyDescent="0.2">
      <c r="A152" s="2"/>
      <c r="B152" s="4" t="s">
        <v>284</v>
      </c>
      <c r="C152" s="176" t="s">
        <v>285</v>
      </c>
      <c r="D152" s="176"/>
      <c r="E152" s="176"/>
      <c r="F152" s="58" t="s">
        <v>8</v>
      </c>
      <c r="G152" s="15">
        <f t="shared" ref="G152" si="21">IF(AND(F152="YA"),5,IF(AND(F152="TIDAK"),1,0))</f>
        <v>5</v>
      </c>
    </row>
    <row r="153" spans="1:7" ht="32" customHeight="1" x14ac:dyDescent="0.2">
      <c r="A153" s="2"/>
      <c r="B153" s="4" t="s">
        <v>286</v>
      </c>
      <c r="C153" s="176" t="s">
        <v>287</v>
      </c>
      <c r="D153" s="176"/>
      <c r="E153" s="176"/>
      <c r="F153" s="58"/>
      <c r="G153" s="15"/>
    </row>
    <row r="154" spans="1:7" ht="32" customHeight="1" x14ac:dyDescent="0.2">
      <c r="A154" s="2"/>
      <c r="B154" s="5"/>
      <c r="C154" s="4" t="s">
        <v>288</v>
      </c>
      <c r="D154" s="176" t="s">
        <v>289</v>
      </c>
      <c r="E154" s="176"/>
      <c r="F154" s="58" t="s">
        <v>22</v>
      </c>
      <c r="G154" s="15">
        <f>IF(AND(F154="YA"),2,IF(AND(F154="TIDAK"),1,0))</f>
        <v>0</v>
      </c>
    </row>
    <row r="155" spans="1:7" ht="32" customHeight="1" x14ac:dyDescent="0.2">
      <c r="A155" s="2"/>
      <c r="B155" s="5"/>
      <c r="C155" s="4" t="s">
        <v>290</v>
      </c>
      <c r="D155" s="176" t="s">
        <v>291</v>
      </c>
      <c r="E155" s="176"/>
      <c r="F155" s="58" t="s">
        <v>22</v>
      </c>
      <c r="G155" s="15">
        <f>IF(AND(F155="YA"),3,IF(AND(F155="TIDAK"),1,0))</f>
        <v>0</v>
      </c>
    </row>
    <row r="156" spans="1:7" ht="32" customHeight="1" x14ac:dyDescent="0.2">
      <c r="A156" s="2"/>
      <c r="B156" s="5"/>
      <c r="C156" s="4" t="s">
        <v>292</v>
      </c>
      <c r="D156" s="176" t="s">
        <v>293</v>
      </c>
      <c r="E156" s="176"/>
      <c r="F156" s="58" t="s">
        <v>8</v>
      </c>
      <c r="G156" s="15">
        <f>IF(AND(F156="YA"),5,IF(AND(F156="TIDAK"),1,0))</f>
        <v>5</v>
      </c>
    </row>
    <row r="157" spans="1:7" ht="32" customHeight="1" x14ac:dyDescent="0.2">
      <c r="A157" s="2"/>
      <c r="B157" s="4" t="s">
        <v>294</v>
      </c>
      <c r="C157" s="176" t="s">
        <v>295</v>
      </c>
      <c r="D157" s="176"/>
      <c r="E157" s="176"/>
      <c r="F157" s="58" t="s">
        <v>8</v>
      </c>
      <c r="G157" s="15">
        <f t="shared" ref="G157" si="22">IF(AND(F157="YA"),5,IF(AND(F157="TIDAK"),1,0))</f>
        <v>5</v>
      </c>
    </row>
    <row r="158" spans="1:7" ht="32" customHeight="1" x14ac:dyDescent="0.2">
      <c r="A158" s="2"/>
      <c r="B158" s="4" t="s">
        <v>296</v>
      </c>
      <c r="C158" s="176" t="s">
        <v>297</v>
      </c>
      <c r="D158" s="176"/>
      <c r="E158" s="176"/>
      <c r="F158" s="58"/>
      <c r="G158" s="15"/>
    </row>
    <row r="159" spans="1:7" ht="32" customHeight="1" x14ac:dyDescent="0.2">
      <c r="A159" s="2"/>
      <c r="B159" s="5"/>
      <c r="C159" s="4" t="s">
        <v>298</v>
      </c>
      <c r="D159" s="176" t="s">
        <v>299</v>
      </c>
      <c r="E159" s="176"/>
      <c r="F159" s="58" t="s">
        <v>22</v>
      </c>
      <c r="G159" s="15">
        <f>IF(AND(F159="YA"),2,IF(AND(F159="TIDAK"),1,0))</f>
        <v>0</v>
      </c>
    </row>
    <row r="160" spans="1:7" ht="32" customHeight="1" x14ac:dyDescent="0.2">
      <c r="A160" s="2"/>
      <c r="B160" s="5"/>
      <c r="C160" s="4" t="s">
        <v>300</v>
      </c>
      <c r="D160" s="176" t="s">
        <v>301</v>
      </c>
      <c r="E160" s="176"/>
      <c r="F160" s="58" t="s">
        <v>22</v>
      </c>
      <c r="G160" s="15">
        <f>IF(AND(F160="YA"),3,IF(AND(F160="TIDAK"),1,0))</f>
        <v>0</v>
      </c>
    </row>
    <row r="161" spans="1:7" ht="32" customHeight="1" x14ac:dyDescent="0.2">
      <c r="A161" s="2"/>
      <c r="B161" s="5"/>
      <c r="C161" s="4" t="s">
        <v>302</v>
      </c>
      <c r="D161" s="176" t="s">
        <v>303</v>
      </c>
      <c r="E161" s="176"/>
      <c r="F161" s="58" t="s">
        <v>8</v>
      </c>
      <c r="G161" s="15">
        <f>IF(AND(F161="YA"),5,IF(AND(F161="TIDAK"),1,0))</f>
        <v>5</v>
      </c>
    </row>
    <row r="162" spans="1:7" ht="32" customHeight="1" x14ac:dyDescent="0.2">
      <c r="A162" s="2"/>
      <c r="B162" s="4" t="s">
        <v>304</v>
      </c>
      <c r="C162" s="176" t="s">
        <v>305</v>
      </c>
      <c r="D162" s="176"/>
      <c r="E162" s="176"/>
      <c r="F162" s="58" t="s">
        <v>55</v>
      </c>
      <c r="G162" s="15">
        <f t="shared" ref="G162" si="23">IF(AND(F162="YA"),5,IF(AND(F162="TIDAK"),1,0))</f>
        <v>1</v>
      </c>
    </row>
    <row r="163" spans="1:7" ht="32" customHeight="1" x14ac:dyDescent="0.2">
      <c r="A163" s="204" t="s">
        <v>306</v>
      </c>
      <c r="B163" s="205"/>
      <c r="C163" s="205"/>
      <c r="D163" s="205"/>
      <c r="E163" s="205"/>
      <c r="F163" s="205"/>
      <c r="G163" s="48">
        <f>G164</f>
        <v>168</v>
      </c>
    </row>
    <row r="164" spans="1:7" ht="32" customHeight="1" x14ac:dyDescent="0.2">
      <c r="A164" s="2">
        <v>10</v>
      </c>
      <c r="B164" s="180" t="s">
        <v>307</v>
      </c>
      <c r="C164" s="180"/>
      <c r="D164" s="180"/>
      <c r="E164" s="180"/>
      <c r="F164" s="58"/>
      <c r="G164" s="50">
        <f>SUM(G165:G243)</f>
        <v>168</v>
      </c>
    </row>
    <row r="165" spans="1:7" ht="32" customHeight="1" x14ac:dyDescent="0.2">
      <c r="A165" s="2"/>
      <c r="B165" s="4" t="s">
        <v>308</v>
      </c>
      <c r="C165" s="176" t="s">
        <v>309</v>
      </c>
      <c r="D165" s="176"/>
      <c r="E165" s="176"/>
      <c r="F165" s="58" t="s">
        <v>8</v>
      </c>
      <c r="G165" s="15">
        <f t="shared" ref="G165" si="24">IF(AND(F165="YA"),5,IF(AND(F165="TIDAK"),1,0))</f>
        <v>5</v>
      </c>
    </row>
    <row r="166" spans="1:7" ht="46" customHeight="1" x14ac:dyDescent="0.2">
      <c r="A166" s="2"/>
      <c r="B166" s="4" t="s">
        <v>310</v>
      </c>
      <c r="C166" s="176" t="s">
        <v>311</v>
      </c>
      <c r="D166" s="176"/>
      <c r="E166" s="176"/>
      <c r="F166" s="58"/>
      <c r="G166" s="15"/>
    </row>
    <row r="167" spans="1:7" ht="32" customHeight="1" x14ac:dyDescent="0.2">
      <c r="A167" s="2"/>
      <c r="B167" s="5"/>
      <c r="C167" s="4" t="s">
        <v>312</v>
      </c>
      <c r="D167" s="176" t="s">
        <v>313</v>
      </c>
      <c r="E167" s="176"/>
      <c r="F167" s="58" t="s">
        <v>22</v>
      </c>
      <c r="G167" s="15">
        <f>IF(AND(F167="YA"),2,IF(AND(F167="TIDAK"),1,0))</f>
        <v>0</v>
      </c>
    </row>
    <row r="168" spans="1:7" ht="32" customHeight="1" x14ac:dyDescent="0.2">
      <c r="A168" s="2"/>
      <c r="B168" s="5"/>
      <c r="C168" s="4" t="s">
        <v>314</v>
      </c>
      <c r="D168" s="176" t="s">
        <v>315</v>
      </c>
      <c r="E168" s="176"/>
      <c r="F168" s="58"/>
      <c r="G168" s="15"/>
    </row>
    <row r="169" spans="1:7" ht="32" customHeight="1" x14ac:dyDescent="0.2">
      <c r="A169" s="2"/>
      <c r="B169" s="5"/>
      <c r="C169" s="5"/>
      <c r="D169" s="4" t="s">
        <v>316</v>
      </c>
      <c r="E169" s="5" t="s">
        <v>317</v>
      </c>
      <c r="F169" s="58" t="s">
        <v>22</v>
      </c>
      <c r="G169" s="15">
        <f>IF(AND(F169="YA"),3,IF(AND(F169="TIDAK"),0.01,0))</f>
        <v>0</v>
      </c>
    </row>
    <row r="170" spans="1:7" ht="32" customHeight="1" x14ac:dyDescent="0.2">
      <c r="A170" s="2"/>
      <c r="B170" s="5"/>
      <c r="C170" s="5"/>
      <c r="D170" s="4" t="s">
        <v>318</v>
      </c>
      <c r="E170" s="5" t="s">
        <v>319</v>
      </c>
      <c r="F170" s="58" t="s">
        <v>22</v>
      </c>
      <c r="G170" s="15">
        <f>IF(AND(F170="YA"),3,IF(AND(F170="TIDAK"),0.01,0))</f>
        <v>0</v>
      </c>
    </row>
    <row r="171" spans="1:7" ht="32" customHeight="1" x14ac:dyDescent="0.2">
      <c r="A171" s="2"/>
      <c r="B171" s="5"/>
      <c r="C171" s="5"/>
      <c r="D171" s="4" t="s">
        <v>320</v>
      </c>
      <c r="E171" s="5" t="s">
        <v>321</v>
      </c>
      <c r="F171" s="58" t="s">
        <v>8</v>
      </c>
      <c r="G171" s="15">
        <f>IF(AND(F171="YA"),3,IF(AND(F171="TIDAK"),0.01,0))</f>
        <v>3</v>
      </c>
    </row>
    <row r="172" spans="1:7" ht="32" customHeight="1" x14ac:dyDescent="0.2">
      <c r="A172" s="2"/>
      <c r="B172" s="5"/>
      <c r="C172" s="5"/>
      <c r="D172" s="4" t="s">
        <v>322</v>
      </c>
      <c r="E172" s="5" t="s">
        <v>323</v>
      </c>
      <c r="F172" s="58" t="s">
        <v>22</v>
      </c>
      <c r="G172" s="15">
        <f>IF(AND(F172="YA"),3,IF(AND(F172="TIDAK"),0.01,0))</f>
        <v>0</v>
      </c>
    </row>
    <row r="173" spans="1:7" ht="32" customHeight="1" x14ac:dyDescent="0.2">
      <c r="A173" s="2"/>
      <c r="B173" s="5"/>
      <c r="C173" s="5"/>
      <c r="D173" s="4" t="s">
        <v>324</v>
      </c>
      <c r="E173" s="5" t="s">
        <v>325</v>
      </c>
      <c r="F173" s="58" t="s">
        <v>22</v>
      </c>
      <c r="G173" s="15">
        <f>IF(AND(F173="YA"),3,IF(AND(F173="TIDAK"),0.01,0))</f>
        <v>0</v>
      </c>
    </row>
    <row r="174" spans="1:7" ht="32" customHeight="1" x14ac:dyDescent="0.2">
      <c r="A174" s="2"/>
      <c r="B174" s="5"/>
      <c r="C174" s="4" t="s">
        <v>326</v>
      </c>
      <c r="D174" s="176" t="s">
        <v>327</v>
      </c>
      <c r="E174" s="176"/>
      <c r="F174" s="58"/>
      <c r="G174" s="15"/>
    </row>
    <row r="175" spans="1:7" ht="32" customHeight="1" x14ac:dyDescent="0.2">
      <c r="A175" s="2"/>
      <c r="B175" s="5"/>
      <c r="C175" s="5"/>
      <c r="D175" s="4" t="s">
        <v>328</v>
      </c>
      <c r="E175" s="5" t="s">
        <v>329</v>
      </c>
      <c r="F175" s="58" t="s">
        <v>22</v>
      </c>
      <c r="G175" s="15">
        <f>IF(AND(F175="YA"),5,IF(AND(F175="TIDAK"),1,0))</f>
        <v>0</v>
      </c>
    </row>
    <row r="176" spans="1:7" ht="32" customHeight="1" x14ac:dyDescent="0.2">
      <c r="A176" s="2"/>
      <c r="B176" s="5"/>
      <c r="C176" s="5"/>
      <c r="D176" s="4" t="s">
        <v>330</v>
      </c>
      <c r="E176" s="5" t="s">
        <v>331</v>
      </c>
      <c r="F176" s="58" t="s">
        <v>22</v>
      </c>
      <c r="G176" s="15">
        <f t="shared" ref="G176:G182" si="25">IF(AND(F176="YA"),5,IF(AND(F176="TIDAK"),1,0))</f>
        <v>0</v>
      </c>
    </row>
    <row r="177" spans="1:7" ht="32" customHeight="1" x14ac:dyDescent="0.2">
      <c r="A177" s="2"/>
      <c r="B177" s="5"/>
      <c r="C177" s="5"/>
      <c r="D177" s="4" t="s">
        <v>332</v>
      </c>
      <c r="E177" s="5" t="s">
        <v>333</v>
      </c>
      <c r="F177" s="58" t="s">
        <v>22</v>
      </c>
      <c r="G177" s="15">
        <f t="shared" si="25"/>
        <v>0</v>
      </c>
    </row>
    <row r="178" spans="1:7" ht="32" customHeight="1" x14ac:dyDescent="0.2">
      <c r="A178" s="2"/>
      <c r="B178" s="5"/>
      <c r="C178" s="5"/>
      <c r="D178" s="4" t="s">
        <v>334</v>
      </c>
      <c r="E178" s="5" t="s">
        <v>335</v>
      </c>
      <c r="F178" s="58" t="s">
        <v>22</v>
      </c>
      <c r="G178" s="15">
        <f t="shared" si="25"/>
        <v>0</v>
      </c>
    </row>
    <row r="179" spans="1:7" ht="32" customHeight="1" x14ac:dyDescent="0.2">
      <c r="A179" s="2"/>
      <c r="B179" s="5"/>
      <c r="C179" s="5"/>
      <c r="D179" s="4" t="s">
        <v>336</v>
      </c>
      <c r="E179" s="5" t="s">
        <v>321</v>
      </c>
      <c r="F179" s="58" t="s">
        <v>22</v>
      </c>
      <c r="G179" s="15">
        <f t="shared" si="25"/>
        <v>0</v>
      </c>
    </row>
    <row r="180" spans="1:7" ht="32" customHeight="1" x14ac:dyDescent="0.2">
      <c r="A180" s="2"/>
      <c r="B180" s="5"/>
      <c r="C180" s="5"/>
      <c r="D180" s="4" t="s">
        <v>337</v>
      </c>
      <c r="E180" s="5" t="s">
        <v>323</v>
      </c>
      <c r="F180" s="58" t="s">
        <v>22</v>
      </c>
      <c r="G180" s="15">
        <f t="shared" si="25"/>
        <v>0</v>
      </c>
    </row>
    <row r="181" spans="1:7" ht="32" customHeight="1" x14ac:dyDescent="0.2">
      <c r="A181" s="2"/>
      <c r="B181" s="5"/>
      <c r="C181" s="5"/>
      <c r="D181" s="4" t="s">
        <v>338</v>
      </c>
      <c r="E181" s="5" t="s">
        <v>325</v>
      </c>
      <c r="F181" s="58" t="s">
        <v>22</v>
      </c>
      <c r="G181" s="15">
        <f t="shared" si="25"/>
        <v>0</v>
      </c>
    </row>
    <row r="182" spans="1:7" ht="32" customHeight="1" x14ac:dyDescent="0.2">
      <c r="A182" s="2"/>
      <c r="B182" s="5"/>
      <c r="C182" s="5"/>
      <c r="D182" s="4" t="s">
        <v>339</v>
      </c>
      <c r="E182" s="5" t="s">
        <v>340</v>
      </c>
      <c r="F182" s="58" t="s">
        <v>22</v>
      </c>
      <c r="G182" s="15">
        <f t="shared" si="25"/>
        <v>0</v>
      </c>
    </row>
    <row r="183" spans="1:7" ht="32" customHeight="1" x14ac:dyDescent="0.2">
      <c r="A183" s="2"/>
      <c r="B183" s="4" t="s">
        <v>341</v>
      </c>
      <c r="C183" s="176" t="s">
        <v>342</v>
      </c>
      <c r="D183" s="176"/>
      <c r="E183" s="176"/>
      <c r="F183" s="58" t="s">
        <v>8</v>
      </c>
      <c r="G183" s="15">
        <f>IF(AND(F183="YA"),5,IF(AND(F183="TIDAK"),1,0))</f>
        <v>5</v>
      </c>
    </row>
    <row r="184" spans="1:7" ht="32" customHeight="1" x14ac:dyDescent="0.2">
      <c r="A184" s="2"/>
      <c r="B184" s="4" t="s">
        <v>343</v>
      </c>
      <c r="C184" s="176" t="s">
        <v>344</v>
      </c>
      <c r="D184" s="176"/>
      <c r="E184" s="176"/>
      <c r="F184" s="58"/>
      <c r="G184" s="15"/>
    </row>
    <row r="185" spans="1:7" ht="32" customHeight="1" x14ac:dyDescent="0.2">
      <c r="A185" s="2"/>
      <c r="B185" s="5"/>
      <c r="C185" s="4" t="s">
        <v>345</v>
      </c>
      <c r="D185" s="176" t="s">
        <v>346</v>
      </c>
      <c r="E185" s="176"/>
      <c r="F185" s="58" t="s">
        <v>8</v>
      </c>
      <c r="G185" s="15">
        <f>IF(AND(F185="YA"),2,IF(AND(F185="TIDAK"),1,0))</f>
        <v>2</v>
      </c>
    </row>
    <row r="186" spans="1:7" ht="32" customHeight="1" x14ac:dyDescent="0.2">
      <c r="A186" s="2"/>
      <c r="B186" s="5"/>
      <c r="C186" s="4" t="s">
        <v>347</v>
      </c>
      <c r="D186" s="176" t="s">
        <v>348</v>
      </c>
      <c r="E186" s="176"/>
      <c r="F186" s="58" t="s">
        <v>22</v>
      </c>
      <c r="G186" s="15">
        <f>IF(AND(F186="YA"),3,IF(AND(F186="TIDAK"),1,0))</f>
        <v>0</v>
      </c>
    </row>
    <row r="187" spans="1:7" ht="32" customHeight="1" x14ac:dyDescent="0.2">
      <c r="A187" s="2"/>
      <c r="B187" s="5"/>
      <c r="C187" s="4" t="s">
        <v>349</v>
      </c>
      <c r="D187" s="176" t="s">
        <v>350</v>
      </c>
      <c r="E187" s="176"/>
      <c r="F187" s="58" t="s">
        <v>22</v>
      </c>
      <c r="G187" s="15">
        <f>IF(AND(F187="YA"),5,IF(AND(F187="TIDAK"),1,0))</f>
        <v>0</v>
      </c>
    </row>
    <row r="188" spans="1:7" ht="32" customHeight="1" x14ac:dyDescent="0.2">
      <c r="A188" s="2"/>
      <c r="B188" s="4" t="s">
        <v>351</v>
      </c>
      <c r="C188" s="176" t="s">
        <v>352</v>
      </c>
      <c r="D188" s="176"/>
      <c r="E188" s="176"/>
      <c r="F188" s="58"/>
      <c r="G188" s="15"/>
    </row>
    <row r="189" spans="1:7" ht="32" customHeight="1" x14ac:dyDescent="0.2">
      <c r="A189" s="2"/>
      <c r="B189" s="5"/>
      <c r="C189" s="4" t="s">
        <v>353</v>
      </c>
      <c r="D189" s="176" t="s">
        <v>346</v>
      </c>
      <c r="E189" s="176"/>
      <c r="F189" s="58" t="s">
        <v>22</v>
      </c>
      <c r="G189" s="15">
        <f>IF(AND(F189="YA"),2,IF(AND(F189="TIDAK"),1,0))</f>
        <v>0</v>
      </c>
    </row>
    <row r="190" spans="1:7" ht="32" customHeight="1" x14ac:dyDescent="0.2">
      <c r="A190" s="2"/>
      <c r="B190" s="5"/>
      <c r="C190" s="4" t="s">
        <v>354</v>
      </c>
      <c r="D190" s="176" t="s">
        <v>348</v>
      </c>
      <c r="E190" s="176"/>
      <c r="F190" s="58" t="s">
        <v>8</v>
      </c>
      <c r="G190" s="15">
        <f>IF(AND(F190="YA"),3,IF(AND(F190="TIDAK"),1,0))</f>
        <v>3</v>
      </c>
    </row>
    <row r="191" spans="1:7" ht="32" customHeight="1" x14ac:dyDescent="0.2">
      <c r="A191" s="2"/>
      <c r="B191" s="5"/>
      <c r="C191" s="4" t="s">
        <v>355</v>
      </c>
      <c r="D191" s="176" t="s">
        <v>350</v>
      </c>
      <c r="E191" s="176"/>
      <c r="F191" s="58" t="s">
        <v>22</v>
      </c>
      <c r="G191" s="15">
        <f>IF(AND(F191="YA"),5,IF(AND(F191="TIDAK"),1,0))</f>
        <v>0</v>
      </c>
    </row>
    <row r="192" spans="1:7" ht="32" customHeight="1" x14ac:dyDescent="0.2">
      <c r="A192" s="2"/>
      <c r="B192" s="4" t="s">
        <v>356</v>
      </c>
      <c r="C192" s="176" t="s">
        <v>357</v>
      </c>
      <c r="D192" s="176"/>
      <c r="E192" s="176"/>
      <c r="F192" s="58" t="s">
        <v>8</v>
      </c>
      <c r="G192" s="15">
        <f>IF(AND(F192="YA"),5,IF(AND(F192="TIDAK"),1,0))</f>
        <v>5</v>
      </c>
    </row>
    <row r="193" spans="1:7" ht="32" customHeight="1" x14ac:dyDescent="0.2">
      <c r="A193" s="2"/>
      <c r="B193" s="4" t="s">
        <v>358</v>
      </c>
      <c r="C193" s="176" t="s">
        <v>359</v>
      </c>
      <c r="D193" s="176"/>
      <c r="E193" s="176"/>
      <c r="F193" s="58"/>
      <c r="G193" s="15"/>
    </row>
    <row r="194" spans="1:7" ht="32" customHeight="1" x14ac:dyDescent="0.2">
      <c r="A194" s="2"/>
      <c r="B194" s="5"/>
      <c r="C194" s="4" t="s">
        <v>360</v>
      </c>
      <c r="D194" s="176" t="s">
        <v>361</v>
      </c>
      <c r="E194" s="176"/>
      <c r="F194" s="58" t="s">
        <v>22</v>
      </c>
      <c r="G194" s="15">
        <f>IF(AND(F194="YA"),2,IF(AND(F194="TIDAK"),1,0))</f>
        <v>0</v>
      </c>
    </row>
    <row r="195" spans="1:7" ht="32" customHeight="1" x14ac:dyDescent="0.2">
      <c r="A195" s="2"/>
      <c r="B195" s="5"/>
      <c r="C195" s="4" t="s">
        <v>362</v>
      </c>
      <c r="D195" s="176" t="s">
        <v>301</v>
      </c>
      <c r="E195" s="176"/>
      <c r="F195" s="58" t="s">
        <v>22</v>
      </c>
      <c r="G195" s="15">
        <f>IF(AND(F195="YA"),3,IF(AND(F195="TIDAK"),1,0))</f>
        <v>0</v>
      </c>
    </row>
    <row r="196" spans="1:7" ht="32" customHeight="1" x14ac:dyDescent="0.2">
      <c r="A196" s="2"/>
      <c r="B196" s="5"/>
      <c r="C196" s="4" t="s">
        <v>363</v>
      </c>
      <c r="D196" s="176" t="s">
        <v>303</v>
      </c>
      <c r="E196" s="176"/>
      <c r="F196" s="58" t="s">
        <v>8</v>
      </c>
      <c r="G196" s="15">
        <f>IF(AND(F196="YA"),4,IF(AND(F196="TIDAK"),1,0))</f>
        <v>4</v>
      </c>
    </row>
    <row r="197" spans="1:7" ht="32" customHeight="1" x14ac:dyDescent="0.2">
      <c r="A197" s="2"/>
      <c r="B197" s="5"/>
      <c r="C197" s="4" t="s">
        <v>364</v>
      </c>
      <c r="D197" s="176" t="s">
        <v>365</v>
      </c>
      <c r="E197" s="176"/>
      <c r="F197" s="58" t="s">
        <v>22</v>
      </c>
      <c r="G197" s="15">
        <f>IF(AND(F197="YA"),5,IF(AND(F197="TIDAK"),1,0))</f>
        <v>0</v>
      </c>
    </row>
    <row r="198" spans="1:7" ht="32" customHeight="1" x14ac:dyDescent="0.2">
      <c r="A198" s="2"/>
      <c r="B198" s="4" t="s">
        <v>366</v>
      </c>
      <c r="C198" s="176" t="s">
        <v>367</v>
      </c>
      <c r="D198" s="176"/>
      <c r="E198" s="176"/>
      <c r="F198" s="58"/>
      <c r="G198" s="15"/>
    </row>
    <row r="199" spans="1:7" ht="32" customHeight="1" x14ac:dyDescent="0.2">
      <c r="A199" s="2"/>
      <c r="B199" s="5"/>
      <c r="C199" s="4" t="s">
        <v>368</v>
      </c>
      <c r="D199" s="176" t="s">
        <v>369</v>
      </c>
      <c r="E199" s="176"/>
      <c r="F199" s="58" t="s">
        <v>8</v>
      </c>
      <c r="G199" s="15">
        <f>IF(AND(F199="YA"),5,IF(AND(F199="TIDAK"),1,0))</f>
        <v>5</v>
      </c>
    </row>
    <row r="200" spans="1:7" ht="32" customHeight="1" x14ac:dyDescent="0.2">
      <c r="A200" s="2"/>
      <c r="B200" s="5"/>
      <c r="C200" s="4" t="s">
        <v>370</v>
      </c>
      <c r="D200" s="176" t="s">
        <v>371</v>
      </c>
      <c r="E200" s="176"/>
      <c r="F200" s="58" t="s">
        <v>8</v>
      </c>
      <c r="G200" s="15">
        <f>IF(AND(F200="YA"),5,IF(AND(F200="TIDAK"),1,0))</f>
        <v>5</v>
      </c>
    </row>
    <row r="201" spans="1:7" ht="32" customHeight="1" x14ac:dyDescent="0.2">
      <c r="A201" s="2"/>
      <c r="B201" s="5"/>
      <c r="C201" s="4" t="s">
        <v>372</v>
      </c>
      <c r="D201" s="176" t="s">
        <v>373</v>
      </c>
      <c r="E201" s="176"/>
      <c r="F201" s="58" t="s">
        <v>8</v>
      </c>
      <c r="G201" s="15">
        <f>IF(AND(F201="YA"),5,IF(AND(F201="TIDAK"),1,0))</f>
        <v>5</v>
      </c>
    </row>
    <row r="202" spans="1:7" ht="32" customHeight="1" x14ac:dyDescent="0.2">
      <c r="A202" s="2"/>
      <c r="B202" s="5"/>
      <c r="C202" s="4" t="s">
        <v>374</v>
      </c>
      <c r="D202" s="176" t="s">
        <v>375</v>
      </c>
      <c r="E202" s="176"/>
      <c r="F202" s="58" t="s">
        <v>8</v>
      </c>
      <c r="G202" s="15">
        <f>IF(AND(F202="YA"),5,IF(AND(F202="TIDAK"),1,0))</f>
        <v>5</v>
      </c>
    </row>
    <row r="203" spans="1:7" ht="32" customHeight="1" x14ac:dyDescent="0.2">
      <c r="A203" s="2"/>
      <c r="B203" s="4" t="s">
        <v>376</v>
      </c>
      <c r="C203" s="176" t="s">
        <v>377</v>
      </c>
      <c r="D203" s="176"/>
      <c r="E203" s="176"/>
      <c r="F203" s="58"/>
      <c r="G203" s="15"/>
    </row>
    <row r="204" spans="1:7" ht="32" customHeight="1" x14ac:dyDescent="0.2">
      <c r="A204" s="2"/>
      <c r="B204" s="5"/>
      <c r="C204" s="4" t="s">
        <v>378</v>
      </c>
      <c r="D204" s="176" t="s">
        <v>379</v>
      </c>
      <c r="E204" s="176"/>
      <c r="F204" s="58" t="s">
        <v>22</v>
      </c>
      <c r="G204" s="15">
        <f>IF(AND(F204="YA"),2,IF(AND(F204="TIDAK"),1,0))</f>
        <v>0</v>
      </c>
    </row>
    <row r="205" spans="1:7" ht="32" customHeight="1" x14ac:dyDescent="0.2">
      <c r="A205" s="2"/>
      <c r="B205" s="5"/>
      <c r="C205" s="4" t="s">
        <v>380</v>
      </c>
      <c r="D205" s="176" t="s">
        <v>381</v>
      </c>
      <c r="E205" s="176"/>
      <c r="F205" s="58" t="s">
        <v>22</v>
      </c>
      <c r="G205" s="15">
        <f>IF(AND(F205="YA"),2,IF(AND(F205="TIDAK"),1,0))</f>
        <v>0</v>
      </c>
    </row>
    <row r="206" spans="1:7" ht="32" customHeight="1" x14ac:dyDescent="0.2">
      <c r="A206" s="2"/>
      <c r="B206" s="5"/>
      <c r="C206" s="4" t="s">
        <v>382</v>
      </c>
      <c r="D206" s="176" t="s">
        <v>383</v>
      </c>
      <c r="E206" s="176"/>
      <c r="F206" s="58" t="s">
        <v>8</v>
      </c>
      <c r="G206" s="15">
        <f>IF(AND(F206="YA"),5,IF(AND(F206="TIDAK"),1,0))</f>
        <v>5</v>
      </c>
    </row>
    <row r="207" spans="1:7" ht="32" customHeight="1" x14ac:dyDescent="0.2">
      <c r="A207" s="2"/>
      <c r="B207" s="11" t="s">
        <v>384</v>
      </c>
      <c r="C207" s="176" t="s">
        <v>385</v>
      </c>
      <c r="D207" s="176"/>
      <c r="E207" s="176"/>
      <c r="F207" s="58"/>
      <c r="G207" s="15"/>
    </row>
    <row r="208" spans="1:7" ht="32" customHeight="1" x14ac:dyDescent="0.2">
      <c r="A208" s="2"/>
      <c r="B208" s="5"/>
      <c r="C208" s="4" t="s">
        <v>386</v>
      </c>
      <c r="D208" s="176" t="s">
        <v>387</v>
      </c>
      <c r="E208" s="176"/>
      <c r="F208" s="58" t="s">
        <v>22</v>
      </c>
      <c r="G208" s="15">
        <f>IF(AND(F208="YA"),2,IF(AND(F208="TIDAK"),1,0))</f>
        <v>0</v>
      </c>
    </row>
    <row r="209" spans="1:7" ht="32" customHeight="1" x14ac:dyDescent="0.2">
      <c r="A209" s="2"/>
      <c r="B209" s="5"/>
      <c r="C209" s="4" t="s">
        <v>388</v>
      </c>
      <c r="D209" s="176" t="s">
        <v>389</v>
      </c>
      <c r="E209" s="176"/>
      <c r="F209" s="58" t="s">
        <v>22</v>
      </c>
      <c r="G209" s="15">
        <f>IF(AND(F209="YA"),2,IF(AND(F209="TIDAK"),1,0))</f>
        <v>0</v>
      </c>
    </row>
    <row r="210" spans="1:7" ht="32" customHeight="1" x14ac:dyDescent="0.2">
      <c r="A210" s="2"/>
      <c r="B210" s="5"/>
      <c r="C210" s="4" t="s">
        <v>390</v>
      </c>
      <c r="D210" s="176" t="s">
        <v>391</v>
      </c>
      <c r="E210" s="176"/>
      <c r="F210" s="58" t="s">
        <v>22</v>
      </c>
      <c r="G210" s="15">
        <f>IF(AND(F210="YA"),2,IF(AND(F210="TIDAK"),1,0))</f>
        <v>0</v>
      </c>
    </row>
    <row r="211" spans="1:7" ht="32" customHeight="1" x14ac:dyDescent="0.2">
      <c r="A211" s="2"/>
      <c r="B211" s="5"/>
      <c r="C211" s="4" t="s">
        <v>392</v>
      </c>
      <c r="D211" s="176" t="s">
        <v>383</v>
      </c>
      <c r="E211" s="176"/>
      <c r="F211" s="58" t="s">
        <v>8</v>
      </c>
      <c r="G211" s="15">
        <f>IF(AND(F211="YA"),5,IF(AND(F211="TIDAK"),1,0))</f>
        <v>5</v>
      </c>
    </row>
    <row r="212" spans="1:7" ht="32" customHeight="1" x14ac:dyDescent="0.2">
      <c r="A212" s="2"/>
      <c r="B212" s="4" t="s">
        <v>393</v>
      </c>
      <c r="C212" s="176" t="s">
        <v>394</v>
      </c>
      <c r="D212" s="176"/>
      <c r="E212" s="176"/>
      <c r="F212" s="58"/>
      <c r="G212" s="15"/>
    </row>
    <row r="213" spans="1:7" ht="32" customHeight="1" x14ac:dyDescent="0.2">
      <c r="A213" s="2"/>
      <c r="B213" s="5"/>
      <c r="C213" s="4" t="s">
        <v>395</v>
      </c>
      <c r="D213" s="176" t="s">
        <v>391</v>
      </c>
      <c r="E213" s="176"/>
      <c r="F213" s="58" t="s">
        <v>8</v>
      </c>
      <c r="G213" s="15">
        <f>IF(AND(F213="YA"),2,IF(AND(F213="TIDAK"),1,0))</f>
        <v>2</v>
      </c>
    </row>
    <row r="214" spans="1:7" ht="32" customHeight="1" x14ac:dyDescent="0.2">
      <c r="A214" s="2"/>
      <c r="B214" s="5"/>
      <c r="C214" s="4" t="s">
        <v>396</v>
      </c>
      <c r="D214" s="176" t="s">
        <v>389</v>
      </c>
      <c r="E214" s="176"/>
      <c r="F214" s="58" t="s">
        <v>8</v>
      </c>
      <c r="G214" s="15">
        <f>IF(AND(F214="YA"),2,IF(AND(F214="TIDAK"),1,0))</f>
        <v>2</v>
      </c>
    </row>
    <row r="215" spans="1:7" ht="32" customHeight="1" x14ac:dyDescent="0.2">
      <c r="A215" s="2"/>
      <c r="B215" s="5"/>
      <c r="C215" s="4" t="s">
        <v>397</v>
      </c>
      <c r="D215" s="176" t="s">
        <v>387</v>
      </c>
      <c r="E215" s="176"/>
      <c r="F215" s="58" t="s">
        <v>8</v>
      </c>
      <c r="G215" s="15">
        <f>IF(AND(F215="YA"),2,IF(AND(F215="TIDAK"),1,0))</f>
        <v>2</v>
      </c>
    </row>
    <row r="216" spans="1:7" ht="32" customHeight="1" x14ac:dyDescent="0.2">
      <c r="A216" s="2"/>
      <c r="B216" s="5"/>
      <c r="C216" s="4" t="s">
        <v>398</v>
      </c>
      <c r="D216" s="176" t="s">
        <v>399</v>
      </c>
      <c r="E216" s="176"/>
      <c r="F216" s="58" t="s">
        <v>8</v>
      </c>
      <c r="G216" s="15">
        <f>IF(AND(F216="YA"),5,IF(AND(F216="TIDAK"),1,0))</f>
        <v>5</v>
      </c>
    </row>
    <row r="217" spans="1:7" ht="32" customHeight="1" x14ac:dyDescent="0.2">
      <c r="A217" s="2"/>
      <c r="B217" s="4" t="s">
        <v>400</v>
      </c>
      <c r="C217" s="176" t="s">
        <v>401</v>
      </c>
      <c r="D217" s="176"/>
      <c r="E217" s="176"/>
      <c r="F217" s="58"/>
      <c r="G217" s="15"/>
    </row>
    <row r="218" spans="1:7" ht="32" customHeight="1" x14ac:dyDescent="0.2">
      <c r="A218" s="2"/>
      <c r="B218" s="5"/>
      <c r="C218" s="4" t="s">
        <v>402</v>
      </c>
      <c r="D218" s="176" t="s">
        <v>379</v>
      </c>
      <c r="E218" s="176"/>
      <c r="F218" s="58" t="s">
        <v>22</v>
      </c>
      <c r="G218" s="15">
        <f>IF(AND(F218="YA"),2,IF(AND(F218="TIDAK"),1,0))</f>
        <v>0</v>
      </c>
    </row>
    <row r="219" spans="1:7" ht="32" customHeight="1" x14ac:dyDescent="0.2">
      <c r="A219" s="2"/>
      <c r="B219" s="5"/>
      <c r="C219" s="4" t="s">
        <v>403</v>
      </c>
      <c r="D219" s="176" t="s">
        <v>381</v>
      </c>
      <c r="E219" s="176"/>
      <c r="F219" s="58" t="s">
        <v>22</v>
      </c>
      <c r="G219" s="15">
        <f>IF(AND(F219="YA"),2,IF(AND(F219="TIDAK"),1,0))</f>
        <v>0</v>
      </c>
    </row>
    <row r="220" spans="1:7" ht="32" customHeight="1" x14ac:dyDescent="0.2">
      <c r="A220" s="2"/>
      <c r="B220" s="5"/>
      <c r="C220" s="4" t="s">
        <v>404</v>
      </c>
      <c r="D220" s="176" t="s">
        <v>383</v>
      </c>
      <c r="E220" s="176"/>
      <c r="F220" s="58" t="s">
        <v>8</v>
      </c>
      <c r="G220" s="15">
        <f>IF(AND(F220="YA"),5,IF(AND(F220="TIDAK"),1,0))</f>
        <v>5</v>
      </c>
    </row>
    <row r="221" spans="1:7" ht="32" customHeight="1" x14ac:dyDescent="0.2">
      <c r="A221" s="2"/>
      <c r="B221" s="12" t="s">
        <v>405</v>
      </c>
      <c r="C221" s="176" t="s">
        <v>406</v>
      </c>
      <c r="D221" s="176"/>
      <c r="E221" s="176"/>
      <c r="F221" s="58" t="s">
        <v>8</v>
      </c>
      <c r="G221" s="15">
        <f>IF(AND(F221="YA"),5,IF(AND(F221="TIDAK"),1,0))</f>
        <v>5</v>
      </c>
    </row>
    <row r="222" spans="1:7" ht="32" customHeight="1" x14ac:dyDescent="0.2">
      <c r="A222" s="2"/>
      <c r="B222" s="4" t="s">
        <v>407</v>
      </c>
      <c r="C222" s="176" t="s">
        <v>408</v>
      </c>
      <c r="D222" s="176"/>
      <c r="E222" s="176"/>
      <c r="F222" s="58" t="s">
        <v>8</v>
      </c>
      <c r="G222" s="15">
        <f>IF(AND(F222="YA"),5,IF(AND(F222="TIDAK"),1,0))</f>
        <v>5</v>
      </c>
    </row>
    <row r="223" spans="1:7" ht="32" customHeight="1" x14ac:dyDescent="0.2">
      <c r="A223" s="2"/>
      <c r="B223" s="4" t="s">
        <v>409</v>
      </c>
      <c r="C223" s="176" t="s">
        <v>410</v>
      </c>
      <c r="D223" s="176"/>
      <c r="E223" s="176"/>
      <c r="F223" s="58"/>
      <c r="G223" s="15"/>
    </row>
    <row r="224" spans="1:7" ht="32" customHeight="1" x14ac:dyDescent="0.2">
      <c r="A224" s="2"/>
      <c r="B224" s="5"/>
      <c r="C224" s="4" t="s">
        <v>411</v>
      </c>
      <c r="D224" s="176" t="s">
        <v>412</v>
      </c>
      <c r="E224" s="176"/>
      <c r="F224" s="58" t="s">
        <v>8</v>
      </c>
      <c r="G224" s="15">
        <f t="shared" ref="G224:G231" si="26">IF(AND(F224="YA"),5,IF(AND(F224="TIDAK"),1,0))</f>
        <v>5</v>
      </c>
    </row>
    <row r="225" spans="1:7" ht="32" customHeight="1" x14ac:dyDescent="0.2">
      <c r="A225" s="2"/>
      <c r="B225" s="5"/>
      <c r="C225" s="4" t="s">
        <v>413</v>
      </c>
      <c r="D225" s="176" t="s">
        <v>414</v>
      </c>
      <c r="E225" s="176"/>
      <c r="F225" s="58" t="s">
        <v>8</v>
      </c>
      <c r="G225" s="15">
        <f t="shared" si="26"/>
        <v>5</v>
      </c>
    </row>
    <row r="226" spans="1:7" ht="32" customHeight="1" x14ac:dyDescent="0.2">
      <c r="A226" s="2"/>
      <c r="B226" s="5"/>
      <c r="C226" s="4" t="s">
        <v>415</v>
      </c>
      <c r="D226" s="176" t="s">
        <v>416</v>
      </c>
      <c r="E226" s="176"/>
      <c r="F226" s="58" t="s">
        <v>8</v>
      </c>
      <c r="G226" s="15">
        <f t="shared" si="26"/>
        <v>5</v>
      </c>
    </row>
    <row r="227" spans="1:7" ht="32" customHeight="1" x14ac:dyDescent="0.2">
      <c r="A227" s="2"/>
      <c r="B227" s="5"/>
      <c r="C227" s="4" t="s">
        <v>417</v>
      </c>
      <c r="D227" s="176" t="s">
        <v>418</v>
      </c>
      <c r="E227" s="176"/>
      <c r="F227" s="58" t="s">
        <v>8</v>
      </c>
      <c r="G227" s="15">
        <f t="shared" si="26"/>
        <v>5</v>
      </c>
    </row>
    <row r="228" spans="1:7" ht="32" customHeight="1" x14ac:dyDescent="0.2">
      <c r="A228" s="2"/>
      <c r="B228" s="5"/>
      <c r="C228" s="4" t="s">
        <v>419</v>
      </c>
      <c r="D228" s="176" t="s">
        <v>420</v>
      </c>
      <c r="E228" s="176"/>
      <c r="F228" s="58" t="s">
        <v>8</v>
      </c>
      <c r="G228" s="15">
        <f t="shared" si="26"/>
        <v>5</v>
      </c>
    </row>
    <row r="229" spans="1:7" ht="32" customHeight="1" x14ac:dyDescent="0.2">
      <c r="A229" s="2"/>
      <c r="B229" s="5"/>
      <c r="C229" s="4" t="s">
        <v>421</v>
      </c>
      <c r="D229" s="176" t="s">
        <v>422</v>
      </c>
      <c r="E229" s="176"/>
      <c r="F229" s="58" t="s">
        <v>8</v>
      </c>
      <c r="G229" s="15">
        <f t="shared" si="26"/>
        <v>5</v>
      </c>
    </row>
    <row r="230" spans="1:7" ht="32" customHeight="1" x14ac:dyDescent="0.2">
      <c r="A230" s="2"/>
      <c r="B230" s="5"/>
      <c r="C230" s="4" t="s">
        <v>423</v>
      </c>
      <c r="D230" s="176" t="s">
        <v>424</v>
      </c>
      <c r="E230" s="176"/>
      <c r="F230" s="58" t="s">
        <v>8</v>
      </c>
      <c r="G230" s="15">
        <f t="shared" si="26"/>
        <v>5</v>
      </c>
    </row>
    <row r="231" spans="1:7" ht="32" customHeight="1" x14ac:dyDescent="0.2">
      <c r="A231" s="2"/>
      <c r="B231" s="5"/>
      <c r="C231" s="4" t="s">
        <v>425</v>
      </c>
      <c r="D231" s="176" t="s">
        <v>426</v>
      </c>
      <c r="E231" s="176"/>
      <c r="F231" s="58" t="s">
        <v>8</v>
      </c>
      <c r="G231" s="15">
        <f t="shared" si="26"/>
        <v>5</v>
      </c>
    </row>
    <row r="232" spans="1:7" ht="32" customHeight="1" x14ac:dyDescent="0.2">
      <c r="A232" s="2"/>
      <c r="B232" s="4" t="s">
        <v>427</v>
      </c>
      <c r="C232" s="176" t="s">
        <v>428</v>
      </c>
      <c r="D232" s="176"/>
      <c r="E232" s="176"/>
      <c r="F232" s="58"/>
      <c r="G232" s="15"/>
    </row>
    <row r="233" spans="1:7" ht="32" customHeight="1" x14ac:dyDescent="0.2">
      <c r="A233" s="2"/>
      <c r="B233" s="5"/>
      <c r="C233" s="4" t="s">
        <v>429</v>
      </c>
      <c r="D233" s="176" t="s">
        <v>430</v>
      </c>
      <c r="E233" s="176"/>
      <c r="F233" s="58" t="s">
        <v>8</v>
      </c>
      <c r="G233" s="15">
        <f>IF(AND(F233="YA"),5,IF(AND(F233="TIDAK"),1,0))</f>
        <v>5</v>
      </c>
    </row>
    <row r="234" spans="1:7" ht="32" customHeight="1" x14ac:dyDescent="0.2">
      <c r="A234" s="2"/>
      <c r="B234" s="5"/>
      <c r="C234" s="4" t="s">
        <v>431</v>
      </c>
      <c r="D234" s="176" t="s">
        <v>432</v>
      </c>
      <c r="E234" s="176"/>
      <c r="F234" s="58" t="s">
        <v>8</v>
      </c>
      <c r="G234" s="15">
        <f>IF(AND(F234="YA"),5,IF(AND(F234="TIDAK"),1,0))</f>
        <v>5</v>
      </c>
    </row>
    <row r="235" spans="1:7" ht="32" customHeight="1" x14ac:dyDescent="0.2">
      <c r="A235" s="2"/>
      <c r="B235" s="4" t="s">
        <v>433</v>
      </c>
      <c r="C235" s="176" t="s">
        <v>434</v>
      </c>
      <c r="D235" s="176"/>
      <c r="E235" s="176"/>
      <c r="F235" s="58" t="s">
        <v>8</v>
      </c>
      <c r="G235" s="15">
        <f>IF(AND(F235="YA"),5,IF(AND(F235="TIDAK"),1,0))</f>
        <v>5</v>
      </c>
    </row>
    <row r="236" spans="1:7" ht="32" customHeight="1" x14ac:dyDescent="0.2">
      <c r="A236" s="2"/>
      <c r="B236" s="4" t="s">
        <v>435</v>
      </c>
      <c r="C236" s="176" t="s">
        <v>436</v>
      </c>
      <c r="D236" s="176"/>
      <c r="E236" s="176"/>
      <c r="F236" s="58"/>
      <c r="G236" s="15"/>
    </row>
    <row r="237" spans="1:7" ht="32" customHeight="1" x14ac:dyDescent="0.2">
      <c r="A237" s="2"/>
      <c r="B237" s="5"/>
      <c r="C237" s="4" t="s">
        <v>437</v>
      </c>
      <c r="D237" s="176" t="s">
        <v>438</v>
      </c>
      <c r="E237" s="176"/>
      <c r="F237" s="58" t="s">
        <v>8</v>
      </c>
      <c r="G237" s="15">
        <f>IF(AND(F237="YA"),5,IF(AND(F237="TIDAK"),1,0))</f>
        <v>5</v>
      </c>
    </row>
    <row r="238" spans="1:7" ht="32" customHeight="1" x14ac:dyDescent="0.2">
      <c r="A238" s="2"/>
      <c r="B238" s="5"/>
      <c r="C238" s="4" t="s">
        <v>439</v>
      </c>
      <c r="D238" s="176" t="s">
        <v>440</v>
      </c>
      <c r="E238" s="176"/>
      <c r="F238" s="58" t="s">
        <v>8</v>
      </c>
      <c r="G238" s="15">
        <f t="shared" ref="G238:G240" si="27">IF(AND(F238="YA"),5,IF(AND(F238="TIDAK"),1,0))</f>
        <v>5</v>
      </c>
    </row>
    <row r="239" spans="1:7" ht="32" customHeight="1" x14ac:dyDescent="0.2">
      <c r="A239" s="2"/>
      <c r="B239" s="5"/>
      <c r="C239" s="4" t="s">
        <v>441</v>
      </c>
      <c r="D239" s="176" t="s">
        <v>442</v>
      </c>
      <c r="E239" s="176"/>
      <c r="F239" s="58" t="s">
        <v>8</v>
      </c>
      <c r="G239" s="15">
        <f t="shared" si="27"/>
        <v>5</v>
      </c>
    </row>
    <row r="240" spans="1:7" ht="32" customHeight="1" x14ac:dyDescent="0.2">
      <c r="A240" s="2"/>
      <c r="B240" s="5"/>
      <c r="C240" s="4" t="s">
        <v>443</v>
      </c>
      <c r="D240" s="176" t="s">
        <v>444</v>
      </c>
      <c r="E240" s="176"/>
      <c r="F240" s="58" t="s">
        <v>8</v>
      </c>
      <c r="G240" s="15">
        <f t="shared" si="27"/>
        <v>5</v>
      </c>
    </row>
    <row r="241" spans="1:7" ht="32" customHeight="1" x14ac:dyDescent="0.2">
      <c r="A241" s="2"/>
      <c r="B241" s="4" t="s">
        <v>445</v>
      </c>
      <c r="C241" s="194" t="s">
        <v>1695</v>
      </c>
      <c r="D241" s="195"/>
      <c r="E241" s="196"/>
      <c r="F241" s="58" t="s">
        <v>55</v>
      </c>
      <c r="G241" s="15">
        <f>IF(AND(F241="YA"),0,IF(AND(F241="TIDAK"),10,0))</f>
        <v>10</v>
      </c>
    </row>
    <row r="242" spans="1:7" ht="32" customHeight="1" x14ac:dyDescent="0.2">
      <c r="A242" s="2"/>
      <c r="B242" s="5"/>
      <c r="C242" s="4" t="s">
        <v>446</v>
      </c>
      <c r="D242" s="181" t="s">
        <v>447</v>
      </c>
      <c r="E242" s="182"/>
      <c r="F242" s="58" t="s">
        <v>22</v>
      </c>
      <c r="G242" s="15">
        <f>IF(AND(F242="YA"),5,IF(AND(F242="TIDAK"),1,0))</f>
        <v>0</v>
      </c>
    </row>
    <row r="243" spans="1:7" ht="32" customHeight="1" x14ac:dyDescent="0.2">
      <c r="A243" s="2"/>
      <c r="B243" s="5"/>
      <c r="C243" s="4" t="s">
        <v>448</v>
      </c>
      <c r="D243" s="181" t="s">
        <v>449</v>
      </c>
      <c r="E243" s="182"/>
      <c r="F243" s="58" t="s">
        <v>22</v>
      </c>
      <c r="G243" s="15">
        <f>IF(AND(F243="YA"),5,IF(AND(F243="TIDAK"),1,0))</f>
        <v>0</v>
      </c>
    </row>
    <row r="244" spans="1:7" ht="32" customHeight="1" x14ac:dyDescent="0.2">
      <c r="A244" s="204" t="s">
        <v>450</v>
      </c>
      <c r="B244" s="205"/>
      <c r="C244" s="205"/>
      <c r="D244" s="205"/>
      <c r="E244" s="205"/>
      <c r="F244" s="205"/>
      <c r="G244" s="48">
        <f>G245</f>
        <v>125</v>
      </c>
    </row>
    <row r="245" spans="1:7" ht="32" customHeight="1" x14ac:dyDescent="0.2">
      <c r="A245" s="2">
        <v>11</v>
      </c>
      <c r="B245" s="180" t="s">
        <v>451</v>
      </c>
      <c r="C245" s="180"/>
      <c r="D245" s="180"/>
      <c r="E245" s="180"/>
      <c r="F245" s="58"/>
      <c r="G245" s="50">
        <f>SUM(G246:G280)</f>
        <v>125</v>
      </c>
    </row>
    <row r="246" spans="1:7" ht="32" customHeight="1" x14ac:dyDescent="0.2">
      <c r="A246" s="2"/>
      <c r="B246" s="4" t="s">
        <v>452</v>
      </c>
      <c r="C246" s="181" t="s">
        <v>453</v>
      </c>
      <c r="D246" s="183"/>
      <c r="E246" s="182"/>
      <c r="F246" s="58"/>
      <c r="G246" s="15"/>
    </row>
    <row r="247" spans="1:7" ht="32" customHeight="1" x14ac:dyDescent="0.2">
      <c r="A247" s="2"/>
      <c r="B247" s="4"/>
      <c r="C247" s="4" t="s">
        <v>454</v>
      </c>
      <c r="D247" s="181" t="s">
        <v>455</v>
      </c>
      <c r="E247" s="182"/>
      <c r="F247" s="58" t="s">
        <v>8</v>
      </c>
      <c r="G247" s="15">
        <f t="shared" ref="G247:G254" si="28">IF(AND(F247="YA"),5,IF(AND(F247="TIDAK"),1,0))</f>
        <v>5</v>
      </c>
    </row>
    <row r="248" spans="1:7" ht="32" customHeight="1" x14ac:dyDescent="0.2">
      <c r="A248" s="2"/>
      <c r="B248" s="4"/>
      <c r="C248" s="4" t="s">
        <v>456</v>
      </c>
      <c r="D248" s="181" t="s">
        <v>457</v>
      </c>
      <c r="E248" s="182"/>
      <c r="F248" s="58" t="s">
        <v>8</v>
      </c>
      <c r="G248" s="15">
        <f t="shared" si="28"/>
        <v>5</v>
      </c>
    </row>
    <row r="249" spans="1:7" ht="32" customHeight="1" x14ac:dyDescent="0.2">
      <c r="A249" s="2"/>
      <c r="B249" s="4"/>
      <c r="C249" s="4" t="s">
        <v>458</v>
      </c>
      <c r="D249" s="181" t="s">
        <v>459</v>
      </c>
      <c r="E249" s="182"/>
      <c r="F249" s="58" t="s">
        <v>8</v>
      </c>
      <c r="G249" s="15">
        <f t="shared" si="28"/>
        <v>5</v>
      </c>
    </row>
    <row r="250" spans="1:7" ht="32" customHeight="1" x14ac:dyDescent="0.2">
      <c r="A250" s="2"/>
      <c r="B250" s="4"/>
      <c r="C250" s="4" t="s">
        <v>460</v>
      </c>
      <c r="D250" s="181" t="s">
        <v>461</v>
      </c>
      <c r="E250" s="182"/>
      <c r="F250" s="58" t="s">
        <v>8</v>
      </c>
      <c r="G250" s="15">
        <f t="shared" si="28"/>
        <v>5</v>
      </c>
    </row>
    <row r="251" spans="1:7" ht="32" customHeight="1" x14ac:dyDescent="0.2">
      <c r="A251" s="2"/>
      <c r="B251" s="4"/>
      <c r="C251" s="4" t="s">
        <v>462</v>
      </c>
      <c r="D251" s="181" t="s">
        <v>463</v>
      </c>
      <c r="E251" s="182"/>
      <c r="F251" s="58" t="s">
        <v>8</v>
      </c>
      <c r="G251" s="15">
        <f t="shared" si="28"/>
        <v>5</v>
      </c>
    </row>
    <row r="252" spans="1:7" ht="32" customHeight="1" x14ac:dyDescent="0.2">
      <c r="A252" s="2"/>
      <c r="B252" s="4"/>
      <c r="C252" s="4" t="s">
        <v>464</v>
      </c>
      <c r="D252" s="181" t="s">
        <v>465</v>
      </c>
      <c r="E252" s="182"/>
      <c r="F252" s="58" t="s">
        <v>8</v>
      </c>
      <c r="G252" s="15">
        <f t="shared" si="28"/>
        <v>5</v>
      </c>
    </row>
    <row r="253" spans="1:7" ht="32" customHeight="1" x14ac:dyDescent="0.2">
      <c r="A253" s="2"/>
      <c r="B253" s="4"/>
      <c r="C253" s="4" t="s">
        <v>466</v>
      </c>
      <c r="D253" s="181" t="s">
        <v>467</v>
      </c>
      <c r="E253" s="182"/>
      <c r="F253" s="58" t="s">
        <v>8</v>
      </c>
      <c r="G253" s="15">
        <f t="shared" si="28"/>
        <v>5</v>
      </c>
    </row>
    <row r="254" spans="1:7" ht="32" customHeight="1" x14ac:dyDescent="0.2">
      <c r="A254" s="2"/>
      <c r="B254" s="4"/>
      <c r="C254" s="4" t="s">
        <v>468</v>
      </c>
      <c r="D254" s="181" t="s">
        <v>469</v>
      </c>
      <c r="E254" s="182"/>
      <c r="F254" s="58" t="s">
        <v>8</v>
      </c>
      <c r="G254" s="15">
        <f t="shared" si="28"/>
        <v>5</v>
      </c>
    </row>
    <row r="255" spans="1:7" ht="32" customHeight="1" x14ac:dyDescent="0.2">
      <c r="A255" s="2"/>
      <c r="B255" s="4" t="s">
        <v>470</v>
      </c>
      <c r="C255" s="194" t="s">
        <v>471</v>
      </c>
      <c r="D255" s="195"/>
      <c r="E255" s="196"/>
      <c r="F255" s="58"/>
      <c r="G255" s="15"/>
    </row>
    <row r="256" spans="1:7" ht="32" customHeight="1" x14ac:dyDescent="0.2">
      <c r="A256" s="2"/>
      <c r="B256" s="5"/>
      <c r="C256" s="4" t="s">
        <v>472</v>
      </c>
      <c r="D256" s="181" t="s">
        <v>473</v>
      </c>
      <c r="E256" s="182"/>
      <c r="F256" s="58" t="s">
        <v>8</v>
      </c>
      <c r="G256" s="15">
        <f>IF(AND(F256="YA"),0,IF(AND(F256="TIDAK"),0,0))</f>
        <v>0</v>
      </c>
    </row>
    <row r="257" spans="1:7" ht="32" customHeight="1" x14ac:dyDescent="0.2">
      <c r="A257" s="2"/>
      <c r="B257" s="5"/>
      <c r="C257" s="4" t="s">
        <v>474</v>
      </c>
      <c r="D257" s="181" t="s">
        <v>475</v>
      </c>
      <c r="E257" s="182"/>
      <c r="F257" s="58" t="s">
        <v>8</v>
      </c>
      <c r="G257" s="15">
        <f t="shared" ref="G257:G258" si="29">IF(AND(F257="YA"),0,IF(AND(F257="TIDAK"),0,0))</f>
        <v>0</v>
      </c>
    </row>
    <row r="258" spans="1:7" ht="32" customHeight="1" x14ac:dyDescent="0.2">
      <c r="A258" s="2"/>
      <c r="B258" s="5"/>
      <c r="C258" s="4" t="s">
        <v>476</v>
      </c>
      <c r="D258" s="181" t="s">
        <v>477</v>
      </c>
      <c r="E258" s="182"/>
      <c r="F258" s="58" t="s">
        <v>8</v>
      </c>
      <c r="G258" s="15">
        <f t="shared" si="29"/>
        <v>0</v>
      </c>
    </row>
    <row r="259" spans="1:7" ht="32" customHeight="1" x14ac:dyDescent="0.2">
      <c r="A259" s="2"/>
      <c r="B259" s="5"/>
      <c r="C259" s="4" t="s">
        <v>478</v>
      </c>
      <c r="D259" s="181" t="s">
        <v>479</v>
      </c>
      <c r="E259" s="182"/>
      <c r="F259" s="58" t="s">
        <v>8</v>
      </c>
      <c r="G259" s="15">
        <f>IF(AND(F259="YA"),5,IF(AND(F259="TIDAK"),1,0))</f>
        <v>5</v>
      </c>
    </row>
    <row r="260" spans="1:7" ht="32" customHeight="1" x14ac:dyDescent="0.2">
      <c r="A260" s="2"/>
      <c r="B260" s="5"/>
      <c r="C260" s="4" t="s">
        <v>480</v>
      </c>
      <c r="D260" s="181" t="s">
        <v>481</v>
      </c>
      <c r="E260" s="182"/>
      <c r="F260" s="58" t="s">
        <v>8</v>
      </c>
      <c r="G260" s="15">
        <f>IF(AND(F260="YA"),5,IF(AND(F260="TIDAK"),1,0))</f>
        <v>5</v>
      </c>
    </row>
    <row r="261" spans="1:7" ht="32" customHeight="1" x14ac:dyDescent="0.2">
      <c r="A261" s="2"/>
      <c r="B261" s="4" t="s">
        <v>482</v>
      </c>
      <c r="C261" s="176" t="s">
        <v>483</v>
      </c>
      <c r="D261" s="176"/>
      <c r="E261" s="176"/>
      <c r="F261" s="58" t="s">
        <v>8</v>
      </c>
      <c r="G261" s="15">
        <f>IF(AND(F261="YA"),5,IF(AND(F261="TIDAK"),1,0))</f>
        <v>5</v>
      </c>
    </row>
    <row r="262" spans="1:7" ht="32" customHeight="1" x14ac:dyDescent="0.2">
      <c r="A262" s="2"/>
      <c r="B262" s="4" t="s">
        <v>484</v>
      </c>
      <c r="C262" s="176" t="s">
        <v>485</v>
      </c>
      <c r="D262" s="176"/>
      <c r="E262" s="176"/>
      <c r="F262" s="58"/>
      <c r="G262" s="15"/>
    </row>
    <row r="263" spans="1:7" ht="32" customHeight="1" x14ac:dyDescent="0.2">
      <c r="A263" s="2"/>
      <c r="B263" s="5"/>
      <c r="C263" s="4" t="s">
        <v>486</v>
      </c>
      <c r="D263" s="176" t="s">
        <v>487</v>
      </c>
      <c r="E263" s="176"/>
      <c r="F263" s="58" t="s">
        <v>22</v>
      </c>
      <c r="G263" s="15">
        <f>IF(AND(F263="YA"),2,IF(AND(F263="TIDAK"),1,0))</f>
        <v>0</v>
      </c>
    </row>
    <row r="264" spans="1:7" ht="32" customHeight="1" x14ac:dyDescent="0.2">
      <c r="A264" s="2"/>
      <c r="B264" s="5"/>
      <c r="C264" s="4" t="s">
        <v>488</v>
      </c>
      <c r="D264" s="176" t="s">
        <v>489</v>
      </c>
      <c r="E264" s="176"/>
      <c r="F264" s="58" t="s">
        <v>22</v>
      </c>
      <c r="G264" s="15">
        <f>IF(AND(F264="YA"),2,IF(AND(F264="TIDAK"),1,0))</f>
        <v>0</v>
      </c>
    </row>
    <row r="265" spans="1:7" ht="32" customHeight="1" x14ac:dyDescent="0.2">
      <c r="A265" s="2"/>
      <c r="B265" s="5"/>
      <c r="C265" s="4" t="s">
        <v>490</v>
      </c>
      <c r="D265" s="176" t="s">
        <v>491</v>
      </c>
      <c r="E265" s="176"/>
      <c r="F265" s="58" t="s">
        <v>8</v>
      </c>
      <c r="G265" s="15">
        <f t="shared" ref="G265:G270" si="30">IF(AND(F265="YA"),5,IF(AND(F265="TIDAK"),1,0))</f>
        <v>5</v>
      </c>
    </row>
    <row r="266" spans="1:7" ht="46.5" customHeight="1" x14ac:dyDescent="0.2">
      <c r="A266" s="2"/>
      <c r="B266" s="4" t="s">
        <v>492</v>
      </c>
      <c r="C266" s="194" t="s">
        <v>493</v>
      </c>
      <c r="D266" s="195"/>
      <c r="E266" s="196"/>
      <c r="F266" s="58" t="s">
        <v>8</v>
      </c>
      <c r="G266" s="15">
        <f t="shared" si="30"/>
        <v>5</v>
      </c>
    </row>
    <row r="267" spans="1:7" ht="32" customHeight="1" x14ac:dyDescent="0.2">
      <c r="A267" s="2"/>
      <c r="B267" s="4" t="s">
        <v>494</v>
      </c>
      <c r="C267" s="176" t="s">
        <v>495</v>
      </c>
      <c r="D267" s="176"/>
      <c r="E267" s="176"/>
      <c r="F267" s="58" t="s">
        <v>8</v>
      </c>
      <c r="G267" s="15">
        <f t="shared" si="30"/>
        <v>5</v>
      </c>
    </row>
    <row r="268" spans="1:7" ht="32" customHeight="1" x14ac:dyDescent="0.2">
      <c r="A268" s="2"/>
      <c r="B268" s="4" t="s">
        <v>496</v>
      </c>
      <c r="C268" s="176" t="s">
        <v>497</v>
      </c>
      <c r="D268" s="176"/>
      <c r="E268" s="176"/>
      <c r="F268" s="58" t="s">
        <v>8</v>
      </c>
      <c r="G268" s="15">
        <f t="shared" si="30"/>
        <v>5</v>
      </c>
    </row>
    <row r="269" spans="1:7" ht="32" customHeight="1" x14ac:dyDescent="0.2">
      <c r="A269" s="2"/>
      <c r="B269" s="4" t="s">
        <v>498</v>
      </c>
      <c r="C269" s="176" t="s">
        <v>499</v>
      </c>
      <c r="D269" s="176"/>
      <c r="E269" s="176"/>
      <c r="F269" s="58" t="s">
        <v>8</v>
      </c>
      <c r="G269" s="15">
        <f t="shared" si="30"/>
        <v>5</v>
      </c>
    </row>
    <row r="270" spans="1:7" ht="32" customHeight="1" x14ac:dyDescent="0.2">
      <c r="A270" s="2"/>
      <c r="B270" s="4" t="s">
        <v>500</v>
      </c>
      <c r="C270" s="176" t="s">
        <v>501</v>
      </c>
      <c r="D270" s="176"/>
      <c r="E270" s="176"/>
      <c r="F270" s="58" t="s">
        <v>8</v>
      </c>
      <c r="G270" s="15">
        <f t="shared" si="30"/>
        <v>5</v>
      </c>
    </row>
    <row r="271" spans="1:7" ht="32" customHeight="1" x14ac:dyDescent="0.2">
      <c r="A271" s="2"/>
      <c r="B271" s="12" t="s">
        <v>502</v>
      </c>
      <c r="C271" s="176" t="s">
        <v>503</v>
      </c>
      <c r="D271" s="176"/>
      <c r="E271" s="176"/>
      <c r="F271" s="58"/>
      <c r="G271" s="15"/>
    </row>
    <row r="272" spans="1:7" ht="32" customHeight="1" x14ac:dyDescent="0.2">
      <c r="A272" s="2"/>
      <c r="B272" s="14"/>
      <c r="C272" s="4" t="s">
        <v>504</v>
      </c>
      <c r="D272" s="176" t="s">
        <v>505</v>
      </c>
      <c r="E272" s="176"/>
      <c r="F272" s="58" t="s">
        <v>8</v>
      </c>
      <c r="G272" s="15">
        <f>IF(AND(F272="YA"),5,IF(AND(F272="TIDAK"),1,0))</f>
        <v>5</v>
      </c>
    </row>
    <row r="273" spans="1:7" ht="32" customHeight="1" x14ac:dyDescent="0.2">
      <c r="A273" s="2"/>
      <c r="B273" s="5"/>
      <c r="C273" s="4" t="s">
        <v>506</v>
      </c>
      <c r="D273" s="176" t="s">
        <v>507</v>
      </c>
      <c r="E273" s="176"/>
      <c r="F273" s="58" t="s">
        <v>8</v>
      </c>
      <c r="G273" s="15">
        <f>IF(AND(F273="YA"),5,IF(AND(F273="TIDAK"),1,0))</f>
        <v>5</v>
      </c>
    </row>
    <row r="274" spans="1:7" ht="32" customHeight="1" x14ac:dyDescent="0.2">
      <c r="A274" s="2"/>
      <c r="B274" s="5"/>
      <c r="C274" s="4" t="s">
        <v>508</v>
      </c>
      <c r="D274" s="176" t="s">
        <v>509</v>
      </c>
      <c r="E274" s="176"/>
      <c r="F274" s="58" t="s">
        <v>8</v>
      </c>
      <c r="G274" s="15">
        <f>IF(AND(F274="YA"),5,IF(AND(F274="TIDAK"),1,0))</f>
        <v>5</v>
      </c>
    </row>
    <row r="275" spans="1:7" ht="32" customHeight="1" x14ac:dyDescent="0.2">
      <c r="A275" s="2"/>
      <c r="B275" s="4" t="s">
        <v>510</v>
      </c>
      <c r="C275" s="176" t="s">
        <v>511</v>
      </c>
      <c r="D275" s="176"/>
      <c r="E275" s="176"/>
      <c r="F275" s="58"/>
      <c r="G275" s="15"/>
    </row>
    <row r="276" spans="1:7" ht="32" customHeight="1" x14ac:dyDescent="0.2">
      <c r="A276" s="2"/>
      <c r="B276" s="5"/>
      <c r="C276" s="4" t="s">
        <v>512</v>
      </c>
      <c r="D276" s="176" t="s">
        <v>513</v>
      </c>
      <c r="E276" s="176"/>
      <c r="F276" s="58" t="s">
        <v>8</v>
      </c>
      <c r="G276" s="15">
        <f>IF(AND(F276="YA"),5,IF(AND(F276="TIDAK"),1,0))</f>
        <v>5</v>
      </c>
    </row>
    <row r="277" spans="1:7" ht="32" customHeight="1" x14ac:dyDescent="0.2">
      <c r="A277" s="2"/>
      <c r="B277" s="5"/>
      <c r="C277" s="4" t="s">
        <v>514</v>
      </c>
      <c r="D277" s="176" t="s">
        <v>412</v>
      </c>
      <c r="E277" s="176"/>
      <c r="F277" s="58" t="s">
        <v>8</v>
      </c>
      <c r="G277" s="15">
        <f>IF(AND(F277="YA"),5,IF(AND(F277="TIDAK"),1,0))</f>
        <v>5</v>
      </c>
    </row>
    <row r="278" spans="1:7" ht="32" customHeight="1" x14ac:dyDescent="0.2">
      <c r="A278" s="2"/>
      <c r="B278" s="5"/>
      <c r="C278" s="4" t="s">
        <v>515</v>
      </c>
      <c r="D278" s="176" t="s">
        <v>516</v>
      </c>
      <c r="E278" s="176"/>
      <c r="F278" s="58" t="s">
        <v>8</v>
      </c>
      <c r="G278" s="15">
        <f>IF(AND(F278="YA"),5,IF(AND(F278="TIDAK"),1,0))</f>
        <v>5</v>
      </c>
    </row>
    <row r="279" spans="1:7" ht="32" customHeight="1" x14ac:dyDescent="0.2">
      <c r="A279" s="2"/>
      <c r="B279" s="5"/>
      <c r="C279" s="4" t="s">
        <v>517</v>
      </c>
      <c r="D279" s="176" t="s">
        <v>518</v>
      </c>
      <c r="E279" s="176"/>
      <c r="F279" s="58" t="s">
        <v>8</v>
      </c>
      <c r="G279" s="15">
        <f>IF(AND(F279="YA"),5,IF(AND(F279="TIDAK"),1,0))</f>
        <v>5</v>
      </c>
    </row>
    <row r="280" spans="1:7" ht="32" customHeight="1" x14ac:dyDescent="0.2">
      <c r="A280" s="2"/>
      <c r="B280" s="5"/>
      <c r="C280" s="4" t="s">
        <v>519</v>
      </c>
      <c r="D280" s="176" t="s">
        <v>520</v>
      </c>
      <c r="E280" s="176"/>
      <c r="F280" s="58" t="s">
        <v>8</v>
      </c>
      <c r="G280" s="15">
        <f>IF(AND(F280="YA"),5,IF(AND(F280="TIDAK"),1,0))</f>
        <v>5</v>
      </c>
    </row>
    <row r="281" spans="1:7" ht="32" customHeight="1" x14ac:dyDescent="0.2">
      <c r="A281" s="204" t="s">
        <v>521</v>
      </c>
      <c r="B281" s="205"/>
      <c r="C281" s="205"/>
      <c r="D281" s="205"/>
      <c r="E281" s="205"/>
      <c r="F281" s="205"/>
      <c r="G281" s="48">
        <f>G282</f>
        <v>146</v>
      </c>
    </row>
    <row r="282" spans="1:7" ht="32" customHeight="1" x14ac:dyDescent="0.2">
      <c r="A282" s="2">
        <v>12</v>
      </c>
      <c r="B282" s="180" t="s">
        <v>522</v>
      </c>
      <c r="C282" s="180"/>
      <c r="D282" s="180"/>
      <c r="E282" s="180"/>
      <c r="F282" s="58"/>
      <c r="G282" s="50">
        <f>SUM(G283:G325)</f>
        <v>146</v>
      </c>
    </row>
    <row r="283" spans="1:7" ht="32" customHeight="1" x14ac:dyDescent="0.2">
      <c r="A283" s="2"/>
      <c r="B283" s="4" t="s">
        <v>523</v>
      </c>
      <c r="C283" s="176" t="s">
        <v>524</v>
      </c>
      <c r="D283" s="176"/>
      <c r="E283" s="176"/>
      <c r="F283" s="58" t="s">
        <v>8</v>
      </c>
      <c r="G283" s="15">
        <f>IF(AND(F283="YA"),5,IF(AND(F283="TIDAK"),1,0))</f>
        <v>5</v>
      </c>
    </row>
    <row r="284" spans="1:7" ht="32" customHeight="1" x14ac:dyDescent="0.2">
      <c r="A284" s="2"/>
      <c r="B284" s="4" t="s">
        <v>525</v>
      </c>
      <c r="C284" s="176" t="s">
        <v>485</v>
      </c>
      <c r="D284" s="176"/>
      <c r="E284" s="176"/>
      <c r="F284" s="58"/>
      <c r="G284" s="15"/>
    </row>
    <row r="285" spans="1:7" ht="32" customHeight="1" x14ac:dyDescent="0.2">
      <c r="A285" s="2"/>
      <c r="B285" s="5"/>
      <c r="C285" s="4" t="s">
        <v>526</v>
      </c>
      <c r="D285" s="176" t="s">
        <v>487</v>
      </c>
      <c r="E285" s="176"/>
      <c r="F285" s="58" t="s">
        <v>22</v>
      </c>
      <c r="G285" s="15">
        <f>IF(AND(F285="YA"),2,IF(AND(F285="TIDAK"),1,0))</f>
        <v>0</v>
      </c>
    </row>
    <row r="286" spans="1:7" ht="32" customHeight="1" x14ac:dyDescent="0.2">
      <c r="A286" s="2"/>
      <c r="B286" s="5"/>
      <c r="C286" s="4" t="s">
        <v>527</v>
      </c>
      <c r="D286" s="176" t="s">
        <v>489</v>
      </c>
      <c r="E286" s="176"/>
      <c r="F286" s="58" t="s">
        <v>22</v>
      </c>
      <c r="G286" s="15">
        <f>IF(AND(F286="YA"),2,IF(AND(F286="TIDAK"),1,0))</f>
        <v>0</v>
      </c>
    </row>
    <row r="287" spans="1:7" ht="32" customHeight="1" x14ac:dyDescent="0.2">
      <c r="A287" s="2"/>
      <c r="B287" s="5"/>
      <c r="C287" s="4" t="s">
        <v>528</v>
      </c>
      <c r="D287" s="176" t="s">
        <v>491</v>
      </c>
      <c r="E287" s="176"/>
      <c r="F287" s="58" t="s">
        <v>8</v>
      </c>
      <c r="G287" s="15">
        <f>IF(AND(F287="YA"),5,IF(AND(F287="TIDAK"),1,0))</f>
        <v>5</v>
      </c>
    </row>
    <row r="288" spans="1:7" ht="32" customHeight="1" x14ac:dyDescent="0.2">
      <c r="A288" s="2"/>
      <c r="B288" s="4" t="s">
        <v>529</v>
      </c>
      <c r="C288" s="176" t="s">
        <v>530</v>
      </c>
      <c r="D288" s="176"/>
      <c r="E288" s="176"/>
      <c r="F288" s="58" t="s">
        <v>8</v>
      </c>
      <c r="G288" s="15">
        <f>IF(AND(F288="YA"),5,IF(AND(F288="TIDAK"),1,0))</f>
        <v>5</v>
      </c>
    </row>
    <row r="289" spans="1:7" ht="32" customHeight="1" x14ac:dyDescent="0.2">
      <c r="A289" s="2"/>
      <c r="B289" s="4" t="s">
        <v>531</v>
      </c>
      <c r="C289" s="176" t="s">
        <v>497</v>
      </c>
      <c r="D289" s="176"/>
      <c r="E289" s="176"/>
      <c r="F289" s="58" t="s">
        <v>8</v>
      </c>
      <c r="G289" s="15">
        <f>IF(AND(F289="YA"),5,IF(AND(F289="TIDAK"),1,0))</f>
        <v>5</v>
      </c>
    </row>
    <row r="290" spans="1:7" ht="32" customHeight="1" x14ac:dyDescent="0.2">
      <c r="A290" s="2"/>
      <c r="B290" s="4" t="s">
        <v>532</v>
      </c>
      <c r="C290" s="176" t="s">
        <v>533</v>
      </c>
      <c r="D290" s="176"/>
      <c r="E290" s="176"/>
      <c r="F290" s="58"/>
      <c r="G290" s="15"/>
    </row>
    <row r="291" spans="1:7" ht="32" customHeight="1" x14ac:dyDescent="0.2">
      <c r="A291" s="2"/>
      <c r="B291" s="5"/>
      <c r="C291" s="4" t="s">
        <v>534</v>
      </c>
      <c r="D291" s="176" t="s">
        <v>535</v>
      </c>
      <c r="E291" s="176"/>
      <c r="F291" s="58" t="s">
        <v>22</v>
      </c>
      <c r="G291" s="15">
        <f>IF(AND(F291="YA"),3,IF(AND(F291="TIDAK"),1,0))</f>
        <v>0</v>
      </c>
    </row>
    <row r="292" spans="1:7" ht="32" customHeight="1" x14ac:dyDescent="0.2">
      <c r="A292" s="2"/>
      <c r="B292" s="5"/>
      <c r="C292" s="4" t="s">
        <v>536</v>
      </c>
      <c r="D292" s="176" t="s">
        <v>537</v>
      </c>
      <c r="E292" s="176"/>
      <c r="F292" s="58" t="s">
        <v>8</v>
      </c>
      <c r="G292" s="15">
        <f>IF(AND(F292="YA"),5,IF(AND(F292="TIDAK"),1,0))</f>
        <v>5</v>
      </c>
    </row>
    <row r="293" spans="1:7" ht="32" customHeight="1" x14ac:dyDescent="0.2">
      <c r="A293" s="2"/>
      <c r="B293" s="4" t="s">
        <v>538</v>
      </c>
      <c r="C293" s="176" t="s">
        <v>501</v>
      </c>
      <c r="D293" s="176"/>
      <c r="E293" s="176"/>
      <c r="F293" s="58" t="s">
        <v>8</v>
      </c>
      <c r="G293" s="15">
        <f>IF(AND(F293="YA"),5,IF(AND(F293="TIDAK"),1,0))</f>
        <v>5</v>
      </c>
    </row>
    <row r="294" spans="1:7" ht="32" customHeight="1" x14ac:dyDescent="0.2">
      <c r="A294" s="2"/>
      <c r="B294" s="4" t="s">
        <v>539</v>
      </c>
      <c r="C294" s="176" t="s">
        <v>540</v>
      </c>
      <c r="D294" s="176"/>
      <c r="E294" s="176"/>
      <c r="F294" s="58" t="s">
        <v>8</v>
      </c>
      <c r="G294" s="15">
        <f>IF(AND(F294="YA"),5,IF(AND(F294="TIDAK"),1,0))</f>
        <v>5</v>
      </c>
    </row>
    <row r="295" spans="1:7" ht="32" customHeight="1" x14ac:dyDescent="0.2">
      <c r="A295" s="2"/>
      <c r="B295" s="4" t="s">
        <v>541</v>
      </c>
      <c r="C295" s="176" t="s">
        <v>542</v>
      </c>
      <c r="D295" s="176"/>
      <c r="E295" s="176"/>
      <c r="F295" s="58" t="s">
        <v>55</v>
      </c>
      <c r="G295" s="15">
        <f>IF(AND(F295="YA"),5,IF(AND(F295="TIDAK"),1,0))</f>
        <v>1</v>
      </c>
    </row>
    <row r="296" spans="1:7" ht="32" customHeight="1" x14ac:dyDescent="0.2">
      <c r="A296" s="2"/>
      <c r="B296" s="4" t="s">
        <v>543</v>
      </c>
      <c r="C296" s="214" t="s">
        <v>544</v>
      </c>
      <c r="D296" s="214"/>
      <c r="E296" s="214"/>
      <c r="F296" s="58"/>
      <c r="G296" s="15"/>
    </row>
    <row r="297" spans="1:7" ht="32" customHeight="1" x14ac:dyDescent="0.2">
      <c r="A297" s="2"/>
      <c r="B297" s="5"/>
      <c r="C297" s="4" t="s">
        <v>545</v>
      </c>
      <c r="D297" s="176" t="s">
        <v>546</v>
      </c>
      <c r="E297" s="176"/>
      <c r="F297" s="58" t="s">
        <v>8</v>
      </c>
      <c r="G297" s="15">
        <f>IF(AND(F297="YA"),5,IF(AND(F297="TIDAK"),1,0))</f>
        <v>5</v>
      </c>
    </row>
    <row r="298" spans="1:7" ht="32" customHeight="1" x14ac:dyDescent="0.2">
      <c r="A298" s="2"/>
      <c r="B298" s="5"/>
      <c r="C298" s="4" t="s">
        <v>547</v>
      </c>
      <c r="D298" s="176" t="s">
        <v>548</v>
      </c>
      <c r="E298" s="176"/>
      <c r="F298" s="58" t="s">
        <v>8</v>
      </c>
      <c r="G298" s="15">
        <f>IF(AND(F298="YA"),5,IF(AND(F298="TIDAK"),1,0))</f>
        <v>5</v>
      </c>
    </row>
    <row r="299" spans="1:7" ht="32" customHeight="1" x14ac:dyDescent="0.2">
      <c r="A299" s="2"/>
      <c r="B299" s="5"/>
      <c r="C299" s="4" t="s">
        <v>549</v>
      </c>
      <c r="D299" s="176" t="s">
        <v>550</v>
      </c>
      <c r="E299" s="176"/>
      <c r="F299" s="58" t="s">
        <v>8</v>
      </c>
      <c r="G299" s="15">
        <f>IF(AND(F299="YA"),5,IF(AND(F299="TIDAK"),1,0))</f>
        <v>5</v>
      </c>
    </row>
    <row r="300" spans="1:7" ht="32" customHeight="1" x14ac:dyDescent="0.2">
      <c r="A300" s="2"/>
      <c r="B300" s="4" t="s">
        <v>551</v>
      </c>
      <c r="C300" s="176" t="s">
        <v>552</v>
      </c>
      <c r="D300" s="176"/>
      <c r="E300" s="176"/>
      <c r="F300" s="58"/>
      <c r="G300" s="15"/>
    </row>
    <row r="301" spans="1:7" ht="32" customHeight="1" x14ac:dyDescent="0.2">
      <c r="A301" s="2"/>
      <c r="B301" s="5"/>
      <c r="C301" s="4" t="s">
        <v>553</v>
      </c>
      <c r="D301" s="176" t="s">
        <v>554</v>
      </c>
      <c r="E301" s="176"/>
      <c r="F301" s="58" t="s">
        <v>8</v>
      </c>
      <c r="G301" s="15">
        <f>IF(AND(F301="YA"),5,IF(AND(F301="TIDAK"),1,0))</f>
        <v>5</v>
      </c>
    </row>
    <row r="302" spans="1:7" ht="32" customHeight="1" x14ac:dyDescent="0.2">
      <c r="A302" s="2"/>
      <c r="B302" s="5"/>
      <c r="C302" s="4" t="s">
        <v>555</v>
      </c>
      <c r="D302" s="176" t="s">
        <v>556</v>
      </c>
      <c r="E302" s="176"/>
      <c r="F302" s="58" t="s">
        <v>8</v>
      </c>
      <c r="G302" s="15">
        <f>IF(AND(F302="YA"),5,IF(AND(F302="TIDAK"),1,0))</f>
        <v>5</v>
      </c>
    </row>
    <row r="303" spans="1:7" ht="32" customHeight="1" x14ac:dyDescent="0.2">
      <c r="A303" s="2"/>
      <c r="B303" s="5"/>
      <c r="C303" s="4" t="s">
        <v>557</v>
      </c>
      <c r="D303" s="176" t="s">
        <v>558</v>
      </c>
      <c r="E303" s="176"/>
      <c r="F303" s="58" t="s">
        <v>8</v>
      </c>
      <c r="G303" s="15">
        <f>IF(AND(F303="YA"),5,IF(AND(F303="TIDAK"),1,0))</f>
        <v>5</v>
      </c>
    </row>
    <row r="304" spans="1:7" ht="32" customHeight="1" x14ac:dyDescent="0.2">
      <c r="A304" s="2"/>
      <c r="B304" s="5"/>
      <c r="C304" s="4" t="s">
        <v>559</v>
      </c>
      <c r="D304" s="176" t="s">
        <v>560</v>
      </c>
      <c r="E304" s="176"/>
      <c r="F304" s="58"/>
      <c r="G304" s="15"/>
    </row>
    <row r="305" spans="1:7" ht="32" customHeight="1" x14ac:dyDescent="0.2">
      <c r="A305" s="2"/>
      <c r="B305" s="5"/>
      <c r="C305" s="5"/>
      <c r="D305" s="4" t="s">
        <v>561</v>
      </c>
      <c r="E305" s="5" t="s">
        <v>562</v>
      </c>
      <c r="F305" s="58" t="s">
        <v>8</v>
      </c>
      <c r="G305" s="15">
        <f t="shared" ref="G305:G312" si="31">IF(AND(F305="YA"),5,IF(AND(F305="TIDAK"),1,0))</f>
        <v>5</v>
      </c>
    </row>
    <row r="306" spans="1:7" ht="32" customHeight="1" x14ac:dyDescent="0.2">
      <c r="A306" s="2"/>
      <c r="B306" s="5"/>
      <c r="C306" s="5"/>
      <c r="D306" s="4" t="s">
        <v>563</v>
      </c>
      <c r="E306" s="5" t="s">
        <v>564</v>
      </c>
      <c r="F306" s="58" t="s">
        <v>8</v>
      </c>
      <c r="G306" s="15">
        <f t="shared" si="31"/>
        <v>5</v>
      </c>
    </row>
    <row r="307" spans="1:7" ht="32" customHeight="1" x14ac:dyDescent="0.2">
      <c r="A307" s="2"/>
      <c r="B307" s="5"/>
      <c r="C307" s="5"/>
      <c r="D307" s="4" t="s">
        <v>565</v>
      </c>
      <c r="E307" s="5" t="s">
        <v>566</v>
      </c>
      <c r="F307" s="58" t="s">
        <v>8</v>
      </c>
      <c r="G307" s="15">
        <f t="shared" si="31"/>
        <v>5</v>
      </c>
    </row>
    <row r="308" spans="1:7" ht="32" customHeight="1" x14ac:dyDescent="0.2">
      <c r="A308" s="2"/>
      <c r="B308" s="5"/>
      <c r="C308" s="4" t="s">
        <v>567</v>
      </c>
      <c r="D308" s="176" t="s">
        <v>568</v>
      </c>
      <c r="E308" s="176"/>
      <c r="F308" s="58" t="s">
        <v>8</v>
      </c>
      <c r="G308" s="15">
        <f t="shared" si="31"/>
        <v>5</v>
      </c>
    </row>
    <row r="309" spans="1:7" ht="32" customHeight="1" x14ac:dyDescent="0.2">
      <c r="A309" s="2"/>
      <c r="B309" s="5"/>
      <c r="C309" s="4" t="s">
        <v>569</v>
      </c>
      <c r="D309" s="176" t="s">
        <v>570</v>
      </c>
      <c r="E309" s="176"/>
      <c r="F309" s="58" t="s">
        <v>8</v>
      </c>
      <c r="G309" s="15">
        <f t="shared" si="31"/>
        <v>5</v>
      </c>
    </row>
    <row r="310" spans="1:7" ht="32" customHeight="1" x14ac:dyDescent="0.2">
      <c r="A310" s="2"/>
      <c r="B310" s="5"/>
      <c r="C310" s="4" t="s">
        <v>571</v>
      </c>
      <c r="D310" s="176" t="s">
        <v>572</v>
      </c>
      <c r="E310" s="176"/>
      <c r="F310" s="58" t="s">
        <v>8</v>
      </c>
      <c r="G310" s="15">
        <f t="shared" si="31"/>
        <v>5</v>
      </c>
    </row>
    <row r="311" spans="1:7" ht="48" customHeight="1" x14ac:dyDescent="0.2">
      <c r="A311" s="2"/>
      <c r="B311" s="5"/>
      <c r="C311" s="4" t="s">
        <v>573</v>
      </c>
      <c r="D311" s="176" t="s">
        <v>574</v>
      </c>
      <c r="E311" s="176"/>
      <c r="F311" s="58" t="s">
        <v>8</v>
      </c>
      <c r="G311" s="15">
        <f t="shared" si="31"/>
        <v>5</v>
      </c>
    </row>
    <row r="312" spans="1:7" ht="32" customHeight="1" x14ac:dyDescent="0.2">
      <c r="A312" s="2"/>
      <c r="B312" s="5"/>
      <c r="C312" s="4" t="s">
        <v>575</v>
      </c>
      <c r="D312" s="176" t="s">
        <v>576</v>
      </c>
      <c r="E312" s="176"/>
      <c r="F312" s="58" t="s">
        <v>8</v>
      </c>
      <c r="G312" s="15">
        <f t="shared" si="31"/>
        <v>5</v>
      </c>
    </row>
    <row r="313" spans="1:7" ht="32" customHeight="1" x14ac:dyDescent="0.2">
      <c r="A313" s="2"/>
      <c r="B313" s="4" t="s">
        <v>577</v>
      </c>
      <c r="C313" s="181" t="s">
        <v>578</v>
      </c>
      <c r="D313" s="183"/>
      <c r="E313" s="182"/>
      <c r="F313" s="58"/>
      <c r="G313" s="15"/>
    </row>
    <row r="314" spans="1:7" ht="32" customHeight="1" x14ac:dyDescent="0.2">
      <c r="A314" s="2"/>
      <c r="B314" s="5"/>
      <c r="C314" s="4" t="s">
        <v>579</v>
      </c>
      <c r="D314" s="181" t="s">
        <v>580</v>
      </c>
      <c r="E314" s="182"/>
      <c r="F314" s="58" t="s">
        <v>8</v>
      </c>
      <c r="G314" s="15">
        <f>IF(AND(F314="YA"),5,IF(AND(F314="TIDAK"),1,0))</f>
        <v>5</v>
      </c>
    </row>
    <row r="315" spans="1:7" ht="32" customHeight="1" x14ac:dyDescent="0.2">
      <c r="A315" s="2"/>
      <c r="B315" s="5"/>
      <c r="C315" s="4" t="s">
        <v>581</v>
      </c>
      <c r="D315" s="181" t="s">
        <v>582</v>
      </c>
      <c r="E315" s="182"/>
      <c r="F315" s="58"/>
      <c r="G315" s="15"/>
    </row>
    <row r="316" spans="1:7" ht="32" customHeight="1" x14ac:dyDescent="0.2">
      <c r="A316" s="2"/>
      <c r="B316" s="5"/>
      <c r="C316" s="5"/>
      <c r="D316" s="4" t="s">
        <v>583</v>
      </c>
      <c r="E316" s="5" t="s">
        <v>584</v>
      </c>
      <c r="F316" s="58" t="s">
        <v>22</v>
      </c>
      <c r="G316" s="15">
        <f>IF(AND(F316="YA"),1,IF(AND(F316="TIDAK"),0,0))</f>
        <v>0</v>
      </c>
    </row>
    <row r="317" spans="1:7" ht="32" customHeight="1" x14ac:dyDescent="0.2">
      <c r="A317" s="2"/>
      <c r="B317" s="5"/>
      <c r="C317" s="5"/>
      <c r="D317" s="4" t="s">
        <v>585</v>
      </c>
      <c r="E317" s="5" t="s">
        <v>586</v>
      </c>
      <c r="F317" s="58" t="s">
        <v>22</v>
      </c>
      <c r="G317" s="15">
        <f>IF(AND(F317="YA"),3,IF(AND(F317="TIDAK"),0,0))</f>
        <v>0</v>
      </c>
    </row>
    <row r="318" spans="1:7" ht="32" customHeight="1" x14ac:dyDescent="0.2">
      <c r="A318" s="2"/>
      <c r="B318" s="5"/>
      <c r="C318" s="5"/>
      <c r="D318" s="4" t="s">
        <v>587</v>
      </c>
      <c r="E318" s="5" t="s">
        <v>588</v>
      </c>
      <c r="F318" s="58" t="s">
        <v>8</v>
      </c>
      <c r="G318" s="15">
        <f>IF(AND(F318="YA"),5,IF(AND(F318="TIDAK"),1,0))</f>
        <v>5</v>
      </c>
    </row>
    <row r="319" spans="1:7" ht="32" customHeight="1" x14ac:dyDescent="0.2">
      <c r="A319" s="2"/>
      <c r="B319" s="5"/>
      <c r="C319" s="4" t="s">
        <v>589</v>
      </c>
      <c r="D319" s="181" t="s">
        <v>590</v>
      </c>
      <c r="E319" s="182"/>
      <c r="F319" s="58" t="s">
        <v>8</v>
      </c>
      <c r="G319" s="15">
        <f>IF(AND(F319="YA"),5,IF(AND(F319="TIDAK"),1,0))</f>
        <v>5</v>
      </c>
    </row>
    <row r="320" spans="1:7" ht="60" customHeight="1" x14ac:dyDescent="0.2">
      <c r="A320" s="2"/>
      <c r="B320" s="5"/>
      <c r="C320" s="4" t="s">
        <v>591</v>
      </c>
      <c r="D320" s="181" t="s">
        <v>592</v>
      </c>
      <c r="E320" s="182"/>
      <c r="F320" s="58" t="s">
        <v>8</v>
      </c>
      <c r="G320" s="15">
        <f>IF(AND(F320="YA"),5,IF(AND(F320="TIDAK"),1,0))</f>
        <v>5</v>
      </c>
    </row>
    <row r="321" spans="1:7" ht="32" customHeight="1" x14ac:dyDescent="0.2">
      <c r="A321" s="2"/>
      <c r="B321" s="5"/>
      <c r="C321" s="4" t="s">
        <v>593</v>
      </c>
      <c r="D321" s="181" t="s">
        <v>594</v>
      </c>
      <c r="E321" s="182"/>
      <c r="F321" s="58" t="s">
        <v>8</v>
      </c>
      <c r="G321" s="15">
        <f>IF(AND(F321="YA"),5,IF(AND(F321="TIDAK"),1,0))</f>
        <v>5</v>
      </c>
    </row>
    <row r="322" spans="1:7" ht="32" customHeight="1" x14ac:dyDescent="0.2">
      <c r="A322" s="2"/>
      <c r="B322" s="12" t="s">
        <v>595</v>
      </c>
      <c r="C322" s="176" t="s">
        <v>503</v>
      </c>
      <c r="D322" s="176"/>
      <c r="E322" s="176"/>
      <c r="F322" s="58"/>
      <c r="G322" s="15"/>
    </row>
    <row r="323" spans="1:7" ht="32" customHeight="1" x14ac:dyDescent="0.2">
      <c r="A323" s="2"/>
      <c r="B323" s="14"/>
      <c r="C323" s="4" t="s">
        <v>596</v>
      </c>
      <c r="D323" s="176" t="s">
        <v>505</v>
      </c>
      <c r="E323" s="176"/>
      <c r="F323" s="58" t="s">
        <v>8</v>
      </c>
      <c r="G323" s="15">
        <f>IF(AND(F323="YA"),5,IF(AND(F323="TIDAK"),1,0))</f>
        <v>5</v>
      </c>
    </row>
    <row r="324" spans="1:7" ht="32" customHeight="1" x14ac:dyDescent="0.2">
      <c r="A324" s="2"/>
      <c r="B324" s="5"/>
      <c r="C324" s="4" t="s">
        <v>597</v>
      </c>
      <c r="D324" s="176" t="s">
        <v>507</v>
      </c>
      <c r="E324" s="176"/>
      <c r="F324" s="58" t="s">
        <v>8</v>
      </c>
      <c r="G324" s="15">
        <f>IF(AND(F324="YA"),5,IF(AND(F324="TIDAK"),1,0))</f>
        <v>5</v>
      </c>
    </row>
    <row r="325" spans="1:7" ht="32" customHeight="1" x14ac:dyDescent="0.2">
      <c r="A325" s="2"/>
      <c r="B325" s="5"/>
      <c r="C325" s="4" t="s">
        <v>598</v>
      </c>
      <c r="D325" s="176" t="s">
        <v>509</v>
      </c>
      <c r="E325" s="176"/>
      <c r="F325" s="58" t="s">
        <v>8</v>
      </c>
      <c r="G325" s="15">
        <f>IF(AND(F325="YA"),5,IF(AND(F325="TIDAK"),1,0))</f>
        <v>5</v>
      </c>
    </row>
    <row r="326" spans="1:7" ht="32" customHeight="1" x14ac:dyDescent="0.2">
      <c r="A326" s="204" t="s">
        <v>599</v>
      </c>
      <c r="B326" s="205"/>
      <c r="C326" s="205"/>
      <c r="D326" s="205"/>
      <c r="E326" s="205"/>
      <c r="F326" s="205"/>
      <c r="G326" s="48">
        <f>G327</f>
        <v>65</v>
      </c>
    </row>
    <row r="327" spans="1:7" ht="32" customHeight="1" x14ac:dyDescent="0.2">
      <c r="A327" s="2">
        <v>13</v>
      </c>
      <c r="B327" s="180" t="s">
        <v>600</v>
      </c>
      <c r="C327" s="180"/>
      <c r="D327" s="180"/>
      <c r="E327" s="180"/>
      <c r="F327" s="58"/>
      <c r="G327" s="50">
        <f>SUM(G328:G364)</f>
        <v>65</v>
      </c>
    </row>
    <row r="328" spans="1:7" ht="32" customHeight="1" x14ac:dyDescent="0.2">
      <c r="A328" s="2"/>
      <c r="B328" s="7" t="s">
        <v>601</v>
      </c>
      <c r="C328" s="176" t="s">
        <v>602</v>
      </c>
      <c r="D328" s="176"/>
      <c r="E328" s="176"/>
      <c r="F328" s="58" t="s">
        <v>8</v>
      </c>
      <c r="G328" s="15">
        <f>IF(AND(F328="YA"),5,IF(AND(F328="TIDAK"),1,0))</f>
        <v>5</v>
      </c>
    </row>
    <row r="329" spans="1:7" ht="32" customHeight="1" x14ac:dyDescent="0.2">
      <c r="A329" s="2"/>
      <c r="B329" s="4" t="s">
        <v>603</v>
      </c>
      <c r="C329" s="176" t="s">
        <v>604</v>
      </c>
      <c r="D329" s="176"/>
      <c r="E329" s="176"/>
      <c r="F329" s="58"/>
      <c r="G329" s="15"/>
    </row>
    <row r="330" spans="1:7" ht="32" customHeight="1" x14ac:dyDescent="0.2">
      <c r="A330" s="2"/>
      <c r="B330" s="5"/>
      <c r="C330" s="4" t="s">
        <v>605</v>
      </c>
      <c r="D330" s="176" t="s">
        <v>606</v>
      </c>
      <c r="E330" s="176"/>
      <c r="F330" s="58" t="s">
        <v>8</v>
      </c>
      <c r="G330" s="15">
        <f>IF(AND(F330="YA"),5,IF(AND(F330="TIDAK"),1,0))</f>
        <v>5</v>
      </c>
    </row>
    <row r="331" spans="1:7" ht="32" customHeight="1" x14ac:dyDescent="0.2">
      <c r="A331" s="2"/>
      <c r="B331" s="5"/>
      <c r="C331" s="4" t="s">
        <v>607</v>
      </c>
      <c r="D331" s="176" t="s">
        <v>608</v>
      </c>
      <c r="E331" s="176"/>
      <c r="F331" s="58" t="s">
        <v>8</v>
      </c>
      <c r="G331" s="15">
        <f>IF(AND(F331="YA"),5,IF(AND(F331="TIDAK"),1,0))</f>
        <v>5</v>
      </c>
    </row>
    <row r="332" spans="1:7" ht="32" customHeight="1" x14ac:dyDescent="0.2">
      <c r="A332" s="2"/>
      <c r="B332" s="5"/>
      <c r="C332" s="4" t="s">
        <v>609</v>
      </c>
      <c r="D332" s="176" t="s">
        <v>610</v>
      </c>
      <c r="E332" s="176"/>
      <c r="F332" s="58" t="s">
        <v>8</v>
      </c>
      <c r="G332" s="15">
        <f>IF(AND(F332="YA"),5,IF(AND(F332="TIDAK"),1,0))</f>
        <v>5</v>
      </c>
    </row>
    <row r="333" spans="1:7" ht="32" customHeight="1" x14ac:dyDescent="0.2">
      <c r="A333" s="2"/>
      <c r="B333" s="5"/>
      <c r="C333" s="4" t="s">
        <v>611</v>
      </c>
      <c r="D333" s="176" t="s">
        <v>612</v>
      </c>
      <c r="E333" s="176"/>
      <c r="F333" s="58" t="s">
        <v>8</v>
      </c>
      <c r="G333" s="15">
        <f>IF(AND(F333="YA"),5,IF(AND(F333="TIDAK"),1,0))</f>
        <v>5</v>
      </c>
    </row>
    <row r="334" spans="1:7" ht="32" customHeight="1" x14ac:dyDescent="0.2">
      <c r="A334" s="2"/>
      <c r="B334" s="5"/>
      <c r="C334" s="4" t="s">
        <v>613</v>
      </c>
      <c r="D334" s="176" t="s">
        <v>614</v>
      </c>
      <c r="E334" s="176"/>
      <c r="F334" s="58" t="s">
        <v>8</v>
      </c>
      <c r="G334" s="15">
        <f>IF(AND(F334="YA"),5,IF(AND(F334="TIDAK"),1,0))</f>
        <v>5</v>
      </c>
    </row>
    <row r="335" spans="1:7" ht="32" customHeight="1" x14ac:dyDescent="0.2">
      <c r="A335" s="2"/>
      <c r="B335" s="7" t="s">
        <v>615</v>
      </c>
      <c r="C335" s="176" t="s">
        <v>616</v>
      </c>
      <c r="D335" s="176"/>
      <c r="E335" s="176"/>
      <c r="F335" s="58"/>
      <c r="G335" s="15"/>
    </row>
    <row r="336" spans="1:7" ht="32" customHeight="1" x14ac:dyDescent="0.2">
      <c r="A336" s="2"/>
      <c r="B336" s="5"/>
      <c r="C336" s="4" t="s">
        <v>617</v>
      </c>
      <c r="D336" s="176" t="s">
        <v>618</v>
      </c>
      <c r="E336" s="176"/>
      <c r="F336" s="58" t="s">
        <v>8</v>
      </c>
      <c r="G336" s="15">
        <f>IF(AND(F336="YA"),5,IF(AND(F336="TIDAK"),1,0))</f>
        <v>5</v>
      </c>
    </row>
    <row r="337" spans="1:7" ht="44" customHeight="1" x14ac:dyDescent="0.2">
      <c r="A337" s="2"/>
      <c r="B337" s="5"/>
      <c r="C337" s="4" t="s">
        <v>619</v>
      </c>
      <c r="D337" s="176" t="s">
        <v>620</v>
      </c>
      <c r="E337" s="176"/>
      <c r="F337" s="58"/>
      <c r="G337" s="15"/>
    </row>
    <row r="338" spans="1:7" ht="32" customHeight="1" x14ac:dyDescent="0.2">
      <c r="A338" s="2"/>
      <c r="B338" s="5"/>
      <c r="C338" s="5"/>
      <c r="D338" s="4" t="s">
        <v>621</v>
      </c>
      <c r="E338" s="5" t="s">
        <v>622</v>
      </c>
      <c r="F338" s="58" t="s">
        <v>8</v>
      </c>
      <c r="G338" s="15">
        <f>IF(AND(F338="YA"),2,IF(AND(F338="TIDAK"),1,0))</f>
        <v>2</v>
      </c>
    </row>
    <row r="339" spans="1:7" ht="32" customHeight="1" x14ac:dyDescent="0.2">
      <c r="A339" s="2"/>
      <c r="B339" s="5"/>
      <c r="C339" s="5"/>
      <c r="D339" s="4" t="s">
        <v>623</v>
      </c>
      <c r="E339" s="5" t="s">
        <v>624</v>
      </c>
      <c r="F339" s="58" t="s">
        <v>22</v>
      </c>
      <c r="G339" s="15">
        <f>IF(AND(F339="YA"),3,IF(AND(F339="TIDAK"),1,0))</f>
        <v>0</v>
      </c>
    </row>
    <row r="340" spans="1:7" ht="32" customHeight="1" x14ac:dyDescent="0.2">
      <c r="A340" s="2"/>
      <c r="B340" s="5"/>
      <c r="C340" s="5"/>
      <c r="D340" s="4" t="s">
        <v>625</v>
      </c>
      <c r="E340" s="5" t="s">
        <v>626</v>
      </c>
      <c r="F340" s="58" t="s">
        <v>22</v>
      </c>
      <c r="G340" s="15">
        <f>IF(AND(F340="YA"),5,IF(AND(F340="TIDAK"),1,0))</f>
        <v>0</v>
      </c>
    </row>
    <row r="341" spans="1:7" ht="32" customHeight="1" x14ac:dyDescent="0.2">
      <c r="A341" s="2"/>
      <c r="B341" s="4" t="s">
        <v>615</v>
      </c>
      <c r="C341" s="176" t="s">
        <v>627</v>
      </c>
      <c r="D341" s="176"/>
      <c r="E341" s="176"/>
      <c r="F341" s="58"/>
      <c r="G341" s="15"/>
    </row>
    <row r="342" spans="1:7" ht="32" customHeight="1" x14ac:dyDescent="0.2">
      <c r="A342" s="2"/>
      <c r="B342" s="5"/>
      <c r="C342" s="6" t="s">
        <v>617</v>
      </c>
      <c r="D342" s="176" t="s">
        <v>628</v>
      </c>
      <c r="E342" s="176"/>
      <c r="F342" s="58"/>
      <c r="G342" s="15"/>
    </row>
    <row r="343" spans="1:7" ht="32" customHeight="1" x14ac:dyDescent="0.2">
      <c r="A343" s="2"/>
      <c r="B343" s="5"/>
      <c r="C343" s="5"/>
      <c r="D343" s="4" t="s">
        <v>629</v>
      </c>
      <c r="E343" s="5" t="s">
        <v>630</v>
      </c>
      <c r="F343" s="58" t="s">
        <v>8</v>
      </c>
      <c r="G343" s="15">
        <f>IF(AND(F343="YA"),2,IF(AND(F343="TIDAK"),1,0))</f>
        <v>2</v>
      </c>
    </row>
    <row r="344" spans="1:7" ht="32" customHeight="1" x14ac:dyDescent="0.2">
      <c r="A344" s="2"/>
      <c r="B344" s="5"/>
      <c r="C344" s="5"/>
      <c r="D344" s="4" t="s">
        <v>631</v>
      </c>
      <c r="E344" s="5" t="s">
        <v>632</v>
      </c>
      <c r="F344" s="58" t="s">
        <v>22</v>
      </c>
      <c r="G344" s="15">
        <f>IF(AND(F344="YA"),3,IF(AND(F344="TIDAK"),1,0))</f>
        <v>0</v>
      </c>
    </row>
    <row r="345" spans="1:7" ht="32" customHeight="1" x14ac:dyDescent="0.2">
      <c r="A345" s="2"/>
      <c r="B345" s="5"/>
      <c r="C345" s="5"/>
      <c r="D345" s="4" t="s">
        <v>633</v>
      </c>
      <c r="E345" s="5" t="s">
        <v>634</v>
      </c>
      <c r="F345" s="58" t="s">
        <v>22</v>
      </c>
      <c r="G345" s="15">
        <f>IF(AND(F345="YA"),5,IF(AND(F345="TIDAK"),1,0))</f>
        <v>0</v>
      </c>
    </row>
    <row r="346" spans="1:7" ht="32" customHeight="1" x14ac:dyDescent="0.2">
      <c r="A346" s="2"/>
      <c r="B346" s="4" t="s">
        <v>635</v>
      </c>
      <c r="C346" s="176" t="s">
        <v>636</v>
      </c>
      <c r="D346" s="176"/>
      <c r="E346" s="176"/>
      <c r="F346" s="58"/>
      <c r="G346" s="15"/>
    </row>
    <row r="347" spans="1:7" ht="32" customHeight="1" x14ac:dyDescent="0.2">
      <c r="A347" s="2"/>
      <c r="B347" s="5"/>
      <c r="C347" s="4" t="s">
        <v>637</v>
      </c>
      <c r="D347" s="176" t="s">
        <v>638</v>
      </c>
      <c r="E347" s="176"/>
      <c r="F347" s="58"/>
      <c r="G347" s="15"/>
    </row>
    <row r="348" spans="1:7" ht="32" customHeight="1" x14ac:dyDescent="0.2">
      <c r="A348" s="2"/>
      <c r="B348" s="5"/>
      <c r="C348" s="5"/>
      <c r="D348" s="5" t="s">
        <v>639</v>
      </c>
      <c r="E348" s="5" t="s">
        <v>640</v>
      </c>
      <c r="F348" s="58" t="s">
        <v>22</v>
      </c>
      <c r="G348" s="15">
        <f>IF(AND(F348="YA"),5,IF(AND(F348="TIDAK"),1,0))</f>
        <v>0</v>
      </c>
    </row>
    <row r="349" spans="1:7" ht="32" customHeight="1" x14ac:dyDescent="0.2">
      <c r="A349" s="2"/>
      <c r="B349" s="5"/>
      <c r="C349" s="5"/>
      <c r="D349" s="5" t="s">
        <v>641</v>
      </c>
      <c r="E349" s="5" t="s">
        <v>642</v>
      </c>
      <c r="F349" s="58" t="s">
        <v>8</v>
      </c>
      <c r="G349" s="15">
        <f>IF(AND(F349="YA"),3,IF(AND(F349="TIDAK"),1,0))</f>
        <v>3</v>
      </c>
    </row>
    <row r="350" spans="1:7" ht="32" customHeight="1" x14ac:dyDescent="0.2">
      <c r="A350" s="2"/>
      <c r="B350" s="5"/>
      <c r="C350" s="5"/>
      <c r="D350" s="5" t="s">
        <v>643</v>
      </c>
      <c r="E350" s="5" t="s">
        <v>644</v>
      </c>
      <c r="F350" s="58" t="s">
        <v>22</v>
      </c>
      <c r="G350" s="15">
        <f>IF(AND(F350="YA"),2,IF(AND(F350="TIDAK"),1,0))</f>
        <v>0</v>
      </c>
    </row>
    <row r="351" spans="1:7" ht="42" customHeight="1" x14ac:dyDescent="0.2">
      <c r="A351" s="2"/>
      <c r="B351" s="5"/>
      <c r="C351" s="4" t="s">
        <v>645</v>
      </c>
      <c r="D351" s="176" t="s">
        <v>646</v>
      </c>
      <c r="E351" s="176"/>
      <c r="F351" s="58"/>
      <c r="G351" s="15"/>
    </row>
    <row r="352" spans="1:7" ht="32" customHeight="1" x14ac:dyDescent="0.2">
      <c r="A352" s="2"/>
      <c r="B352" s="5"/>
      <c r="C352" s="5"/>
      <c r="D352" s="4" t="s">
        <v>647</v>
      </c>
      <c r="E352" s="5" t="s">
        <v>648</v>
      </c>
      <c r="F352" s="58" t="s">
        <v>22</v>
      </c>
      <c r="G352" s="15">
        <f>IF(AND(F352="YA"),2,IF(AND(F352="TIDAK"),1,0))</f>
        <v>0</v>
      </c>
    </row>
    <row r="353" spans="1:7" ht="32" customHeight="1" x14ac:dyDescent="0.2">
      <c r="A353" s="2"/>
      <c r="B353" s="5"/>
      <c r="C353" s="5"/>
      <c r="D353" s="4" t="s">
        <v>649</v>
      </c>
      <c r="E353" s="5" t="s">
        <v>650</v>
      </c>
      <c r="F353" s="58" t="s">
        <v>22</v>
      </c>
      <c r="G353" s="15">
        <f>IF(AND(F353="YA"),3,IF(AND(F353="TIDAK"),1,0))</f>
        <v>0</v>
      </c>
    </row>
    <row r="354" spans="1:7" ht="32" customHeight="1" x14ac:dyDescent="0.2">
      <c r="A354" s="2"/>
      <c r="B354" s="5"/>
      <c r="C354" s="5"/>
      <c r="D354" s="4" t="s">
        <v>651</v>
      </c>
      <c r="E354" s="5" t="s">
        <v>652</v>
      </c>
      <c r="F354" s="58" t="s">
        <v>8</v>
      </c>
      <c r="G354" s="15">
        <f>IF(AND(F354="YA"),5,IF(AND(F354="TIDAK"),1,0))</f>
        <v>5</v>
      </c>
    </row>
    <row r="355" spans="1:7" ht="32" customHeight="1" x14ac:dyDescent="0.2">
      <c r="A355" s="2"/>
      <c r="B355" s="5"/>
      <c r="C355" s="4" t="s">
        <v>653</v>
      </c>
      <c r="D355" s="176" t="s">
        <v>654</v>
      </c>
      <c r="E355" s="176"/>
      <c r="F355" s="58" t="s">
        <v>8</v>
      </c>
      <c r="G355" s="15">
        <f>IF(AND(F355="YA"),5,IF(AND(F355="TIDAK"),1,0))</f>
        <v>5</v>
      </c>
    </row>
    <row r="356" spans="1:7" ht="32" customHeight="1" x14ac:dyDescent="0.2">
      <c r="A356" s="2"/>
      <c r="B356" s="5"/>
      <c r="C356" s="4" t="s">
        <v>655</v>
      </c>
      <c r="D356" s="176" t="s">
        <v>656</v>
      </c>
      <c r="E356" s="176"/>
      <c r="F356" s="58"/>
      <c r="G356" s="15"/>
    </row>
    <row r="357" spans="1:7" ht="32" customHeight="1" x14ac:dyDescent="0.2">
      <c r="A357" s="2"/>
      <c r="B357" s="5"/>
      <c r="C357" s="5"/>
      <c r="D357" s="4" t="s">
        <v>657</v>
      </c>
      <c r="E357" s="5" t="s">
        <v>658</v>
      </c>
      <c r="F357" s="58" t="s">
        <v>22</v>
      </c>
      <c r="G357" s="15">
        <f>IF(AND(F357="YA"),3,IF(AND(F357="TIDAK"),1,0))</f>
        <v>0</v>
      </c>
    </row>
    <row r="358" spans="1:7" ht="32" customHeight="1" x14ac:dyDescent="0.2">
      <c r="A358" s="2"/>
      <c r="B358" s="5"/>
      <c r="C358" s="5"/>
      <c r="D358" s="4" t="s">
        <v>659</v>
      </c>
      <c r="E358" s="5" t="s">
        <v>660</v>
      </c>
      <c r="F358" s="58" t="s">
        <v>8</v>
      </c>
      <c r="G358" s="15">
        <f>IF(AND(F358="YA"),5,IF(AND(F358="TIDAK"),1,0))</f>
        <v>5</v>
      </c>
    </row>
    <row r="359" spans="1:7" ht="32" customHeight="1" x14ac:dyDescent="0.2">
      <c r="A359" s="2"/>
      <c r="B359" s="5"/>
      <c r="C359" s="4" t="s">
        <v>661</v>
      </c>
      <c r="D359" s="176" t="s">
        <v>662</v>
      </c>
      <c r="E359" s="176"/>
      <c r="F359" s="58" t="s">
        <v>8</v>
      </c>
      <c r="G359" s="15">
        <f>IF(AND(F359="YA"),5,IF(AND(F359="TIDAK"),1,0))</f>
        <v>5</v>
      </c>
    </row>
    <row r="360" spans="1:7" ht="32" customHeight="1" x14ac:dyDescent="0.2">
      <c r="A360" s="2"/>
      <c r="B360" s="5"/>
      <c r="C360" s="4" t="s">
        <v>663</v>
      </c>
      <c r="D360" s="176" t="s">
        <v>664</v>
      </c>
      <c r="E360" s="176"/>
      <c r="F360" s="58" t="s">
        <v>55</v>
      </c>
      <c r="G360" s="15">
        <f>IF(AND(F360="YA"),5,IF(AND(F360="TIDAK"),1,0))</f>
        <v>1</v>
      </c>
    </row>
    <row r="361" spans="1:7" ht="32" customHeight="1" x14ac:dyDescent="0.2">
      <c r="A361" s="2"/>
      <c r="B361" s="5"/>
      <c r="C361" s="4" t="s">
        <v>665</v>
      </c>
      <c r="D361" s="176" t="s">
        <v>666</v>
      </c>
      <c r="E361" s="176"/>
      <c r="F361" s="58"/>
      <c r="G361" s="15"/>
    </row>
    <row r="362" spans="1:7" ht="32" customHeight="1" x14ac:dyDescent="0.2">
      <c r="A362" s="2"/>
      <c r="B362" s="5"/>
      <c r="C362" s="5"/>
      <c r="D362" s="4" t="s">
        <v>667</v>
      </c>
      <c r="E362" s="5" t="s">
        <v>668</v>
      </c>
      <c r="F362" s="58" t="s">
        <v>8</v>
      </c>
      <c r="G362" s="15">
        <f>IF(AND(F362="YA"),2,IF(AND(F362="TIDAK"),1,0))</f>
        <v>2</v>
      </c>
    </row>
    <row r="363" spans="1:7" ht="32" customHeight="1" x14ac:dyDescent="0.2">
      <c r="A363" s="2"/>
      <c r="B363" s="5"/>
      <c r="C363" s="5"/>
      <c r="D363" s="4" t="s">
        <v>669</v>
      </c>
      <c r="E363" s="5" t="s">
        <v>670</v>
      </c>
      <c r="F363" s="58" t="s">
        <v>22</v>
      </c>
      <c r="G363" s="15">
        <f>IF(AND(F363="YA"),3,IF(AND(F363="TIDAK"),1,0))</f>
        <v>0</v>
      </c>
    </row>
    <row r="364" spans="1:7" ht="32" customHeight="1" x14ac:dyDescent="0.2">
      <c r="A364" s="2"/>
      <c r="B364" s="5"/>
      <c r="C364" s="5"/>
      <c r="D364" s="4" t="s">
        <v>671</v>
      </c>
      <c r="E364" s="5" t="s">
        <v>672</v>
      </c>
      <c r="F364" s="58" t="s">
        <v>22</v>
      </c>
      <c r="G364" s="15">
        <f>IF(AND(F364="YA"),5,IF(AND(F364="TIDAK"),1,0))</f>
        <v>0</v>
      </c>
    </row>
    <row r="365" spans="1:7" ht="32" customHeight="1" x14ac:dyDescent="0.2">
      <c r="A365" s="204" t="s">
        <v>673</v>
      </c>
      <c r="B365" s="205"/>
      <c r="C365" s="205"/>
      <c r="D365" s="205"/>
      <c r="E365" s="205"/>
      <c r="F365" s="205"/>
      <c r="G365" s="48">
        <f>G366</f>
        <v>104</v>
      </c>
    </row>
    <row r="366" spans="1:7" ht="32" customHeight="1" x14ac:dyDescent="0.2">
      <c r="A366" s="15">
        <v>14</v>
      </c>
      <c r="B366" s="207" t="s">
        <v>674</v>
      </c>
      <c r="C366" s="208"/>
      <c r="D366" s="208"/>
      <c r="E366" s="209"/>
      <c r="F366" s="58"/>
      <c r="G366" s="50">
        <f>SUM(G367:G399)</f>
        <v>104</v>
      </c>
    </row>
    <row r="367" spans="1:7" ht="44" customHeight="1" x14ac:dyDescent="0.2">
      <c r="A367" s="15"/>
      <c r="B367" s="16" t="s">
        <v>675</v>
      </c>
      <c r="C367" s="200" t="s">
        <v>676</v>
      </c>
      <c r="D367" s="210"/>
      <c r="E367" s="201"/>
      <c r="F367" s="58" t="s">
        <v>8</v>
      </c>
      <c r="G367" s="15">
        <f>IF(AND(F367="YA"),5,IF(AND(F367="TIDAK"),1,0))</f>
        <v>5</v>
      </c>
    </row>
    <row r="368" spans="1:7" ht="41" customHeight="1" x14ac:dyDescent="0.2">
      <c r="A368" s="15"/>
      <c r="B368" s="16" t="s">
        <v>677</v>
      </c>
      <c r="C368" s="176" t="s">
        <v>678</v>
      </c>
      <c r="D368" s="176"/>
      <c r="E368" s="176"/>
      <c r="F368" s="58"/>
      <c r="G368" s="15"/>
    </row>
    <row r="369" spans="1:7" ht="36" customHeight="1" x14ac:dyDescent="0.2">
      <c r="A369" s="15"/>
      <c r="B369" s="5"/>
      <c r="C369" s="4" t="s">
        <v>679</v>
      </c>
      <c r="D369" s="176" t="s">
        <v>680</v>
      </c>
      <c r="E369" s="176"/>
      <c r="F369" s="58" t="s">
        <v>8</v>
      </c>
      <c r="G369" s="15">
        <f>IF(AND(F369="YA"),5,IF(AND(F369="TIDAK"),1,0))</f>
        <v>5</v>
      </c>
    </row>
    <row r="370" spans="1:7" ht="35" customHeight="1" x14ac:dyDescent="0.2">
      <c r="A370" s="15"/>
      <c r="B370" s="5"/>
      <c r="C370" s="4" t="s">
        <v>681</v>
      </c>
      <c r="D370" s="176" t="s">
        <v>682</v>
      </c>
      <c r="E370" s="176"/>
      <c r="F370" s="58" t="s">
        <v>8</v>
      </c>
      <c r="G370" s="15">
        <f>IF(AND(F370="YA"),5,IF(AND(F370="TIDAK"),1,0))</f>
        <v>5</v>
      </c>
    </row>
    <row r="371" spans="1:7" ht="35" customHeight="1" x14ac:dyDescent="0.2">
      <c r="A371" s="15"/>
      <c r="B371" s="5"/>
      <c r="C371" s="4" t="s">
        <v>683</v>
      </c>
      <c r="D371" s="176" t="s">
        <v>684</v>
      </c>
      <c r="E371" s="176"/>
      <c r="F371" s="58" t="s">
        <v>8</v>
      </c>
      <c r="G371" s="15">
        <f>IF(AND(F371="YA"),5,IF(AND(F371="TIDAK"),1,0))</f>
        <v>5</v>
      </c>
    </row>
    <row r="372" spans="1:7" ht="44" customHeight="1" x14ac:dyDescent="0.2">
      <c r="A372" s="15"/>
      <c r="B372" s="16" t="s">
        <v>685</v>
      </c>
      <c r="C372" s="176" t="s">
        <v>686</v>
      </c>
      <c r="D372" s="176"/>
      <c r="E372" s="176"/>
      <c r="F372" s="58"/>
      <c r="G372" s="15"/>
    </row>
    <row r="373" spans="1:7" ht="35" customHeight="1" x14ac:dyDescent="0.2">
      <c r="A373" s="15"/>
      <c r="B373" s="5"/>
      <c r="C373" s="4" t="s">
        <v>687</v>
      </c>
      <c r="D373" s="176" t="s">
        <v>688</v>
      </c>
      <c r="E373" s="176"/>
      <c r="F373" s="58"/>
      <c r="G373" s="15"/>
    </row>
    <row r="374" spans="1:7" ht="44" customHeight="1" x14ac:dyDescent="0.2">
      <c r="A374" s="15"/>
      <c r="B374" s="5"/>
      <c r="C374" s="5"/>
      <c r="D374" s="4" t="s">
        <v>689</v>
      </c>
      <c r="E374" s="5" t="s">
        <v>690</v>
      </c>
      <c r="F374" s="58" t="s">
        <v>8</v>
      </c>
      <c r="G374" s="15">
        <f>IF(AND(F374="YA"),5,IF(AND(F374="TIDAK"),1,0))</f>
        <v>5</v>
      </c>
    </row>
    <row r="375" spans="1:7" ht="44" customHeight="1" x14ac:dyDescent="0.2">
      <c r="A375" s="15"/>
      <c r="B375" s="5"/>
      <c r="C375" s="5"/>
      <c r="D375" s="4" t="s">
        <v>691</v>
      </c>
      <c r="E375" s="5" t="s">
        <v>692</v>
      </c>
      <c r="F375" s="58" t="s">
        <v>55</v>
      </c>
      <c r="G375" s="15">
        <f>IF(AND(F375="YA"),5,IF(AND(F375="TIDAK"),1,0))</f>
        <v>1</v>
      </c>
    </row>
    <row r="376" spans="1:7" ht="37" customHeight="1" x14ac:dyDescent="0.2">
      <c r="A376" s="15"/>
      <c r="B376" s="5"/>
      <c r="C376" s="4" t="s">
        <v>693</v>
      </c>
      <c r="D376" s="176" t="s">
        <v>694</v>
      </c>
      <c r="E376" s="176"/>
      <c r="F376" s="58"/>
      <c r="G376" s="15"/>
    </row>
    <row r="377" spans="1:7" ht="37" customHeight="1" x14ac:dyDescent="0.2">
      <c r="A377" s="15"/>
      <c r="B377" s="5"/>
      <c r="C377" s="4"/>
      <c r="D377" s="4" t="s">
        <v>689</v>
      </c>
      <c r="E377" s="5" t="s">
        <v>695</v>
      </c>
      <c r="F377" s="58" t="s">
        <v>55</v>
      </c>
      <c r="G377" s="15">
        <f>IF(AND(F377="YA"),5,IF(AND(F377="TIDAK"),1,0))</f>
        <v>1</v>
      </c>
    </row>
    <row r="378" spans="1:7" ht="37" customHeight="1" x14ac:dyDescent="0.2">
      <c r="A378" s="15"/>
      <c r="B378" s="5"/>
      <c r="C378" s="4"/>
      <c r="D378" s="4" t="s">
        <v>691</v>
      </c>
      <c r="E378" s="5" t="s">
        <v>696</v>
      </c>
      <c r="F378" s="58" t="s">
        <v>55</v>
      </c>
      <c r="G378" s="15">
        <f>IF(AND(F378="YA"),5,IF(AND(F378="TIDAK"),1,0))</f>
        <v>1</v>
      </c>
    </row>
    <row r="379" spans="1:7" ht="37" customHeight="1" x14ac:dyDescent="0.2">
      <c r="A379" s="15"/>
      <c r="B379" s="5"/>
      <c r="C379" s="4"/>
      <c r="D379" s="4" t="s">
        <v>697</v>
      </c>
      <c r="E379" s="5" t="s">
        <v>698</v>
      </c>
      <c r="F379" s="58" t="s">
        <v>55</v>
      </c>
      <c r="G379" s="15">
        <f>IF(AND(F379="YA"),5,IF(AND(F379="TIDAK"),1,0))</f>
        <v>1</v>
      </c>
    </row>
    <row r="380" spans="1:7" ht="37" customHeight="1" x14ac:dyDescent="0.2">
      <c r="A380" s="15"/>
      <c r="B380" s="5"/>
      <c r="C380" s="4"/>
      <c r="D380" s="4" t="s">
        <v>699</v>
      </c>
      <c r="E380" s="5" t="s">
        <v>700</v>
      </c>
      <c r="F380" s="58" t="s">
        <v>8</v>
      </c>
      <c r="G380" s="15">
        <f>IF(AND(F380="YA"),5,IF(AND(F380="TIDAK"),1,0))</f>
        <v>5</v>
      </c>
    </row>
    <row r="381" spans="1:7" ht="37" customHeight="1" x14ac:dyDescent="0.2">
      <c r="A381" s="15"/>
      <c r="B381" s="5"/>
      <c r="C381" s="4" t="s">
        <v>701</v>
      </c>
      <c r="D381" s="176" t="s">
        <v>702</v>
      </c>
      <c r="E381" s="176"/>
      <c r="F381" s="58" t="s">
        <v>8</v>
      </c>
      <c r="G381" s="15">
        <f>IF(AND(F381="YA"),5,IF(AND(F381="TIDAK"),1,0))</f>
        <v>5</v>
      </c>
    </row>
    <row r="382" spans="1:7" ht="44" customHeight="1" x14ac:dyDescent="0.2">
      <c r="A382" s="15"/>
      <c r="B382" s="16" t="s">
        <v>703</v>
      </c>
      <c r="C382" s="176" t="s">
        <v>704</v>
      </c>
      <c r="D382" s="176"/>
      <c r="E382" s="176"/>
      <c r="F382" s="58"/>
      <c r="G382" s="15"/>
    </row>
    <row r="383" spans="1:7" ht="36" customHeight="1" x14ac:dyDescent="0.2">
      <c r="A383" s="15"/>
      <c r="B383" s="5"/>
      <c r="C383" s="4" t="s">
        <v>705</v>
      </c>
      <c r="D383" s="176" t="s">
        <v>706</v>
      </c>
      <c r="E383" s="176"/>
      <c r="F383" s="58" t="s">
        <v>8</v>
      </c>
      <c r="G383" s="15">
        <f>IF(AND(F383="YA"),5,IF(AND(F383="TIDAK"),1,0))</f>
        <v>5</v>
      </c>
    </row>
    <row r="384" spans="1:7" ht="44" customHeight="1" x14ac:dyDescent="0.2">
      <c r="A384" s="15"/>
      <c r="B384" s="5"/>
      <c r="C384" s="4" t="s">
        <v>707</v>
      </c>
      <c r="D384" s="203" t="s">
        <v>708</v>
      </c>
      <c r="E384" s="203"/>
      <c r="F384" s="58" t="s">
        <v>8</v>
      </c>
      <c r="G384" s="15">
        <f>IF(AND(F384="YA"),5,IF(AND(F384="TIDAK"),1,0))</f>
        <v>5</v>
      </c>
    </row>
    <row r="385" spans="1:7" ht="44" customHeight="1" x14ac:dyDescent="0.2">
      <c r="A385" s="15"/>
      <c r="B385" s="5"/>
      <c r="C385" s="4" t="s">
        <v>709</v>
      </c>
      <c r="D385" s="176" t="s">
        <v>710</v>
      </c>
      <c r="E385" s="176"/>
      <c r="F385" s="58"/>
      <c r="G385" s="15"/>
    </row>
    <row r="386" spans="1:7" ht="44" customHeight="1" x14ac:dyDescent="0.2">
      <c r="A386" s="15"/>
      <c r="B386" s="5"/>
      <c r="C386" s="5"/>
      <c r="D386" s="4" t="s">
        <v>711</v>
      </c>
      <c r="E386" s="10" t="s">
        <v>712</v>
      </c>
      <c r="F386" s="58" t="s">
        <v>8</v>
      </c>
      <c r="G386" s="15">
        <f>IF(AND(F386="YA"),5,IF(AND(F386="TIDAK"),1,0))</f>
        <v>5</v>
      </c>
    </row>
    <row r="387" spans="1:7" ht="39" customHeight="1" x14ac:dyDescent="0.2">
      <c r="A387" s="15"/>
      <c r="B387" s="5"/>
      <c r="C387" s="5"/>
      <c r="D387" s="4" t="s">
        <v>713</v>
      </c>
      <c r="E387" s="5" t="s">
        <v>714</v>
      </c>
      <c r="F387" s="58" t="s">
        <v>22</v>
      </c>
      <c r="G387" s="15">
        <f>IF(AND(F387="YA"),5,IF(AND(F387="TIDAK"),1,0))</f>
        <v>0</v>
      </c>
    </row>
    <row r="388" spans="1:7" ht="39" customHeight="1" x14ac:dyDescent="0.2">
      <c r="A388" s="15"/>
      <c r="B388" s="5"/>
      <c r="C388" s="4" t="s">
        <v>715</v>
      </c>
      <c r="D388" s="176" t="s">
        <v>716</v>
      </c>
      <c r="E388" s="176"/>
      <c r="F388" s="58" t="s">
        <v>8</v>
      </c>
      <c r="G388" s="15">
        <f>IF(AND(F388="YA"),5,IF(AND(F388="TIDAK"),1,0))</f>
        <v>5</v>
      </c>
    </row>
    <row r="389" spans="1:7" ht="39" customHeight="1" x14ac:dyDescent="0.2">
      <c r="A389" s="15"/>
      <c r="B389" s="5"/>
      <c r="C389" s="4" t="s">
        <v>717</v>
      </c>
      <c r="D389" s="176" t="s">
        <v>718</v>
      </c>
      <c r="E389" s="176"/>
      <c r="F389" s="58" t="s">
        <v>8</v>
      </c>
      <c r="G389" s="15">
        <f>IF(AND(F389="YA"),5,IF(AND(F389="TIDAK"),1,0))</f>
        <v>5</v>
      </c>
    </row>
    <row r="390" spans="1:7" ht="39" customHeight="1" x14ac:dyDescent="0.2">
      <c r="A390" s="15"/>
      <c r="B390" s="5"/>
      <c r="C390" s="4" t="s">
        <v>719</v>
      </c>
      <c r="D390" s="176" t="s">
        <v>720</v>
      </c>
      <c r="E390" s="176"/>
      <c r="F390" s="58" t="s">
        <v>8</v>
      </c>
      <c r="G390" s="15">
        <f>IF(AND(F390="YA"),5,IF(AND(F390="TIDAK"),1,0))</f>
        <v>5</v>
      </c>
    </row>
    <row r="391" spans="1:7" ht="39" customHeight="1" x14ac:dyDescent="0.2">
      <c r="A391" s="15"/>
      <c r="B391" s="5"/>
      <c r="C391" s="4" t="s">
        <v>721</v>
      </c>
      <c r="D391" s="176" t="s">
        <v>722</v>
      </c>
      <c r="E391" s="176"/>
      <c r="F391" s="58"/>
      <c r="G391" s="15"/>
    </row>
    <row r="392" spans="1:7" ht="39" customHeight="1" x14ac:dyDescent="0.2">
      <c r="A392" s="15"/>
      <c r="B392" s="5"/>
      <c r="C392" s="5"/>
      <c r="D392" s="4" t="s">
        <v>723</v>
      </c>
      <c r="E392" s="5" t="s">
        <v>724</v>
      </c>
      <c r="F392" s="58" t="s">
        <v>8</v>
      </c>
      <c r="G392" s="15">
        <f>IF(AND(F392="YA"),5,IF(AND(F392="TIDAK"),1,0))</f>
        <v>5</v>
      </c>
    </row>
    <row r="393" spans="1:7" ht="39" customHeight="1" x14ac:dyDescent="0.2">
      <c r="A393" s="15"/>
      <c r="B393" s="5"/>
      <c r="C393" s="5"/>
      <c r="D393" s="4" t="s">
        <v>725</v>
      </c>
      <c r="E393" s="5" t="s">
        <v>722</v>
      </c>
      <c r="F393" s="58" t="s">
        <v>8</v>
      </c>
      <c r="G393" s="15">
        <f>IF(AND(F393="YA"),5,IF(AND(F393="TIDAK"),1,0))</f>
        <v>5</v>
      </c>
    </row>
    <row r="394" spans="1:7" ht="39" customHeight="1" x14ac:dyDescent="0.2">
      <c r="A394" s="15"/>
      <c r="B394" s="16" t="s">
        <v>726</v>
      </c>
      <c r="C394" s="176" t="s">
        <v>727</v>
      </c>
      <c r="D394" s="176"/>
      <c r="E394" s="176"/>
      <c r="F394" s="58" t="s">
        <v>8</v>
      </c>
      <c r="G394" s="15">
        <f>IF(AND(F394="YA"),5,IF(AND(F394="TIDAK"),1,0))</f>
        <v>5</v>
      </c>
    </row>
    <row r="395" spans="1:7" ht="39" customHeight="1" x14ac:dyDescent="0.2">
      <c r="A395" s="15"/>
      <c r="B395" s="16" t="s">
        <v>728</v>
      </c>
      <c r="C395" s="176" t="s">
        <v>729</v>
      </c>
      <c r="D395" s="176"/>
      <c r="E395" s="176"/>
      <c r="F395" s="58"/>
      <c r="G395" s="15"/>
    </row>
    <row r="396" spans="1:7" ht="39" customHeight="1" x14ac:dyDescent="0.2">
      <c r="A396" s="15"/>
      <c r="B396" s="5"/>
      <c r="C396" s="16" t="s">
        <v>730</v>
      </c>
      <c r="D396" s="176" t="s">
        <v>731</v>
      </c>
      <c r="E396" s="176"/>
      <c r="F396" s="58" t="s">
        <v>8</v>
      </c>
      <c r="G396" s="15">
        <f>IF(AND(F396="YA"),5,IF(AND(F396="TIDAK"),1,0))</f>
        <v>5</v>
      </c>
    </row>
    <row r="397" spans="1:7" ht="39" customHeight="1" x14ac:dyDescent="0.2">
      <c r="A397" s="15"/>
      <c r="B397" s="5"/>
      <c r="C397" s="16" t="s">
        <v>732</v>
      </c>
      <c r="D397" s="176" t="s">
        <v>733</v>
      </c>
      <c r="E397" s="176"/>
      <c r="F397" s="58" t="s">
        <v>8</v>
      </c>
      <c r="G397" s="15">
        <f>IF(AND(F397="YA"),5,IF(AND(F397="TIDAK"),1,0))</f>
        <v>5</v>
      </c>
    </row>
    <row r="398" spans="1:7" ht="39" customHeight="1" x14ac:dyDescent="0.2">
      <c r="A398" s="15"/>
      <c r="B398" s="5"/>
      <c r="C398" s="16" t="s">
        <v>734</v>
      </c>
      <c r="D398" s="176" t="s">
        <v>735</v>
      </c>
      <c r="E398" s="176"/>
      <c r="F398" s="58" t="s">
        <v>8</v>
      </c>
      <c r="G398" s="15">
        <f>IF(AND(F398="YA"),5,IF(AND(F398="TIDAK"),1,0))</f>
        <v>5</v>
      </c>
    </row>
    <row r="399" spans="1:7" ht="39" customHeight="1" x14ac:dyDescent="0.2">
      <c r="A399" s="15"/>
      <c r="B399" s="5"/>
      <c r="C399" s="16" t="s">
        <v>736</v>
      </c>
      <c r="D399" s="176" t="s">
        <v>737</v>
      </c>
      <c r="E399" s="176"/>
      <c r="F399" s="58" t="s">
        <v>8</v>
      </c>
      <c r="G399" s="15">
        <f>IF(AND(F399="YA"),5,IF(AND(F399="TIDAK"),1,0))</f>
        <v>5</v>
      </c>
    </row>
    <row r="400" spans="1:7" ht="32" customHeight="1" x14ac:dyDescent="0.2">
      <c r="A400" s="204" t="s">
        <v>738</v>
      </c>
      <c r="B400" s="205"/>
      <c r="C400" s="205"/>
      <c r="D400" s="205"/>
      <c r="E400" s="205"/>
      <c r="F400" s="205"/>
      <c r="G400" s="48">
        <f>G401</f>
        <v>115</v>
      </c>
    </row>
    <row r="401" spans="1:7" ht="32" customHeight="1" x14ac:dyDescent="0.2">
      <c r="A401" s="2">
        <v>15</v>
      </c>
      <c r="B401" s="180" t="s">
        <v>438</v>
      </c>
      <c r="C401" s="180"/>
      <c r="D401" s="180"/>
      <c r="E401" s="180"/>
      <c r="F401" s="58"/>
      <c r="G401" s="50">
        <f>SUM(G402:G429)</f>
        <v>115</v>
      </c>
    </row>
    <row r="402" spans="1:7" ht="32" customHeight="1" x14ac:dyDescent="0.2">
      <c r="A402" s="2"/>
      <c r="B402" s="4" t="s">
        <v>739</v>
      </c>
      <c r="C402" s="176" t="s">
        <v>740</v>
      </c>
      <c r="D402" s="176"/>
      <c r="E402" s="176"/>
      <c r="F402" s="58" t="s">
        <v>8</v>
      </c>
      <c r="G402" s="15">
        <f>IF(AND(F402="YA"),5,IF(AND(F402="TIDAK"),1,0))</f>
        <v>5</v>
      </c>
    </row>
    <row r="403" spans="1:7" ht="32" customHeight="1" x14ac:dyDescent="0.2">
      <c r="A403" s="2"/>
      <c r="B403" s="4" t="s">
        <v>741</v>
      </c>
      <c r="C403" s="176" t="s">
        <v>742</v>
      </c>
      <c r="D403" s="176"/>
      <c r="E403" s="176"/>
      <c r="F403" s="58" t="s">
        <v>8</v>
      </c>
      <c r="G403" s="15">
        <f>IF(AND(F403="YA"),5,IF(AND(F403="TIDAK"),1,0))</f>
        <v>5</v>
      </c>
    </row>
    <row r="404" spans="1:7" ht="32" customHeight="1" x14ac:dyDescent="0.2">
      <c r="A404" s="2"/>
      <c r="B404" s="4" t="s">
        <v>743</v>
      </c>
      <c r="C404" s="176" t="s">
        <v>744</v>
      </c>
      <c r="D404" s="176"/>
      <c r="E404" s="176"/>
      <c r="F404" s="58" t="s">
        <v>8</v>
      </c>
      <c r="G404" s="15">
        <f>IF(AND(F404="YA"),5,IF(AND(F404="TIDAK"),1,0))</f>
        <v>5</v>
      </c>
    </row>
    <row r="405" spans="1:7" ht="32" customHeight="1" x14ac:dyDescent="0.2">
      <c r="A405" s="2"/>
      <c r="B405" s="4" t="s">
        <v>745</v>
      </c>
      <c r="C405" s="176" t="s">
        <v>746</v>
      </c>
      <c r="D405" s="176"/>
      <c r="E405" s="176"/>
      <c r="F405" s="58"/>
      <c r="G405" s="15"/>
    </row>
    <row r="406" spans="1:7" ht="32" customHeight="1" x14ac:dyDescent="0.2">
      <c r="A406" s="2"/>
      <c r="B406" s="5"/>
      <c r="C406" s="4" t="s">
        <v>747</v>
      </c>
      <c r="D406" s="176" t="s">
        <v>748</v>
      </c>
      <c r="E406" s="176"/>
      <c r="F406" s="58" t="s">
        <v>8</v>
      </c>
      <c r="G406" s="15">
        <f t="shared" ref="G406:G421" si="32">IF(AND(F406="YA"),5,IF(AND(F406="TIDAK"),1,0))</f>
        <v>5</v>
      </c>
    </row>
    <row r="407" spans="1:7" ht="32" customHeight="1" x14ac:dyDescent="0.2">
      <c r="A407" s="2"/>
      <c r="B407" s="5"/>
      <c r="C407" s="5"/>
      <c r="D407" s="4" t="s">
        <v>749</v>
      </c>
      <c r="E407" s="5" t="s">
        <v>750</v>
      </c>
      <c r="F407" s="58" t="s">
        <v>8</v>
      </c>
      <c r="G407" s="15">
        <f t="shared" si="32"/>
        <v>5</v>
      </c>
    </row>
    <row r="408" spans="1:7" ht="32" customHeight="1" x14ac:dyDescent="0.2">
      <c r="A408" s="2"/>
      <c r="B408" s="5"/>
      <c r="C408" s="5"/>
      <c r="D408" s="4" t="s">
        <v>751</v>
      </c>
      <c r="E408" s="5" t="s">
        <v>1690</v>
      </c>
      <c r="F408" s="58" t="s">
        <v>8</v>
      </c>
      <c r="G408" s="15">
        <f t="shared" si="32"/>
        <v>5</v>
      </c>
    </row>
    <row r="409" spans="1:7" ht="32" customHeight="1" x14ac:dyDescent="0.2">
      <c r="A409" s="2"/>
      <c r="B409" s="5"/>
      <c r="C409" s="5"/>
      <c r="D409" s="4" t="s">
        <v>752</v>
      </c>
      <c r="E409" s="10" t="s">
        <v>753</v>
      </c>
      <c r="F409" s="58" t="s">
        <v>8</v>
      </c>
      <c r="G409" s="15">
        <f t="shared" si="32"/>
        <v>5</v>
      </c>
    </row>
    <row r="410" spans="1:7" ht="32" customHeight="1" x14ac:dyDescent="0.2">
      <c r="A410" s="2"/>
      <c r="B410" s="5"/>
      <c r="C410" s="5"/>
      <c r="D410" s="4" t="s">
        <v>754</v>
      </c>
      <c r="E410" s="5" t="s">
        <v>755</v>
      </c>
      <c r="F410" s="58" t="s">
        <v>8</v>
      </c>
      <c r="G410" s="15">
        <f t="shared" si="32"/>
        <v>5</v>
      </c>
    </row>
    <row r="411" spans="1:7" ht="32" customHeight="1" x14ac:dyDescent="0.2">
      <c r="A411" s="2"/>
      <c r="B411" s="5"/>
      <c r="C411" s="5"/>
      <c r="D411" s="4" t="s">
        <v>756</v>
      </c>
      <c r="E411" s="5" t="s">
        <v>757</v>
      </c>
      <c r="F411" s="58" t="s">
        <v>55</v>
      </c>
      <c r="G411" s="15">
        <f t="shared" ref="G411" si="33">IF(AND(F411="YA"),0,IF(AND(F411="TIDAK"),0,0))</f>
        <v>0</v>
      </c>
    </row>
    <row r="412" spans="1:7" ht="32" customHeight="1" x14ac:dyDescent="0.2">
      <c r="A412" s="2"/>
      <c r="B412" s="5"/>
      <c r="C412" s="4" t="s">
        <v>758</v>
      </c>
      <c r="D412" s="176" t="s">
        <v>759</v>
      </c>
      <c r="E412" s="176"/>
      <c r="F412" s="58" t="s">
        <v>8</v>
      </c>
      <c r="G412" s="15">
        <f t="shared" si="32"/>
        <v>5</v>
      </c>
    </row>
    <row r="413" spans="1:7" ht="32" customHeight="1" x14ac:dyDescent="0.2">
      <c r="A413" s="2"/>
      <c r="B413" s="5"/>
      <c r="C413" s="5"/>
      <c r="D413" s="4" t="s">
        <v>760</v>
      </c>
      <c r="E413" s="5" t="s">
        <v>761</v>
      </c>
      <c r="F413" s="58" t="s">
        <v>8</v>
      </c>
      <c r="G413" s="15">
        <f t="shared" si="32"/>
        <v>5</v>
      </c>
    </row>
    <row r="414" spans="1:7" ht="32" customHeight="1" x14ac:dyDescent="0.2">
      <c r="A414" s="2"/>
      <c r="B414" s="5"/>
      <c r="C414" s="5"/>
      <c r="D414" s="4" t="s">
        <v>762</v>
      </c>
      <c r="E414" s="5" t="s">
        <v>763</v>
      </c>
      <c r="F414" s="58" t="s">
        <v>8</v>
      </c>
      <c r="G414" s="15">
        <f t="shared" si="32"/>
        <v>5</v>
      </c>
    </row>
    <row r="415" spans="1:7" ht="32" customHeight="1" x14ac:dyDescent="0.2">
      <c r="A415" s="2"/>
      <c r="B415" s="5"/>
      <c r="C415" s="5"/>
      <c r="D415" s="4" t="s">
        <v>764</v>
      </c>
      <c r="E415" s="5" t="s">
        <v>765</v>
      </c>
      <c r="F415" s="58" t="s">
        <v>8</v>
      </c>
      <c r="G415" s="15">
        <f t="shared" si="32"/>
        <v>5</v>
      </c>
    </row>
    <row r="416" spans="1:7" ht="32" customHeight="1" x14ac:dyDescent="0.2">
      <c r="A416" s="2"/>
      <c r="B416" s="5"/>
      <c r="C416" s="5"/>
      <c r="D416" s="4" t="s">
        <v>766</v>
      </c>
      <c r="E416" s="5" t="s">
        <v>767</v>
      </c>
      <c r="F416" s="58" t="s">
        <v>8</v>
      </c>
      <c r="G416" s="15">
        <f t="shared" si="32"/>
        <v>5</v>
      </c>
    </row>
    <row r="417" spans="1:7" ht="32" customHeight="1" x14ac:dyDescent="0.2">
      <c r="A417" s="2"/>
      <c r="B417" s="5"/>
      <c r="C417" s="5"/>
      <c r="D417" s="4" t="s">
        <v>768</v>
      </c>
      <c r="E417" s="10" t="s">
        <v>769</v>
      </c>
      <c r="F417" s="58" t="s">
        <v>8</v>
      </c>
      <c r="G417" s="15">
        <f t="shared" si="32"/>
        <v>5</v>
      </c>
    </row>
    <row r="418" spans="1:7" ht="32" customHeight="1" x14ac:dyDescent="0.2">
      <c r="A418" s="2"/>
      <c r="B418" s="4" t="s">
        <v>770</v>
      </c>
      <c r="C418" s="176" t="s">
        <v>771</v>
      </c>
      <c r="D418" s="176"/>
      <c r="E418" s="176"/>
      <c r="F418" s="58" t="s">
        <v>8</v>
      </c>
      <c r="G418" s="15">
        <f t="shared" si="32"/>
        <v>5</v>
      </c>
    </row>
    <row r="419" spans="1:7" ht="32" customHeight="1" x14ac:dyDescent="0.2">
      <c r="A419" s="2"/>
      <c r="B419" s="5"/>
      <c r="C419" s="4" t="s">
        <v>772</v>
      </c>
      <c r="D419" s="176" t="s">
        <v>773</v>
      </c>
      <c r="E419" s="176"/>
      <c r="F419" s="58" t="s">
        <v>8</v>
      </c>
      <c r="G419" s="15">
        <f t="shared" si="32"/>
        <v>5</v>
      </c>
    </row>
    <row r="420" spans="1:7" ht="32" customHeight="1" x14ac:dyDescent="0.2">
      <c r="A420" s="2"/>
      <c r="B420" s="5"/>
      <c r="C420" s="4" t="s">
        <v>774</v>
      </c>
      <c r="D420" s="176" t="s">
        <v>775</v>
      </c>
      <c r="E420" s="176"/>
      <c r="F420" s="58" t="s">
        <v>8</v>
      </c>
      <c r="G420" s="15">
        <f t="shared" si="32"/>
        <v>5</v>
      </c>
    </row>
    <row r="421" spans="1:7" ht="32" customHeight="1" x14ac:dyDescent="0.2">
      <c r="A421" s="2"/>
      <c r="B421" s="5"/>
      <c r="C421" s="4" t="s">
        <v>776</v>
      </c>
      <c r="D421" s="176" t="s">
        <v>777</v>
      </c>
      <c r="E421" s="176"/>
      <c r="F421" s="58" t="s">
        <v>8</v>
      </c>
      <c r="G421" s="15">
        <f t="shared" si="32"/>
        <v>5</v>
      </c>
    </row>
    <row r="422" spans="1:7" ht="32" customHeight="1" x14ac:dyDescent="0.2">
      <c r="A422" s="2"/>
      <c r="B422" s="5"/>
      <c r="C422" s="5"/>
      <c r="D422" s="176" t="s">
        <v>778</v>
      </c>
      <c r="E422" s="176"/>
      <c r="F422" s="58"/>
      <c r="G422" s="15"/>
    </row>
    <row r="423" spans="1:7" ht="32" customHeight="1" x14ac:dyDescent="0.2">
      <c r="A423" s="2"/>
      <c r="B423" s="5"/>
      <c r="C423" s="5"/>
      <c r="D423" s="5" t="s">
        <v>779</v>
      </c>
      <c r="E423" s="5" t="s">
        <v>780</v>
      </c>
      <c r="F423" s="58" t="s">
        <v>8</v>
      </c>
      <c r="G423" s="15">
        <f>IF(AND(F423="YA"),5,IF(AND(F423="TIDAK"),1,0))</f>
        <v>5</v>
      </c>
    </row>
    <row r="424" spans="1:7" ht="32" customHeight="1" x14ac:dyDescent="0.2">
      <c r="A424" s="2"/>
      <c r="B424" s="5"/>
      <c r="C424" s="5"/>
      <c r="D424" s="5" t="s">
        <v>781</v>
      </c>
      <c r="E424" s="5" t="s">
        <v>782</v>
      </c>
      <c r="F424" s="58" t="s">
        <v>8</v>
      </c>
      <c r="G424" s="15">
        <f>IF(AND(F424="YA"),5,IF(AND(F424="TIDAK"),1,0))</f>
        <v>5</v>
      </c>
    </row>
    <row r="425" spans="1:7" ht="32" customHeight="1" x14ac:dyDescent="0.2">
      <c r="A425" s="2"/>
      <c r="B425" s="5"/>
      <c r="C425" s="5"/>
      <c r="D425" s="5" t="s">
        <v>783</v>
      </c>
      <c r="E425" s="5" t="s">
        <v>784</v>
      </c>
      <c r="F425" s="58" t="s">
        <v>8</v>
      </c>
      <c r="G425" s="15">
        <f>IF(AND(F425="YA"),5,IF(AND(F425="TIDAK"),1,0))</f>
        <v>5</v>
      </c>
    </row>
    <row r="426" spans="1:7" ht="32" customHeight="1" x14ac:dyDescent="0.2">
      <c r="A426" s="2"/>
      <c r="B426" s="5"/>
      <c r="C426" s="4" t="s">
        <v>785</v>
      </c>
      <c r="D426" s="176" t="s">
        <v>786</v>
      </c>
      <c r="E426" s="176"/>
      <c r="F426" s="58"/>
      <c r="G426" s="15"/>
    </row>
    <row r="427" spans="1:7" ht="32" customHeight="1" x14ac:dyDescent="0.2">
      <c r="A427" s="2"/>
      <c r="B427" s="5"/>
      <c r="C427" s="5"/>
      <c r="D427" s="4" t="s">
        <v>787</v>
      </c>
      <c r="E427" s="5" t="s">
        <v>788</v>
      </c>
      <c r="F427" s="58" t="s">
        <v>22</v>
      </c>
      <c r="G427" s="15">
        <f>IF(AND(F427="YA"),3,IF(AND(F427="TIDAK"),1,0))</f>
        <v>0</v>
      </c>
    </row>
    <row r="428" spans="1:7" ht="32" customHeight="1" x14ac:dyDescent="0.2">
      <c r="A428" s="2"/>
      <c r="B428" s="5"/>
      <c r="C428" s="5"/>
      <c r="D428" s="4" t="s">
        <v>789</v>
      </c>
      <c r="E428" s="5" t="s">
        <v>381</v>
      </c>
      <c r="F428" s="58" t="s">
        <v>8</v>
      </c>
      <c r="G428" s="15">
        <f>IF(AND(F428="YA"),5,IF(AND(F428="TIDAK"),1,0))</f>
        <v>5</v>
      </c>
    </row>
    <row r="429" spans="1:7" ht="32" customHeight="1" x14ac:dyDescent="0.2">
      <c r="A429" s="2"/>
      <c r="B429" s="5"/>
      <c r="C429" s="4" t="s">
        <v>790</v>
      </c>
      <c r="D429" s="176" t="s">
        <v>791</v>
      </c>
      <c r="E429" s="176"/>
      <c r="F429" s="58" t="s">
        <v>8</v>
      </c>
      <c r="G429" s="15">
        <f>IF(AND(F429="YA"),5,IF(AND(F429="TIDAK"),1,0))</f>
        <v>5</v>
      </c>
    </row>
    <row r="430" spans="1:7" ht="32" customHeight="1" x14ac:dyDescent="0.2">
      <c r="A430" s="204" t="s">
        <v>792</v>
      </c>
      <c r="B430" s="205"/>
      <c r="C430" s="205"/>
      <c r="D430" s="205"/>
      <c r="E430" s="205"/>
      <c r="F430" s="205"/>
      <c r="G430" s="48">
        <f>G431</f>
        <v>33</v>
      </c>
    </row>
    <row r="431" spans="1:7" ht="32" customHeight="1" x14ac:dyDescent="0.2">
      <c r="A431" s="15">
        <v>16</v>
      </c>
      <c r="B431" s="207" t="s">
        <v>793</v>
      </c>
      <c r="C431" s="208"/>
      <c r="D431" s="208"/>
      <c r="E431" s="209"/>
      <c r="F431" s="58"/>
      <c r="G431" s="50">
        <f>SUM(G432:G442)</f>
        <v>33</v>
      </c>
    </row>
    <row r="432" spans="1:7" ht="49" customHeight="1" x14ac:dyDescent="0.2">
      <c r="A432" s="15"/>
      <c r="B432" s="18" t="s">
        <v>794</v>
      </c>
      <c r="C432" s="200" t="s">
        <v>795</v>
      </c>
      <c r="D432" s="210"/>
      <c r="E432" s="201"/>
      <c r="F432" s="58" t="s">
        <v>8</v>
      </c>
      <c r="G432" s="15">
        <f>IF(AND(F432="YA"),5,IF(AND(F432="TIDAK"),1,0))</f>
        <v>5</v>
      </c>
    </row>
    <row r="433" spans="1:7" ht="32" customHeight="1" x14ac:dyDescent="0.2">
      <c r="A433" s="15"/>
      <c r="B433" s="18" t="s">
        <v>796</v>
      </c>
      <c r="C433" s="200" t="s">
        <v>797</v>
      </c>
      <c r="D433" s="210"/>
      <c r="E433" s="201"/>
      <c r="F433" s="58" t="s">
        <v>8</v>
      </c>
      <c r="G433" s="15">
        <f>IF(AND(F433="YA"),5,IF(AND(F433="TIDAK"),1,0))</f>
        <v>5</v>
      </c>
    </row>
    <row r="434" spans="1:7" ht="32" customHeight="1" x14ac:dyDescent="0.2">
      <c r="A434" s="15"/>
      <c r="B434" s="18" t="s">
        <v>798</v>
      </c>
      <c r="C434" s="211" t="s">
        <v>799</v>
      </c>
      <c r="D434" s="208"/>
      <c r="E434" s="209"/>
      <c r="F434" s="58"/>
      <c r="G434" s="15"/>
    </row>
    <row r="435" spans="1:7" ht="65" customHeight="1" x14ac:dyDescent="0.2">
      <c r="A435" s="15"/>
      <c r="B435" s="19"/>
      <c r="C435" s="18" t="s">
        <v>800</v>
      </c>
      <c r="D435" s="200" t="s">
        <v>801</v>
      </c>
      <c r="E435" s="201"/>
      <c r="F435" s="58" t="s">
        <v>55</v>
      </c>
      <c r="G435" s="15">
        <f>IF(AND(F435="YA"),5,IF(AND(F435="TIDAK"),1,0))</f>
        <v>1</v>
      </c>
    </row>
    <row r="436" spans="1:7" ht="58" customHeight="1" x14ac:dyDescent="0.2">
      <c r="A436" s="15"/>
      <c r="B436" s="19"/>
      <c r="C436" s="18" t="s">
        <v>802</v>
      </c>
      <c r="D436" s="200" t="s">
        <v>803</v>
      </c>
      <c r="E436" s="201"/>
      <c r="F436" s="58" t="s">
        <v>55</v>
      </c>
      <c r="G436" s="15">
        <f>IF(AND(F436="YA"),5,IF(AND(F436="TIDAK"),1,0))</f>
        <v>1</v>
      </c>
    </row>
    <row r="437" spans="1:7" ht="32" customHeight="1" x14ac:dyDescent="0.2">
      <c r="A437" s="15"/>
      <c r="B437" s="19"/>
      <c r="C437" s="18" t="s">
        <v>804</v>
      </c>
      <c r="D437" s="200" t="s">
        <v>805</v>
      </c>
      <c r="E437" s="201"/>
      <c r="F437" s="58" t="s">
        <v>55</v>
      </c>
      <c r="G437" s="15">
        <f>IF(AND(F437="YA"),5,IF(AND(F437="TIDAK"),1,0))</f>
        <v>1</v>
      </c>
    </row>
    <row r="438" spans="1:7" ht="32" customHeight="1" x14ac:dyDescent="0.2">
      <c r="A438" s="15"/>
      <c r="B438" s="18" t="s">
        <v>806</v>
      </c>
      <c r="C438" s="200" t="s">
        <v>807</v>
      </c>
      <c r="D438" s="210"/>
      <c r="E438" s="201"/>
      <c r="F438" s="58" t="s">
        <v>8</v>
      </c>
      <c r="G438" s="15">
        <f>IF(AND(F438="YA"),5,IF(AND(F438="TIDAK"),1,0))</f>
        <v>5</v>
      </c>
    </row>
    <row r="439" spans="1:7" ht="32" customHeight="1" x14ac:dyDescent="0.2">
      <c r="A439" s="15"/>
      <c r="B439" s="18" t="s">
        <v>808</v>
      </c>
      <c r="C439" s="211" t="s">
        <v>809</v>
      </c>
      <c r="D439" s="212"/>
      <c r="E439" s="213"/>
      <c r="F439" s="58"/>
      <c r="G439" s="15"/>
    </row>
    <row r="440" spans="1:7" ht="47" customHeight="1" x14ac:dyDescent="0.2">
      <c r="A440" s="15"/>
      <c r="B440" s="15"/>
      <c r="C440" s="18" t="s">
        <v>810</v>
      </c>
      <c r="D440" s="200" t="s">
        <v>811</v>
      </c>
      <c r="E440" s="201"/>
      <c r="F440" s="58" t="s">
        <v>8</v>
      </c>
      <c r="G440" s="15">
        <f>IF(AND(F440="YA"),5,IF(AND(F440="TIDAK"),1,0))</f>
        <v>5</v>
      </c>
    </row>
    <row r="441" spans="1:7" ht="79" customHeight="1" x14ac:dyDescent="0.2">
      <c r="A441" s="15"/>
      <c r="B441" s="15"/>
      <c r="C441" s="18" t="s">
        <v>812</v>
      </c>
      <c r="D441" s="200" t="s">
        <v>813</v>
      </c>
      <c r="E441" s="201"/>
      <c r="F441" s="58" t="s">
        <v>8</v>
      </c>
      <c r="G441" s="15">
        <f>IF(AND(F441="YA"),5,IF(AND(F441="TIDAK"),1,0))</f>
        <v>5</v>
      </c>
    </row>
    <row r="442" spans="1:7" ht="56" customHeight="1" x14ac:dyDescent="0.2">
      <c r="A442" s="15"/>
      <c r="B442" s="15"/>
      <c r="C442" s="18" t="s">
        <v>814</v>
      </c>
      <c r="D442" s="200" t="s">
        <v>815</v>
      </c>
      <c r="E442" s="201"/>
      <c r="F442" s="58" t="s">
        <v>8</v>
      </c>
      <c r="G442" s="15">
        <f>IF(AND(F442="YA"),5,IF(AND(F442="TIDAK"),1,0))</f>
        <v>5</v>
      </c>
    </row>
    <row r="443" spans="1:7" ht="32" customHeight="1" x14ac:dyDescent="0.2">
      <c r="A443" s="204" t="s">
        <v>816</v>
      </c>
      <c r="B443" s="205"/>
      <c r="C443" s="205"/>
      <c r="D443" s="205"/>
      <c r="E443" s="205"/>
      <c r="F443" s="205"/>
      <c r="G443" s="48">
        <f>G444</f>
        <v>83</v>
      </c>
    </row>
    <row r="444" spans="1:7" ht="32" customHeight="1" x14ac:dyDescent="0.2">
      <c r="A444" s="15">
        <v>17</v>
      </c>
      <c r="B444" s="207" t="s">
        <v>817</v>
      </c>
      <c r="C444" s="208"/>
      <c r="D444" s="208"/>
      <c r="E444" s="209"/>
      <c r="F444" s="58"/>
      <c r="G444" s="50">
        <f>SUM(G445:G476)</f>
        <v>83</v>
      </c>
    </row>
    <row r="445" spans="1:7" ht="32" customHeight="1" x14ac:dyDescent="0.2">
      <c r="A445" s="15"/>
      <c r="B445" s="20" t="s">
        <v>818</v>
      </c>
      <c r="C445" s="200" t="s">
        <v>819</v>
      </c>
      <c r="D445" s="210"/>
      <c r="E445" s="201"/>
      <c r="F445" s="58" t="s">
        <v>8</v>
      </c>
      <c r="G445" s="15">
        <f>IF(AND(F445="YA"),5,IF(AND(F445="TIDAK"),1,0))</f>
        <v>5</v>
      </c>
    </row>
    <row r="446" spans="1:7" ht="32" customHeight="1" x14ac:dyDescent="0.2">
      <c r="A446" s="15"/>
      <c r="B446" s="20" t="s">
        <v>820</v>
      </c>
      <c r="C446" s="200" t="s">
        <v>821</v>
      </c>
      <c r="D446" s="210"/>
      <c r="E446" s="201"/>
      <c r="F446" s="58" t="s">
        <v>8</v>
      </c>
      <c r="G446" s="15">
        <f>IF(AND(F446="YA"),5,IF(AND(F446="TIDAK"),1,0))</f>
        <v>5</v>
      </c>
    </row>
    <row r="447" spans="1:7" ht="32" customHeight="1" x14ac:dyDescent="0.2">
      <c r="A447" s="15"/>
      <c r="B447" s="20" t="s">
        <v>822</v>
      </c>
      <c r="C447" s="200" t="s">
        <v>823</v>
      </c>
      <c r="D447" s="210"/>
      <c r="E447" s="201"/>
      <c r="F447" s="58"/>
      <c r="G447" s="15"/>
    </row>
    <row r="448" spans="1:7" ht="32" customHeight="1" x14ac:dyDescent="0.2">
      <c r="A448" s="15"/>
      <c r="B448" s="21"/>
      <c r="C448" s="20" t="s">
        <v>824</v>
      </c>
      <c r="D448" s="200" t="s">
        <v>825</v>
      </c>
      <c r="E448" s="201"/>
      <c r="F448" s="58" t="s">
        <v>8</v>
      </c>
      <c r="G448" s="15">
        <f>IF(AND(F448="YA"),5,IF(AND(F448="TIDAK"),1,0))</f>
        <v>5</v>
      </c>
    </row>
    <row r="449" spans="1:7" ht="32" customHeight="1" x14ac:dyDescent="0.2">
      <c r="A449" s="15"/>
      <c r="B449" s="21"/>
      <c r="C449" s="20" t="s">
        <v>826</v>
      </c>
      <c r="D449" s="200" t="s">
        <v>827</v>
      </c>
      <c r="E449" s="201"/>
      <c r="F449" s="58" t="s">
        <v>8</v>
      </c>
      <c r="G449" s="15">
        <f>IF(AND(F449="YA"),5,IF(AND(F449="TIDAK"),1,0))</f>
        <v>5</v>
      </c>
    </row>
    <row r="450" spans="1:7" ht="32" customHeight="1" x14ac:dyDescent="0.2">
      <c r="A450" s="15"/>
      <c r="B450" s="15"/>
      <c r="C450" s="20" t="s">
        <v>828</v>
      </c>
      <c r="D450" s="200" t="s">
        <v>829</v>
      </c>
      <c r="E450" s="201"/>
      <c r="F450" s="58" t="s">
        <v>8</v>
      </c>
      <c r="G450" s="15">
        <f>IF(AND(F450="YA"),5,IF(AND(F450="TIDAK"),1,0))</f>
        <v>5</v>
      </c>
    </row>
    <row r="451" spans="1:7" ht="32" customHeight="1" x14ac:dyDescent="0.2">
      <c r="A451" s="15"/>
      <c r="B451" s="15"/>
      <c r="C451" s="20" t="s">
        <v>830</v>
      </c>
      <c r="D451" s="200" t="s">
        <v>831</v>
      </c>
      <c r="E451" s="201"/>
      <c r="F451" s="58" t="s">
        <v>8</v>
      </c>
      <c r="G451" s="15">
        <f>IF(AND(F451="YA"),5,IF(AND(F451="TIDAK"),1,0))</f>
        <v>5</v>
      </c>
    </row>
    <row r="452" spans="1:7" ht="32" customHeight="1" x14ac:dyDescent="0.2">
      <c r="A452" s="15"/>
      <c r="B452" s="22" t="s">
        <v>832</v>
      </c>
      <c r="C452" s="176" t="s">
        <v>833</v>
      </c>
      <c r="D452" s="176"/>
      <c r="E452" s="176"/>
      <c r="F452" s="58"/>
      <c r="G452" s="15"/>
    </row>
    <row r="453" spans="1:7" ht="32" customHeight="1" x14ac:dyDescent="0.2">
      <c r="A453" s="15"/>
      <c r="B453" s="5"/>
      <c r="C453" s="22" t="s">
        <v>834</v>
      </c>
      <c r="D453" s="176" t="s">
        <v>835</v>
      </c>
      <c r="E453" s="176"/>
      <c r="F453" s="58" t="s">
        <v>8</v>
      </c>
      <c r="G453" s="15">
        <f>IF(AND(F453="YA"),5,IF(AND(F453="TIDAK"),1,0))</f>
        <v>5</v>
      </c>
    </row>
    <row r="454" spans="1:7" ht="32" customHeight="1" x14ac:dyDescent="0.2">
      <c r="A454" s="15"/>
      <c r="B454" s="5"/>
      <c r="C454" s="22" t="s">
        <v>836</v>
      </c>
      <c r="D454" s="176" t="s">
        <v>716</v>
      </c>
      <c r="E454" s="176"/>
      <c r="F454" s="58" t="s">
        <v>8</v>
      </c>
      <c r="G454" s="15">
        <f>IF(AND(F454="YA"),5,IF(AND(F454="TIDAK"),1,0))</f>
        <v>5</v>
      </c>
    </row>
    <row r="455" spans="1:7" ht="32" customHeight="1" x14ac:dyDescent="0.2">
      <c r="A455" s="15"/>
      <c r="B455" s="5"/>
      <c r="C455" s="22" t="s">
        <v>837</v>
      </c>
      <c r="D455" s="176" t="s">
        <v>722</v>
      </c>
      <c r="E455" s="176"/>
      <c r="F455" s="58" t="s">
        <v>8</v>
      </c>
      <c r="G455" s="15">
        <f>IF(AND(F455="YA"),5,IF(AND(F455="TIDAK"),1,0))</f>
        <v>5</v>
      </c>
    </row>
    <row r="456" spans="1:7" ht="32" customHeight="1" x14ac:dyDescent="0.2">
      <c r="A456" s="15"/>
      <c r="B456" s="22" t="s">
        <v>838</v>
      </c>
      <c r="C456" s="176" t="s">
        <v>839</v>
      </c>
      <c r="D456" s="176"/>
      <c r="E456" s="176"/>
      <c r="F456" s="58" t="s">
        <v>8</v>
      </c>
      <c r="G456" s="15">
        <f>IF(AND(F456="YA"),5,IF(AND(F456="TIDAK"),1,0))</f>
        <v>5</v>
      </c>
    </row>
    <row r="457" spans="1:7" ht="32" customHeight="1" x14ac:dyDescent="0.2">
      <c r="A457" s="15"/>
      <c r="B457" s="22" t="s">
        <v>840</v>
      </c>
      <c r="C457" s="176" t="s">
        <v>841</v>
      </c>
      <c r="D457" s="176"/>
      <c r="E457" s="176"/>
      <c r="F457" s="58"/>
      <c r="G457" s="15"/>
    </row>
    <row r="458" spans="1:7" ht="32" customHeight="1" x14ac:dyDescent="0.2">
      <c r="A458" s="15"/>
      <c r="B458" s="5"/>
      <c r="C458" s="22" t="s">
        <v>842</v>
      </c>
      <c r="D458" s="176" t="s">
        <v>843</v>
      </c>
      <c r="E458" s="176"/>
      <c r="F458" s="58" t="s">
        <v>8</v>
      </c>
      <c r="G458" s="15">
        <f>IF(AND(F458="YA"),5,IF(AND(F458="TIDAK"),1,0))</f>
        <v>5</v>
      </c>
    </row>
    <row r="459" spans="1:7" ht="32" customHeight="1" x14ac:dyDescent="0.2">
      <c r="A459" s="15"/>
      <c r="B459" s="5"/>
      <c r="C459" s="22" t="s">
        <v>844</v>
      </c>
      <c r="D459" s="176" t="s">
        <v>845</v>
      </c>
      <c r="E459" s="176"/>
      <c r="F459" s="58" t="s">
        <v>8</v>
      </c>
      <c r="G459" s="15">
        <f>IF(AND(F459="YA"),5,IF(AND(F459="TIDAK"),1,0))</f>
        <v>5</v>
      </c>
    </row>
    <row r="460" spans="1:7" ht="32" customHeight="1" x14ac:dyDescent="0.2">
      <c r="A460" s="15"/>
      <c r="B460" s="5"/>
      <c r="C460" s="22" t="s">
        <v>846</v>
      </c>
      <c r="D460" s="176" t="s">
        <v>847</v>
      </c>
      <c r="E460" s="176"/>
      <c r="F460" s="58" t="s">
        <v>8</v>
      </c>
      <c r="G460" s="15">
        <f>IF(AND(F460="YA"),5,IF(AND(F460="TIDAK"),1,0))</f>
        <v>5</v>
      </c>
    </row>
    <row r="461" spans="1:7" ht="32" customHeight="1" x14ac:dyDescent="0.2">
      <c r="A461" s="15"/>
      <c r="B461" s="22" t="s">
        <v>848</v>
      </c>
      <c r="C461" s="176" t="s">
        <v>849</v>
      </c>
      <c r="D461" s="176"/>
      <c r="E461" s="176"/>
      <c r="F461" s="58"/>
      <c r="G461" s="15"/>
    </row>
    <row r="462" spans="1:7" ht="32" customHeight="1" x14ac:dyDescent="0.2">
      <c r="A462" s="15"/>
      <c r="B462" s="5"/>
      <c r="C462" s="22" t="s">
        <v>850</v>
      </c>
      <c r="D462" s="176" t="s">
        <v>835</v>
      </c>
      <c r="E462" s="176"/>
      <c r="F462" s="58" t="s">
        <v>8</v>
      </c>
      <c r="G462" s="15">
        <f>IF(AND(F462="YA"),5,IF(AND(F462="TIDAK"),1,0))</f>
        <v>5</v>
      </c>
    </row>
    <row r="463" spans="1:7" ht="32" customHeight="1" x14ac:dyDescent="0.2">
      <c r="A463" s="15"/>
      <c r="B463" s="5"/>
      <c r="C463" s="22" t="s">
        <v>851</v>
      </c>
      <c r="D463" s="176" t="s">
        <v>716</v>
      </c>
      <c r="E463" s="176"/>
      <c r="F463" s="58" t="s">
        <v>8</v>
      </c>
      <c r="G463" s="15">
        <f>IF(AND(F463="YA"),5,IF(AND(F463="TIDAK"),1,0))</f>
        <v>5</v>
      </c>
    </row>
    <row r="464" spans="1:7" ht="32" customHeight="1" x14ac:dyDescent="0.2">
      <c r="A464" s="15"/>
      <c r="B464" s="5"/>
      <c r="C464" s="22" t="s">
        <v>852</v>
      </c>
      <c r="D464" s="176" t="s">
        <v>853</v>
      </c>
      <c r="E464" s="176"/>
      <c r="F464" s="58" t="s">
        <v>55</v>
      </c>
      <c r="G464" s="15">
        <f>IF(AND(F464="YA"),5,IF(AND(F464="TIDAK"),1,0))</f>
        <v>1</v>
      </c>
    </row>
    <row r="465" spans="1:7" ht="32" customHeight="1" x14ac:dyDescent="0.2">
      <c r="A465" s="15"/>
      <c r="B465" s="5"/>
      <c r="C465" s="22" t="s">
        <v>854</v>
      </c>
      <c r="D465" s="176" t="s">
        <v>855</v>
      </c>
      <c r="E465" s="176"/>
      <c r="F465" s="58" t="s">
        <v>55</v>
      </c>
      <c r="G465" s="15">
        <f>IF(AND(F465="YA"),5,IF(AND(F465="TIDAK"),1,0))</f>
        <v>1</v>
      </c>
    </row>
    <row r="466" spans="1:7" ht="32" customHeight="1" x14ac:dyDescent="0.2">
      <c r="A466" s="15"/>
      <c r="B466" s="22" t="s">
        <v>856</v>
      </c>
      <c r="C466" s="176" t="s">
        <v>857</v>
      </c>
      <c r="D466" s="176"/>
      <c r="E466" s="176"/>
      <c r="F466" s="58" t="s">
        <v>55</v>
      </c>
      <c r="G466" s="15">
        <f>IF(AND(F466="YA"),5,IF(AND(F466="TIDAK"),1,0))</f>
        <v>1</v>
      </c>
    </row>
    <row r="467" spans="1:7" ht="32" customHeight="1" x14ac:dyDescent="0.2">
      <c r="A467" s="15"/>
      <c r="B467" s="22" t="s">
        <v>858</v>
      </c>
      <c r="C467" s="176" t="s">
        <v>859</v>
      </c>
      <c r="D467" s="176"/>
      <c r="E467" s="176"/>
      <c r="F467" s="58"/>
      <c r="G467" s="15"/>
    </row>
    <row r="468" spans="1:7" ht="32" customHeight="1" x14ac:dyDescent="0.2">
      <c r="A468" s="15"/>
      <c r="B468" s="5"/>
      <c r="C468" s="22" t="s">
        <v>860</v>
      </c>
      <c r="D468" s="176" t="s">
        <v>861</v>
      </c>
      <c r="E468" s="176"/>
      <c r="F468" s="58" t="s">
        <v>22</v>
      </c>
      <c r="G468" s="15">
        <f>IF(AND(F468="YA"),5,IF(AND(F468="TIDAK"),1,0))</f>
        <v>0</v>
      </c>
    </row>
    <row r="469" spans="1:7" ht="32" customHeight="1" x14ac:dyDescent="0.2">
      <c r="A469" s="15"/>
      <c r="B469" s="5"/>
      <c r="C469" s="22" t="s">
        <v>862</v>
      </c>
      <c r="D469" s="176" t="s">
        <v>863</v>
      </c>
      <c r="E469" s="176"/>
      <c r="F469" s="58" t="s">
        <v>22</v>
      </c>
      <c r="G469" s="15">
        <f>IF(AND(F469="YA"),5,IF(AND(F469="TIDAK"),1,0))</f>
        <v>0</v>
      </c>
    </row>
    <row r="470" spans="1:7" ht="32" customHeight="1" x14ac:dyDescent="0.2">
      <c r="A470" s="15"/>
      <c r="B470" s="5"/>
      <c r="C470" s="22" t="s">
        <v>864</v>
      </c>
      <c r="D470" s="176" t="s">
        <v>865</v>
      </c>
      <c r="E470" s="176"/>
      <c r="F470" s="58" t="s">
        <v>22</v>
      </c>
      <c r="G470" s="15">
        <f>IF(AND(F470="YA"),5,IF(AND(F470="TIDAK"),1,0))</f>
        <v>0</v>
      </c>
    </row>
    <row r="471" spans="1:7" ht="32" customHeight="1" x14ac:dyDescent="0.2">
      <c r="A471" s="15"/>
      <c r="B471" s="23" t="s">
        <v>866</v>
      </c>
      <c r="C471" s="176" t="s">
        <v>867</v>
      </c>
      <c r="D471" s="176"/>
      <c r="E471" s="176"/>
      <c r="F471" s="58" t="s">
        <v>55</v>
      </c>
      <c r="G471" s="15">
        <f>IF(AND(F471="YA"),5,IF(AND(F471="TIDAK"),1,0))</f>
        <v>1</v>
      </c>
    </row>
    <row r="472" spans="1:7" ht="32" customHeight="1" x14ac:dyDescent="0.2">
      <c r="A472" s="15"/>
      <c r="B472" s="23" t="s">
        <v>868</v>
      </c>
      <c r="C472" s="176" t="s">
        <v>841</v>
      </c>
      <c r="D472" s="176"/>
      <c r="E472" s="176"/>
      <c r="F472" s="58"/>
      <c r="G472" s="15"/>
    </row>
    <row r="473" spans="1:7" ht="32" customHeight="1" x14ac:dyDescent="0.2">
      <c r="A473" s="15"/>
      <c r="B473" s="5"/>
      <c r="C473" s="23" t="s">
        <v>869</v>
      </c>
      <c r="D473" s="176" t="s">
        <v>870</v>
      </c>
      <c r="E473" s="176"/>
      <c r="F473" s="58" t="s">
        <v>55</v>
      </c>
      <c r="G473" s="15">
        <f>IF(AND(F473="YA"),5,IF(AND(F473="TIDAK"),1,0))</f>
        <v>1</v>
      </c>
    </row>
    <row r="474" spans="1:7" ht="32" customHeight="1" x14ac:dyDescent="0.2">
      <c r="A474" s="15"/>
      <c r="B474" s="5"/>
      <c r="C474" s="23" t="s">
        <v>871</v>
      </c>
      <c r="D474" s="176" t="s">
        <v>872</v>
      </c>
      <c r="E474" s="176"/>
      <c r="F474" s="58" t="s">
        <v>55</v>
      </c>
      <c r="G474" s="15">
        <f>IF(AND(F474="YA"),5,IF(AND(F474="TIDAK"),1,0))</f>
        <v>1</v>
      </c>
    </row>
    <row r="475" spans="1:7" ht="32" customHeight="1" x14ac:dyDescent="0.2">
      <c r="A475" s="15"/>
      <c r="B475" s="5"/>
      <c r="C475" s="23" t="s">
        <v>873</v>
      </c>
      <c r="D475" s="176" t="s">
        <v>874</v>
      </c>
      <c r="E475" s="176"/>
      <c r="F475" s="58" t="s">
        <v>55</v>
      </c>
      <c r="G475" s="15">
        <f>IF(AND(F475="YA"),5,IF(AND(F475="TIDAK"),1,0))</f>
        <v>1</v>
      </c>
    </row>
    <row r="476" spans="1:7" ht="32" customHeight="1" x14ac:dyDescent="0.2">
      <c r="A476" s="15"/>
      <c r="B476" s="5"/>
      <c r="C476" s="23" t="s">
        <v>875</v>
      </c>
      <c r="D476" s="176" t="s">
        <v>876</v>
      </c>
      <c r="E476" s="176"/>
      <c r="F476" s="58" t="s">
        <v>55</v>
      </c>
      <c r="G476" s="15">
        <f>IF(AND(F476="YA"),5,IF(AND(F476="TIDAK"),1,0))</f>
        <v>1</v>
      </c>
    </row>
    <row r="477" spans="1:7" ht="32" customHeight="1" x14ac:dyDescent="0.2">
      <c r="A477" s="204" t="s">
        <v>877</v>
      </c>
      <c r="B477" s="205"/>
      <c r="C477" s="205"/>
      <c r="D477" s="205"/>
      <c r="E477" s="205"/>
      <c r="F477" s="205"/>
      <c r="G477" s="48">
        <f>G478+G537+G567+G574+G591</f>
        <v>421</v>
      </c>
    </row>
    <row r="478" spans="1:7" ht="32" customHeight="1" x14ac:dyDescent="0.2">
      <c r="A478" s="2">
        <v>18</v>
      </c>
      <c r="B478" s="180" t="s">
        <v>878</v>
      </c>
      <c r="C478" s="180"/>
      <c r="D478" s="180"/>
      <c r="E478" s="180"/>
      <c r="F478" s="58"/>
      <c r="G478" s="50">
        <f>SUM(G479:G536)</f>
        <v>173</v>
      </c>
    </row>
    <row r="479" spans="1:7" ht="32" customHeight="1" x14ac:dyDescent="0.2">
      <c r="A479" s="2"/>
      <c r="B479" s="7" t="s">
        <v>879</v>
      </c>
      <c r="C479" s="203" t="s">
        <v>880</v>
      </c>
      <c r="D479" s="203"/>
      <c r="E479" s="203"/>
      <c r="F479" s="58"/>
      <c r="G479" s="15"/>
    </row>
    <row r="480" spans="1:7" ht="32" customHeight="1" x14ac:dyDescent="0.2">
      <c r="A480" s="2"/>
      <c r="B480" s="5"/>
      <c r="C480" s="24" t="s">
        <v>881</v>
      </c>
      <c r="D480" s="203" t="s">
        <v>882</v>
      </c>
      <c r="E480" s="203"/>
      <c r="F480" s="58"/>
      <c r="G480" s="15"/>
    </row>
    <row r="481" spans="1:7" ht="32" customHeight="1" x14ac:dyDescent="0.2">
      <c r="A481" s="2"/>
      <c r="B481" s="5"/>
      <c r="C481" s="17"/>
      <c r="D481" s="24" t="s">
        <v>883</v>
      </c>
      <c r="E481" s="17" t="s">
        <v>884</v>
      </c>
      <c r="F481" s="58" t="s">
        <v>8</v>
      </c>
      <c r="G481" s="15">
        <f>IF(AND(F481="YA"),5,IF(AND(F481="TIDAK"),1,0))</f>
        <v>5</v>
      </c>
    </row>
    <row r="482" spans="1:7" ht="32" customHeight="1" x14ac:dyDescent="0.2">
      <c r="A482" s="2"/>
      <c r="B482" s="5"/>
      <c r="C482" s="17"/>
      <c r="D482" s="24" t="s">
        <v>885</v>
      </c>
      <c r="E482" s="25" t="s">
        <v>886</v>
      </c>
      <c r="F482" s="58" t="s">
        <v>8</v>
      </c>
      <c r="G482" s="15">
        <f>IF(AND(F482="YA"),3,IF(AND(F482="TIDAK"),1,0))</f>
        <v>3</v>
      </c>
    </row>
    <row r="483" spans="1:7" ht="32" customHeight="1" x14ac:dyDescent="0.2">
      <c r="A483" s="2"/>
      <c r="B483" s="5"/>
      <c r="C483" s="17"/>
      <c r="D483" s="24" t="s">
        <v>887</v>
      </c>
      <c r="E483" s="17" t="s">
        <v>888</v>
      </c>
      <c r="F483" s="58" t="s">
        <v>8</v>
      </c>
      <c r="G483" s="15">
        <f>IF(AND(F483="YA"),2,IF(AND(F483="TIDAK"),1,0))</f>
        <v>2</v>
      </c>
    </row>
    <row r="484" spans="1:7" ht="32" customHeight="1" x14ac:dyDescent="0.2">
      <c r="A484" s="2"/>
      <c r="B484" s="5"/>
      <c r="C484" s="24" t="s">
        <v>889</v>
      </c>
      <c r="D484" s="203" t="s">
        <v>890</v>
      </c>
      <c r="E484" s="203"/>
      <c r="F484" s="58" t="s">
        <v>8</v>
      </c>
      <c r="G484" s="15">
        <f>IF(AND(F484="YA"),5,IF(AND(F484="TIDAK"),1,0))</f>
        <v>5</v>
      </c>
    </row>
    <row r="485" spans="1:7" ht="32" customHeight="1" x14ac:dyDescent="0.2">
      <c r="A485" s="2"/>
      <c r="B485" s="5"/>
      <c r="C485" s="17"/>
      <c r="D485" s="203" t="s">
        <v>891</v>
      </c>
      <c r="E485" s="203"/>
      <c r="F485" s="58"/>
      <c r="G485" s="15"/>
    </row>
    <row r="486" spans="1:7" ht="32" customHeight="1" x14ac:dyDescent="0.2">
      <c r="A486" s="2"/>
      <c r="B486" s="5"/>
      <c r="C486" s="17"/>
      <c r="D486" s="24" t="s">
        <v>892</v>
      </c>
      <c r="E486" s="17" t="s">
        <v>893</v>
      </c>
      <c r="F486" s="58" t="s">
        <v>8</v>
      </c>
      <c r="G486" s="15">
        <f>IF(AND(F486="YA"),5,IF(AND(F486="TIDAK"),1,0))</f>
        <v>5</v>
      </c>
    </row>
    <row r="487" spans="1:7" ht="32" customHeight="1" x14ac:dyDescent="0.2">
      <c r="A487" s="2"/>
      <c r="B487" s="5"/>
      <c r="C487" s="17"/>
      <c r="D487" s="24" t="s">
        <v>894</v>
      </c>
      <c r="E487" s="25" t="s">
        <v>895</v>
      </c>
      <c r="F487" s="58" t="s">
        <v>8</v>
      </c>
      <c r="G487" s="15">
        <f>IF(AND(F487="YA"),5,IF(AND(F487="TIDAK"),1,0))</f>
        <v>5</v>
      </c>
    </row>
    <row r="488" spans="1:7" ht="32" customHeight="1" x14ac:dyDescent="0.2">
      <c r="A488" s="2"/>
      <c r="B488" s="5"/>
      <c r="C488" s="17"/>
      <c r="D488" s="24" t="s">
        <v>896</v>
      </c>
      <c r="E488" s="17" t="s">
        <v>897</v>
      </c>
      <c r="F488" s="58" t="s">
        <v>8</v>
      </c>
      <c r="G488" s="15">
        <f>IF(AND(F488="YA"),5,IF(AND(F488="TIDAK"),1,0))</f>
        <v>5</v>
      </c>
    </row>
    <row r="489" spans="1:7" ht="32" customHeight="1" x14ac:dyDescent="0.2">
      <c r="A489" s="2"/>
      <c r="B489" s="5"/>
      <c r="C489" s="17"/>
      <c r="D489" s="24" t="s">
        <v>898</v>
      </c>
      <c r="E489" s="17" t="s">
        <v>899</v>
      </c>
      <c r="F489" s="58" t="s">
        <v>8</v>
      </c>
      <c r="G489" s="15">
        <f>IF(AND(F489="YA"),5,IF(AND(F489="TIDAK"),1,0))</f>
        <v>5</v>
      </c>
    </row>
    <row r="490" spans="1:7" ht="32" customHeight="1" x14ac:dyDescent="0.2">
      <c r="A490" s="2"/>
      <c r="B490" s="5"/>
      <c r="C490" s="24" t="s">
        <v>900</v>
      </c>
      <c r="D490" s="203" t="s">
        <v>901</v>
      </c>
      <c r="E490" s="203"/>
      <c r="F490" s="58" t="s">
        <v>8</v>
      </c>
      <c r="G490" s="15">
        <f>IF(AND(F490="YA"),5,IF(AND(F490="TIDAK"),1,0))</f>
        <v>5</v>
      </c>
    </row>
    <row r="491" spans="1:7" ht="32" customHeight="1" x14ac:dyDescent="0.2">
      <c r="A491" s="2"/>
      <c r="B491" s="5"/>
      <c r="C491" s="17"/>
      <c r="D491" s="203" t="s">
        <v>891</v>
      </c>
      <c r="E491" s="203"/>
      <c r="F491" s="58"/>
      <c r="G491" s="15"/>
    </row>
    <row r="492" spans="1:7" ht="32" customHeight="1" x14ac:dyDescent="0.2">
      <c r="A492" s="2"/>
      <c r="B492" s="5"/>
      <c r="C492" s="17"/>
      <c r="D492" s="24" t="s">
        <v>902</v>
      </c>
      <c r="E492" s="17" t="s">
        <v>903</v>
      </c>
      <c r="F492" s="58" t="s">
        <v>8</v>
      </c>
      <c r="G492" s="15">
        <f t="shared" ref="G492:G498" si="34">IF(AND(F492="YA"),5,IF(AND(F492="TIDAK"),1,0))</f>
        <v>5</v>
      </c>
    </row>
    <row r="493" spans="1:7" ht="32" customHeight="1" x14ac:dyDescent="0.2">
      <c r="A493" s="2"/>
      <c r="B493" s="5"/>
      <c r="C493" s="17"/>
      <c r="D493" s="24" t="s">
        <v>904</v>
      </c>
      <c r="E493" s="25" t="s">
        <v>905</v>
      </c>
      <c r="F493" s="58" t="s">
        <v>8</v>
      </c>
      <c r="G493" s="15">
        <f t="shared" si="34"/>
        <v>5</v>
      </c>
    </row>
    <row r="494" spans="1:7" ht="32" customHeight="1" x14ac:dyDescent="0.2">
      <c r="A494" s="2"/>
      <c r="B494" s="5"/>
      <c r="C494" s="17"/>
      <c r="D494" s="24" t="s">
        <v>906</v>
      </c>
      <c r="E494" s="17" t="s">
        <v>907</v>
      </c>
      <c r="F494" s="58" t="s">
        <v>8</v>
      </c>
      <c r="G494" s="15">
        <f t="shared" si="34"/>
        <v>5</v>
      </c>
    </row>
    <row r="495" spans="1:7" ht="32" customHeight="1" x14ac:dyDescent="0.2">
      <c r="A495" s="2"/>
      <c r="B495" s="5"/>
      <c r="C495" s="17"/>
      <c r="D495" s="24" t="s">
        <v>908</v>
      </c>
      <c r="E495" s="17" t="s">
        <v>909</v>
      </c>
      <c r="F495" s="58" t="s">
        <v>8</v>
      </c>
      <c r="G495" s="15">
        <f t="shared" si="34"/>
        <v>5</v>
      </c>
    </row>
    <row r="496" spans="1:7" ht="32" customHeight="1" x14ac:dyDescent="0.2">
      <c r="A496" s="2"/>
      <c r="B496" s="5"/>
      <c r="C496" s="17"/>
      <c r="D496" s="24" t="s">
        <v>910</v>
      </c>
      <c r="E496" s="25" t="s">
        <v>897</v>
      </c>
      <c r="F496" s="58" t="s">
        <v>8</v>
      </c>
      <c r="G496" s="15">
        <f t="shared" si="34"/>
        <v>5</v>
      </c>
    </row>
    <row r="497" spans="1:7" ht="32" customHeight="1" x14ac:dyDescent="0.2">
      <c r="A497" s="2"/>
      <c r="B497" s="5"/>
      <c r="C497" s="17"/>
      <c r="D497" s="24" t="s">
        <v>911</v>
      </c>
      <c r="E497" s="17" t="s">
        <v>899</v>
      </c>
      <c r="F497" s="58" t="s">
        <v>8</v>
      </c>
      <c r="G497" s="15">
        <f t="shared" si="34"/>
        <v>5</v>
      </c>
    </row>
    <row r="498" spans="1:7" ht="32" customHeight="1" x14ac:dyDescent="0.2">
      <c r="A498" s="2"/>
      <c r="B498" s="5"/>
      <c r="C498" s="17"/>
      <c r="D498" s="24" t="s">
        <v>912</v>
      </c>
      <c r="E498" s="17" t="s">
        <v>895</v>
      </c>
      <c r="F498" s="58" t="s">
        <v>8</v>
      </c>
      <c r="G498" s="15">
        <f t="shared" si="34"/>
        <v>5</v>
      </c>
    </row>
    <row r="499" spans="1:7" ht="32" customHeight="1" x14ac:dyDescent="0.2">
      <c r="A499" s="2"/>
      <c r="B499" s="4" t="s">
        <v>913</v>
      </c>
      <c r="C499" s="176" t="s">
        <v>914</v>
      </c>
      <c r="D499" s="176"/>
      <c r="E499" s="176"/>
      <c r="F499" s="58"/>
      <c r="G499" s="15"/>
    </row>
    <row r="500" spans="1:7" ht="32" customHeight="1" x14ac:dyDescent="0.2">
      <c r="A500" s="2"/>
      <c r="B500" s="5"/>
      <c r="C500" s="4" t="s">
        <v>915</v>
      </c>
      <c r="D500" s="176" t="s">
        <v>916</v>
      </c>
      <c r="E500" s="176"/>
      <c r="F500" s="58" t="s">
        <v>55</v>
      </c>
      <c r="G500" s="15">
        <f>IF(AND(F500="YA"),5,IF(AND(F500="TIDAK"),1,0))</f>
        <v>1</v>
      </c>
    </row>
    <row r="501" spans="1:7" ht="32" customHeight="1" x14ac:dyDescent="0.2">
      <c r="A501" s="2"/>
      <c r="B501" s="5"/>
      <c r="C501" s="4" t="s">
        <v>917</v>
      </c>
      <c r="D501" s="176" t="s">
        <v>918</v>
      </c>
      <c r="E501" s="176"/>
      <c r="F501" s="58"/>
      <c r="G501" s="15"/>
    </row>
    <row r="502" spans="1:7" ht="32" customHeight="1" x14ac:dyDescent="0.2">
      <c r="A502" s="2"/>
      <c r="B502" s="5"/>
      <c r="C502" s="5"/>
      <c r="D502" s="4" t="s">
        <v>919</v>
      </c>
      <c r="E502" s="5" t="s">
        <v>920</v>
      </c>
      <c r="F502" s="58" t="s">
        <v>22</v>
      </c>
      <c r="G502" s="15">
        <f>IF(AND(F502="YA"),5,IF(AND(F502="TIDAK"),1,0))</f>
        <v>0</v>
      </c>
    </row>
    <row r="503" spans="1:7" ht="32" customHeight="1" x14ac:dyDescent="0.2">
      <c r="A503" s="2"/>
      <c r="B503" s="5"/>
      <c r="C503" s="5"/>
      <c r="D503" s="4" t="s">
        <v>921</v>
      </c>
      <c r="E503" s="26" t="s">
        <v>922</v>
      </c>
      <c r="F503" s="58" t="s">
        <v>22</v>
      </c>
      <c r="G503" s="15">
        <f>IF(AND(F503="YA"),3,IF(AND(F503="TIDAK"),1,0))</f>
        <v>0</v>
      </c>
    </row>
    <row r="504" spans="1:7" ht="32" customHeight="1" x14ac:dyDescent="0.2">
      <c r="A504" s="2"/>
      <c r="B504" s="5"/>
      <c r="C504" s="5"/>
      <c r="D504" s="4" t="s">
        <v>923</v>
      </c>
      <c r="E504" s="5" t="s">
        <v>924</v>
      </c>
      <c r="F504" s="58" t="s">
        <v>22</v>
      </c>
      <c r="G504" s="15">
        <f>IF(AND(F504="YA"),2,IF(AND(F504="TIDAK"),1,0))</f>
        <v>0</v>
      </c>
    </row>
    <row r="505" spans="1:7" ht="32" customHeight="1" x14ac:dyDescent="0.2">
      <c r="A505" s="2"/>
      <c r="B505" s="4" t="s">
        <v>925</v>
      </c>
      <c r="C505" s="176" t="s">
        <v>926</v>
      </c>
      <c r="D505" s="176"/>
      <c r="E505" s="176"/>
      <c r="F505" s="58"/>
      <c r="G505" s="15"/>
    </row>
    <row r="506" spans="1:7" ht="32" customHeight="1" x14ac:dyDescent="0.2">
      <c r="A506" s="2"/>
      <c r="B506" s="5"/>
      <c r="C506" s="4" t="s">
        <v>927</v>
      </c>
      <c r="D506" s="176" t="s">
        <v>928</v>
      </c>
      <c r="E506" s="176"/>
      <c r="F506" s="58" t="s">
        <v>8</v>
      </c>
      <c r="G506" s="15"/>
    </row>
    <row r="507" spans="1:7" ht="32" customHeight="1" x14ac:dyDescent="0.2">
      <c r="A507" s="2"/>
      <c r="B507" s="5"/>
      <c r="C507" s="5"/>
      <c r="D507" s="4" t="s">
        <v>929</v>
      </c>
      <c r="E507" s="5" t="s">
        <v>930</v>
      </c>
      <c r="F507" s="58" t="s">
        <v>8</v>
      </c>
      <c r="G507" s="15">
        <f>IF(AND(F507="YA"),5,IF(AND(F507="TIDAK"),1,0))</f>
        <v>5</v>
      </c>
    </row>
    <row r="508" spans="1:7" ht="32" customHeight="1" x14ac:dyDescent="0.2">
      <c r="A508" s="2"/>
      <c r="B508" s="5"/>
      <c r="C508" s="5"/>
      <c r="D508" s="4" t="s">
        <v>931</v>
      </c>
      <c r="E508" s="10" t="s">
        <v>932</v>
      </c>
      <c r="F508" s="58" t="s">
        <v>8</v>
      </c>
      <c r="G508" s="15">
        <f>IF(AND(F508="YA"),5,IF(AND(F508="TIDAK"),1,0))</f>
        <v>5</v>
      </c>
    </row>
    <row r="509" spans="1:7" ht="32" customHeight="1" x14ac:dyDescent="0.2">
      <c r="A509" s="2"/>
      <c r="B509" s="5"/>
      <c r="C509" s="5"/>
      <c r="D509" s="4" t="s">
        <v>933</v>
      </c>
      <c r="E509" s="5" t="s">
        <v>934</v>
      </c>
      <c r="F509" s="58" t="s">
        <v>8</v>
      </c>
      <c r="G509" s="15">
        <f>IF(AND(F509="YA"),5,IF(AND(F509="TIDAK"),1,0))</f>
        <v>5</v>
      </c>
    </row>
    <row r="510" spans="1:7" ht="32" customHeight="1" x14ac:dyDescent="0.2">
      <c r="A510" s="2"/>
      <c r="B510" s="5"/>
      <c r="C510" s="4" t="s">
        <v>935</v>
      </c>
      <c r="D510" s="194" t="s">
        <v>936</v>
      </c>
      <c r="E510" s="196"/>
      <c r="F510" s="58"/>
      <c r="G510" s="15"/>
    </row>
    <row r="511" spans="1:7" ht="32" customHeight="1" x14ac:dyDescent="0.2">
      <c r="A511" s="2"/>
      <c r="B511" s="5"/>
      <c r="C511" s="4"/>
      <c r="D511" s="4" t="s">
        <v>937</v>
      </c>
      <c r="E511" s="5" t="s">
        <v>930</v>
      </c>
      <c r="F511" s="58" t="s">
        <v>55</v>
      </c>
      <c r="G511" s="15">
        <f>IF(AND(F511="YA"),5,IF(AND(F511="TIDAK"),1,0))</f>
        <v>1</v>
      </c>
    </row>
    <row r="512" spans="1:7" ht="32" customHeight="1" x14ac:dyDescent="0.2">
      <c r="A512" s="2"/>
      <c r="B512" s="5"/>
      <c r="C512" s="4"/>
      <c r="D512" s="4" t="s">
        <v>938</v>
      </c>
      <c r="E512" s="10" t="s">
        <v>932</v>
      </c>
      <c r="F512" s="58" t="s">
        <v>8</v>
      </c>
      <c r="G512" s="15">
        <f>IF(AND(F512="YA"),5,IF(AND(F512="TIDAK"),1,0))</f>
        <v>5</v>
      </c>
    </row>
    <row r="513" spans="1:7" ht="32" customHeight="1" x14ac:dyDescent="0.2">
      <c r="A513" s="2"/>
      <c r="B513" s="5"/>
      <c r="C513" s="4"/>
      <c r="D513" s="4" t="s">
        <v>939</v>
      </c>
      <c r="E513" s="5" t="s">
        <v>934</v>
      </c>
      <c r="F513" s="58" t="s">
        <v>8</v>
      </c>
      <c r="G513" s="15">
        <f>IF(AND(F513="YA"),5,IF(AND(F513="TIDAK"),1,0))</f>
        <v>5</v>
      </c>
    </row>
    <row r="514" spans="1:7" ht="32" customHeight="1" x14ac:dyDescent="0.2">
      <c r="A514" s="2"/>
      <c r="B514" s="5"/>
      <c r="C514" s="4" t="s">
        <v>940</v>
      </c>
      <c r="D514" s="176" t="s">
        <v>941</v>
      </c>
      <c r="E514" s="176"/>
      <c r="F514" s="58"/>
      <c r="G514" s="15"/>
    </row>
    <row r="515" spans="1:7" ht="32" customHeight="1" x14ac:dyDescent="0.2">
      <c r="A515" s="2"/>
      <c r="B515" s="5"/>
      <c r="C515" s="5"/>
      <c r="D515" s="4" t="s">
        <v>942</v>
      </c>
      <c r="E515" s="5" t="s">
        <v>943</v>
      </c>
      <c r="F515" s="58" t="s">
        <v>8</v>
      </c>
      <c r="G515" s="15">
        <f>IF(AND(F515="YA"),5,IF(AND(F515="TIDAK"),1,0))</f>
        <v>5</v>
      </c>
    </row>
    <row r="516" spans="1:7" ht="32" customHeight="1" x14ac:dyDescent="0.2">
      <c r="A516" s="2"/>
      <c r="B516" s="5"/>
      <c r="C516" s="5"/>
      <c r="D516" s="4" t="s">
        <v>944</v>
      </c>
      <c r="E516" s="5" t="s">
        <v>945</v>
      </c>
      <c r="F516" s="58" t="s">
        <v>8</v>
      </c>
      <c r="G516" s="15">
        <f>IF(AND(F516="YA"),5,IF(AND(F516="TIDAK"),1,0))</f>
        <v>5</v>
      </c>
    </row>
    <row r="517" spans="1:7" ht="32" customHeight="1" x14ac:dyDescent="0.2">
      <c r="A517" s="2"/>
      <c r="B517" s="5"/>
      <c r="C517" s="4" t="s">
        <v>946</v>
      </c>
      <c r="D517" s="176" t="s">
        <v>947</v>
      </c>
      <c r="E517" s="176"/>
      <c r="F517" s="58"/>
      <c r="G517" s="15"/>
    </row>
    <row r="518" spans="1:7" ht="32" customHeight="1" x14ac:dyDescent="0.2">
      <c r="A518" s="2"/>
      <c r="B518" s="5"/>
      <c r="C518" s="5"/>
      <c r="D518" s="4" t="s">
        <v>948</v>
      </c>
      <c r="E518" s="5" t="s">
        <v>949</v>
      </c>
      <c r="F518" s="58" t="s">
        <v>8</v>
      </c>
      <c r="G518" s="15">
        <f t="shared" ref="G518:G527" si="35">IF(AND(F518="YA"),5,IF(AND(F518="TIDAK"),1,0))</f>
        <v>5</v>
      </c>
    </row>
    <row r="519" spans="1:7" ht="32" customHeight="1" x14ac:dyDescent="0.2">
      <c r="A519" s="2"/>
      <c r="B519" s="5"/>
      <c r="C519" s="5"/>
      <c r="D519" s="4" t="s">
        <v>950</v>
      </c>
      <c r="E519" s="5" t="s">
        <v>943</v>
      </c>
      <c r="F519" s="58" t="s">
        <v>8</v>
      </c>
      <c r="G519" s="15">
        <f t="shared" si="35"/>
        <v>5</v>
      </c>
    </row>
    <row r="520" spans="1:7" ht="32" customHeight="1" x14ac:dyDescent="0.2">
      <c r="A520" s="2"/>
      <c r="B520" s="5"/>
      <c r="C520" s="5"/>
      <c r="D520" s="4" t="s">
        <v>951</v>
      </c>
      <c r="E520" s="5" t="s">
        <v>945</v>
      </c>
      <c r="F520" s="58" t="s">
        <v>8</v>
      </c>
      <c r="G520" s="15">
        <f t="shared" si="35"/>
        <v>5</v>
      </c>
    </row>
    <row r="521" spans="1:7" ht="32" customHeight="1" x14ac:dyDescent="0.2">
      <c r="A521" s="2"/>
      <c r="B521" s="4" t="s">
        <v>952</v>
      </c>
      <c r="C521" s="176" t="s">
        <v>953</v>
      </c>
      <c r="D521" s="176"/>
      <c r="E521" s="176"/>
      <c r="F521" s="58" t="s">
        <v>8</v>
      </c>
      <c r="G521" s="15">
        <f t="shared" si="35"/>
        <v>5</v>
      </c>
    </row>
    <row r="522" spans="1:7" ht="32" customHeight="1" x14ac:dyDescent="0.2">
      <c r="A522" s="2"/>
      <c r="B522" s="4" t="s">
        <v>954</v>
      </c>
      <c r="C522" s="176" t="s">
        <v>955</v>
      </c>
      <c r="D522" s="176"/>
      <c r="E522" s="176"/>
      <c r="F522" s="58"/>
      <c r="G522" s="15">
        <f t="shared" si="35"/>
        <v>0</v>
      </c>
    </row>
    <row r="523" spans="1:7" ht="32" customHeight="1" x14ac:dyDescent="0.2">
      <c r="A523" s="2"/>
      <c r="B523" s="5"/>
      <c r="C523" s="4" t="s">
        <v>956</v>
      </c>
      <c r="D523" s="176" t="s">
        <v>957</v>
      </c>
      <c r="E523" s="176"/>
      <c r="F523" s="58" t="s">
        <v>8</v>
      </c>
      <c r="G523" s="15">
        <f t="shared" si="35"/>
        <v>5</v>
      </c>
    </row>
    <row r="524" spans="1:7" ht="32" customHeight="1" x14ac:dyDescent="0.2">
      <c r="A524" s="2"/>
      <c r="B524" s="5"/>
      <c r="C524" s="4" t="s">
        <v>958</v>
      </c>
      <c r="D524" s="176" t="s">
        <v>959</v>
      </c>
      <c r="E524" s="176"/>
      <c r="F524" s="58" t="s">
        <v>8</v>
      </c>
      <c r="G524" s="15">
        <f t="shared" si="35"/>
        <v>5</v>
      </c>
    </row>
    <row r="525" spans="1:7" ht="32" customHeight="1" x14ac:dyDescent="0.2">
      <c r="A525" s="2"/>
      <c r="B525" s="4" t="s">
        <v>960</v>
      </c>
      <c r="C525" s="176" t="s">
        <v>961</v>
      </c>
      <c r="D525" s="176"/>
      <c r="E525" s="176"/>
      <c r="F525" s="58"/>
      <c r="G525" s="15">
        <f t="shared" si="35"/>
        <v>0</v>
      </c>
    </row>
    <row r="526" spans="1:7" ht="32" customHeight="1" x14ac:dyDescent="0.2">
      <c r="A526" s="2"/>
      <c r="B526" s="5"/>
      <c r="C526" s="4" t="s">
        <v>962</v>
      </c>
      <c r="D526" s="176" t="s">
        <v>963</v>
      </c>
      <c r="E526" s="176"/>
      <c r="F526" s="58" t="s">
        <v>8</v>
      </c>
      <c r="G526" s="15">
        <f t="shared" si="35"/>
        <v>5</v>
      </c>
    </row>
    <row r="527" spans="1:7" ht="32" customHeight="1" x14ac:dyDescent="0.2">
      <c r="A527" s="2"/>
      <c r="B527" s="5"/>
      <c r="C527" s="4" t="s">
        <v>964</v>
      </c>
      <c r="D527" s="176" t="s">
        <v>965</v>
      </c>
      <c r="E527" s="176"/>
      <c r="F527" s="58" t="s">
        <v>8</v>
      </c>
      <c r="G527" s="15">
        <f t="shared" si="35"/>
        <v>5</v>
      </c>
    </row>
    <row r="528" spans="1:7" ht="32" customHeight="1" x14ac:dyDescent="0.2">
      <c r="A528" s="2"/>
      <c r="B528" s="5"/>
      <c r="C528" s="4" t="s">
        <v>966</v>
      </c>
      <c r="D528" s="181" t="s">
        <v>967</v>
      </c>
      <c r="E528" s="182"/>
      <c r="F528" s="58" t="s">
        <v>55</v>
      </c>
      <c r="G528" s="15">
        <f>IF(AND(F528="YA"),5,IF(AND(F528="TIDAK"),20,0))</f>
        <v>20</v>
      </c>
    </row>
    <row r="529" spans="1:7" ht="32" customHeight="1" x14ac:dyDescent="0.2">
      <c r="A529" s="2"/>
      <c r="B529" s="5"/>
      <c r="C529" s="5"/>
      <c r="D529" s="4" t="s">
        <v>968</v>
      </c>
      <c r="E529" s="5" t="s">
        <v>969</v>
      </c>
      <c r="F529" s="58" t="s">
        <v>22</v>
      </c>
      <c r="G529" s="15">
        <f>IF(AND(F529="YA"),5,IF(AND(F529="TIDAK"),1,0))</f>
        <v>0</v>
      </c>
    </row>
    <row r="530" spans="1:7" ht="32" customHeight="1" x14ac:dyDescent="0.2">
      <c r="A530" s="2"/>
      <c r="B530" s="5"/>
      <c r="C530" s="5"/>
      <c r="D530" s="4" t="s">
        <v>970</v>
      </c>
      <c r="E530" s="5" t="s">
        <v>971</v>
      </c>
      <c r="F530" s="58" t="s">
        <v>22</v>
      </c>
      <c r="G530" s="15">
        <f t="shared" ref="G530:G531" si="36">IF(AND(F530="YA"),5,IF(AND(F530="TIDAK"),1,0))</f>
        <v>0</v>
      </c>
    </row>
    <row r="531" spans="1:7" ht="32" customHeight="1" x14ac:dyDescent="0.2">
      <c r="A531" s="2"/>
      <c r="B531" s="5"/>
      <c r="C531" s="5"/>
      <c r="D531" s="4" t="s">
        <v>972</v>
      </c>
      <c r="E531" s="5" t="s">
        <v>973</v>
      </c>
      <c r="F531" s="58" t="s">
        <v>22</v>
      </c>
      <c r="G531" s="15">
        <f t="shared" si="36"/>
        <v>0</v>
      </c>
    </row>
    <row r="532" spans="1:7" ht="32" customHeight="1" x14ac:dyDescent="0.2">
      <c r="A532" s="2"/>
      <c r="B532" s="5"/>
      <c r="C532" s="4" t="s">
        <v>974</v>
      </c>
      <c r="D532" s="176" t="s">
        <v>975</v>
      </c>
      <c r="E532" s="176"/>
      <c r="F532" s="58"/>
      <c r="G532" s="15"/>
    </row>
    <row r="533" spans="1:7" ht="32" customHeight="1" x14ac:dyDescent="0.2">
      <c r="A533" s="2"/>
      <c r="B533" s="5"/>
      <c r="C533" s="5"/>
      <c r="D533" s="4" t="s">
        <v>976</v>
      </c>
      <c r="E533" s="5" t="s">
        <v>977</v>
      </c>
      <c r="F533" s="58" t="s">
        <v>55</v>
      </c>
      <c r="G533" s="15">
        <f>IF(AND(F533="YA"),0,IF(AND(F533="TIDAK"),0,0))</f>
        <v>0</v>
      </c>
    </row>
    <row r="534" spans="1:7" ht="32" customHeight="1" x14ac:dyDescent="0.2">
      <c r="A534" s="2"/>
      <c r="B534" s="5"/>
      <c r="C534" s="5"/>
      <c r="D534" s="4" t="s">
        <v>978</v>
      </c>
      <c r="E534" s="5" t="s">
        <v>979</v>
      </c>
      <c r="F534" s="58" t="s">
        <v>55</v>
      </c>
      <c r="G534" s="15">
        <f t="shared" ref="G534:G535" si="37">IF(AND(F534="YA"),0,IF(AND(F534="TIDAK"),0,0))</f>
        <v>0</v>
      </c>
    </row>
    <row r="535" spans="1:7" ht="32" customHeight="1" x14ac:dyDescent="0.2">
      <c r="A535" s="2"/>
      <c r="B535" s="5"/>
      <c r="C535" s="5"/>
      <c r="D535" s="4" t="s">
        <v>980</v>
      </c>
      <c r="E535" s="5" t="s">
        <v>981</v>
      </c>
      <c r="F535" s="58" t="s">
        <v>55</v>
      </c>
      <c r="G535" s="15">
        <f t="shared" si="37"/>
        <v>0</v>
      </c>
    </row>
    <row r="536" spans="1:7" ht="32" customHeight="1" x14ac:dyDescent="0.2">
      <c r="A536" s="2"/>
      <c r="B536" s="4" t="s">
        <v>982</v>
      </c>
      <c r="C536" s="4" t="s">
        <v>983</v>
      </c>
      <c r="D536" s="181" t="s">
        <v>984</v>
      </c>
      <c r="E536" s="182"/>
      <c r="F536" s="58" t="s">
        <v>55</v>
      </c>
      <c r="G536" s="15">
        <f>IF(AND(F536="YA"),5,IF(AND(F536="TIDAK"),1,0))</f>
        <v>1</v>
      </c>
    </row>
    <row r="537" spans="1:7" ht="32" customHeight="1" x14ac:dyDescent="0.2">
      <c r="A537" s="2">
        <v>19</v>
      </c>
      <c r="B537" s="180" t="s">
        <v>985</v>
      </c>
      <c r="C537" s="180"/>
      <c r="D537" s="180"/>
      <c r="E537" s="180"/>
      <c r="F537" s="58"/>
      <c r="G537" s="50">
        <f>SUM(G538:G566)</f>
        <v>90</v>
      </c>
    </row>
    <row r="538" spans="1:7" ht="32" customHeight="1" x14ac:dyDescent="0.2">
      <c r="A538" s="2"/>
      <c r="B538" s="4" t="s">
        <v>986</v>
      </c>
      <c r="C538" s="176" t="s">
        <v>987</v>
      </c>
      <c r="D538" s="176"/>
      <c r="E538" s="176"/>
      <c r="F538" s="58"/>
      <c r="G538" s="15"/>
    </row>
    <row r="539" spans="1:7" ht="32" customHeight="1" x14ac:dyDescent="0.2">
      <c r="A539" s="2"/>
      <c r="B539" s="5"/>
      <c r="C539" s="4" t="s">
        <v>988</v>
      </c>
      <c r="D539" s="176" t="s">
        <v>989</v>
      </c>
      <c r="E539" s="176"/>
      <c r="F539" s="58" t="s">
        <v>8</v>
      </c>
      <c r="G539" s="15">
        <f>IF(AND(F539="YA"),5,IF(AND(F539="TIDAK"),1,0))</f>
        <v>5</v>
      </c>
    </row>
    <row r="540" spans="1:7" ht="32" customHeight="1" x14ac:dyDescent="0.2">
      <c r="A540" s="2"/>
      <c r="B540" s="5"/>
      <c r="C540" s="4" t="s">
        <v>990</v>
      </c>
      <c r="D540" s="176" t="s">
        <v>991</v>
      </c>
      <c r="E540" s="176"/>
      <c r="F540" s="58"/>
      <c r="G540" s="15"/>
    </row>
    <row r="541" spans="1:7" ht="32" customHeight="1" x14ac:dyDescent="0.2">
      <c r="A541" s="2"/>
      <c r="B541" s="5"/>
      <c r="C541" s="5"/>
      <c r="D541" s="4" t="s">
        <v>992</v>
      </c>
      <c r="E541" s="5" t="s">
        <v>993</v>
      </c>
      <c r="F541" s="58" t="s">
        <v>22</v>
      </c>
      <c r="G541" s="15">
        <f>IF(AND(F541="YA"),3,IF(AND(F541="TIDAK"),1,0))</f>
        <v>0</v>
      </c>
    </row>
    <row r="542" spans="1:7" ht="32" customHeight="1" x14ac:dyDescent="0.2">
      <c r="A542" s="2"/>
      <c r="B542" s="5"/>
      <c r="C542" s="5"/>
      <c r="D542" s="4" t="s">
        <v>994</v>
      </c>
      <c r="E542" s="5" t="s">
        <v>995</v>
      </c>
      <c r="F542" s="58" t="s">
        <v>8</v>
      </c>
      <c r="G542" s="15">
        <f>IF(AND(F542="YA"),5,IF(AND(F542="TIDAK"),1,0))</f>
        <v>5</v>
      </c>
    </row>
    <row r="543" spans="1:7" ht="32" customHeight="1" x14ac:dyDescent="0.2">
      <c r="A543" s="2"/>
      <c r="B543" s="5"/>
      <c r="C543" s="4" t="s">
        <v>996</v>
      </c>
      <c r="D543" s="176" t="s">
        <v>997</v>
      </c>
      <c r="E543" s="176"/>
      <c r="F543" s="58"/>
      <c r="G543" s="15"/>
    </row>
    <row r="544" spans="1:7" ht="32" customHeight="1" x14ac:dyDescent="0.2">
      <c r="A544" s="2"/>
      <c r="B544" s="5"/>
      <c r="C544" s="5"/>
      <c r="D544" s="4" t="s">
        <v>998</v>
      </c>
      <c r="E544" s="5" t="s">
        <v>999</v>
      </c>
      <c r="F544" s="58" t="s">
        <v>8</v>
      </c>
      <c r="G544" s="15">
        <f>IF(AND(F544="YA"),5,IF(AND(F544="TIDAK"),1,0))</f>
        <v>5</v>
      </c>
    </row>
    <row r="545" spans="1:7" ht="32" customHeight="1" x14ac:dyDescent="0.2">
      <c r="A545" s="2"/>
      <c r="B545" s="5"/>
      <c r="C545" s="5"/>
      <c r="D545" s="4" t="s">
        <v>1000</v>
      </c>
      <c r="E545" s="5" t="s">
        <v>1001</v>
      </c>
      <c r="F545" s="58" t="s">
        <v>8</v>
      </c>
      <c r="G545" s="15">
        <f>IF(AND(F545="YA"),5,IF(AND(F545="TIDAK"),1,0))</f>
        <v>5</v>
      </c>
    </row>
    <row r="546" spans="1:7" ht="32" customHeight="1" x14ac:dyDescent="0.2">
      <c r="A546" s="2"/>
      <c r="B546" s="5"/>
      <c r="C546" s="4" t="s">
        <v>1002</v>
      </c>
      <c r="D546" s="176" t="s">
        <v>1003</v>
      </c>
      <c r="E546" s="176"/>
      <c r="F546" s="58" t="s">
        <v>8</v>
      </c>
      <c r="G546" s="15">
        <f>IF(AND(F546="YA"),5,IF(AND(F546="TIDAK"),1,0))</f>
        <v>5</v>
      </c>
    </row>
    <row r="547" spans="1:7" ht="32" customHeight="1" x14ac:dyDescent="0.2">
      <c r="A547" s="2"/>
      <c r="B547" s="4" t="s">
        <v>1004</v>
      </c>
      <c r="C547" s="176" t="s">
        <v>1005</v>
      </c>
      <c r="D547" s="176"/>
      <c r="E547" s="176"/>
      <c r="F547" s="58"/>
      <c r="G547" s="15"/>
    </row>
    <row r="548" spans="1:7" ht="32" customHeight="1" x14ac:dyDescent="0.2">
      <c r="A548" s="2"/>
      <c r="B548" s="5"/>
      <c r="C548" s="4" t="s">
        <v>1006</v>
      </c>
      <c r="D548" s="176" t="s">
        <v>1007</v>
      </c>
      <c r="E548" s="176"/>
      <c r="F548" s="58" t="s">
        <v>8</v>
      </c>
      <c r="G548" s="15">
        <f>IF(AND(F548="YA"),5,IF(AND(F548="TIDAK"),1,0))</f>
        <v>5</v>
      </c>
    </row>
    <row r="549" spans="1:7" ht="32" customHeight="1" x14ac:dyDescent="0.2">
      <c r="A549" s="2"/>
      <c r="B549" s="5"/>
      <c r="C549" s="4" t="s">
        <v>1008</v>
      </c>
      <c r="D549" s="176" t="s">
        <v>1009</v>
      </c>
      <c r="E549" s="176"/>
      <c r="F549" s="58" t="s">
        <v>8</v>
      </c>
      <c r="G549" s="15">
        <f>IF(AND(F549="YA"),5,IF(AND(F549="TIDAK"),1,0))</f>
        <v>5</v>
      </c>
    </row>
    <row r="550" spans="1:7" ht="32" customHeight="1" x14ac:dyDescent="0.2">
      <c r="A550" s="2"/>
      <c r="B550" s="5"/>
      <c r="C550" s="4" t="s">
        <v>1010</v>
      </c>
      <c r="D550" s="176" t="s">
        <v>1011</v>
      </c>
      <c r="E550" s="176"/>
      <c r="F550" s="58" t="s">
        <v>8</v>
      </c>
      <c r="G550" s="15">
        <f>IF(AND(F550="YA"),5,IF(AND(F550="TIDAK"),1,0))</f>
        <v>5</v>
      </c>
    </row>
    <row r="551" spans="1:7" ht="32" customHeight="1" x14ac:dyDescent="0.2">
      <c r="A551" s="2"/>
      <c r="B551" s="5"/>
      <c r="C551" s="4" t="s">
        <v>1012</v>
      </c>
      <c r="D551" s="176" t="s">
        <v>1013</v>
      </c>
      <c r="E551" s="176"/>
      <c r="F551" s="58"/>
      <c r="G551" s="15"/>
    </row>
    <row r="552" spans="1:7" ht="32" customHeight="1" x14ac:dyDescent="0.2">
      <c r="A552" s="2"/>
      <c r="B552" s="5"/>
      <c r="C552" s="5"/>
      <c r="D552" s="4" t="s">
        <v>1014</v>
      </c>
      <c r="E552" s="5" t="s">
        <v>1015</v>
      </c>
      <c r="F552" s="58" t="s">
        <v>8</v>
      </c>
      <c r="G552" s="15">
        <f>IF(AND(F552="YA"),5,IF(AND(F552="TIDAK"),1,0))</f>
        <v>5</v>
      </c>
    </row>
    <row r="553" spans="1:7" ht="32" customHeight="1" x14ac:dyDescent="0.2">
      <c r="A553" s="2"/>
      <c r="B553" s="5"/>
      <c r="C553" s="5"/>
      <c r="D553" s="4" t="s">
        <v>1016</v>
      </c>
      <c r="E553" s="5" t="s">
        <v>1017</v>
      </c>
      <c r="F553" s="58" t="s">
        <v>8</v>
      </c>
      <c r="G553" s="15">
        <f>IF(AND(F553="YA"),5,IF(AND(F553="TIDAK"),1,0))</f>
        <v>5</v>
      </c>
    </row>
    <row r="554" spans="1:7" ht="32" customHeight="1" x14ac:dyDescent="0.2">
      <c r="A554" s="2"/>
      <c r="B554" s="5"/>
      <c r="C554" s="4" t="s">
        <v>1018</v>
      </c>
      <c r="D554" s="176" t="s">
        <v>1019</v>
      </c>
      <c r="E554" s="176"/>
      <c r="F554" s="58" t="s">
        <v>8</v>
      </c>
      <c r="G554" s="15">
        <f>IF(AND(F554="YA"),5,IF(AND(F554="TIDAK"),1,0))</f>
        <v>5</v>
      </c>
    </row>
    <row r="555" spans="1:7" ht="32" customHeight="1" x14ac:dyDescent="0.2">
      <c r="A555" s="2"/>
      <c r="B555" s="5"/>
      <c r="C555" s="4" t="s">
        <v>1020</v>
      </c>
      <c r="D555" s="176" t="s">
        <v>1021</v>
      </c>
      <c r="E555" s="176"/>
      <c r="F555" s="58" t="s">
        <v>8</v>
      </c>
      <c r="G555" s="15">
        <f>IF(AND(F555="YA"),5,IF(AND(F555="TIDAK"),1,0))</f>
        <v>5</v>
      </c>
    </row>
    <row r="556" spans="1:7" ht="32" customHeight="1" x14ac:dyDescent="0.2">
      <c r="A556" s="2"/>
      <c r="B556" s="5"/>
      <c r="C556" s="4" t="s">
        <v>1022</v>
      </c>
      <c r="D556" s="176" t="s">
        <v>1023</v>
      </c>
      <c r="E556" s="176"/>
      <c r="F556" s="58" t="s">
        <v>8</v>
      </c>
      <c r="G556" s="15">
        <f>IF(AND(F556="YA"),5,IF(AND(F556="TIDAK"),1,0))</f>
        <v>5</v>
      </c>
    </row>
    <row r="557" spans="1:7" ht="32" customHeight="1" x14ac:dyDescent="0.2">
      <c r="A557" s="2"/>
      <c r="B557" s="5"/>
      <c r="C557" s="4" t="s">
        <v>1024</v>
      </c>
      <c r="D557" s="176" t="s">
        <v>1025</v>
      </c>
      <c r="E557" s="176"/>
      <c r="F557" s="58"/>
      <c r="G557" s="15"/>
    </row>
    <row r="558" spans="1:7" ht="32" customHeight="1" x14ac:dyDescent="0.2">
      <c r="A558" s="2"/>
      <c r="B558" s="5"/>
      <c r="C558" s="5"/>
      <c r="D558" s="4" t="s">
        <v>1026</v>
      </c>
      <c r="E558" s="5" t="s">
        <v>1027</v>
      </c>
      <c r="F558" s="58" t="s">
        <v>8</v>
      </c>
      <c r="G558" s="15">
        <f>IF(AND(F558="YA"),3,IF(AND(F558="TIDAK"),1,0))</f>
        <v>3</v>
      </c>
    </row>
    <row r="559" spans="1:7" ht="32" customHeight="1" x14ac:dyDescent="0.2">
      <c r="A559" s="2"/>
      <c r="B559" s="5"/>
      <c r="C559" s="5"/>
      <c r="D559" s="4" t="s">
        <v>1028</v>
      </c>
      <c r="E559" s="5" t="s">
        <v>1029</v>
      </c>
      <c r="F559" s="58" t="s">
        <v>22</v>
      </c>
      <c r="G559" s="15">
        <f>IF(AND(F559="YA"),5,IF(AND(F559="TIDAK"),1,0))</f>
        <v>0</v>
      </c>
    </row>
    <row r="560" spans="1:7" ht="32" customHeight="1" x14ac:dyDescent="0.2">
      <c r="A560" s="2"/>
      <c r="B560" s="5"/>
      <c r="C560" s="4" t="s">
        <v>1030</v>
      </c>
      <c r="D560" s="176" t="s">
        <v>1031</v>
      </c>
      <c r="E560" s="176"/>
      <c r="F560" s="58" t="s">
        <v>8</v>
      </c>
      <c r="G560" s="15">
        <f>IF(AND(F560="YA"),5,IF(AND(F560="TIDAK"),1,0))</f>
        <v>5</v>
      </c>
    </row>
    <row r="561" spans="1:7" ht="32" customHeight="1" x14ac:dyDescent="0.2">
      <c r="A561" s="2"/>
      <c r="B561" s="5"/>
      <c r="C561" s="4" t="s">
        <v>1032</v>
      </c>
      <c r="D561" s="176" t="s">
        <v>1033</v>
      </c>
      <c r="E561" s="176"/>
      <c r="F561" s="58" t="s">
        <v>8</v>
      </c>
      <c r="G561" s="15">
        <f>IF(AND(F561="YA"),5,IF(AND(F561="TIDAK"),1,0))</f>
        <v>5</v>
      </c>
    </row>
    <row r="562" spans="1:7" ht="32" customHeight="1" x14ac:dyDescent="0.2">
      <c r="A562" s="2"/>
      <c r="B562" s="5"/>
      <c r="C562" s="4" t="s">
        <v>1034</v>
      </c>
      <c r="D562" s="176" t="s">
        <v>1035</v>
      </c>
      <c r="E562" s="176"/>
      <c r="F562" s="58"/>
      <c r="G562" s="15"/>
    </row>
    <row r="563" spans="1:7" ht="32" customHeight="1" x14ac:dyDescent="0.2">
      <c r="A563" s="2"/>
      <c r="B563" s="5"/>
      <c r="C563" s="5"/>
      <c r="D563" s="5" t="s">
        <v>1036</v>
      </c>
      <c r="E563" s="5" t="s">
        <v>1029</v>
      </c>
      <c r="F563" s="58" t="s">
        <v>8</v>
      </c>
      <c r="G563" s="15">
        <f>IF(AND(F563="YA"),5,IF(AND(F563="TIDAK"),1,0))</f>
        <v>5</v>
      </c>
    </row>
    <row r="564" spans="1:7" ht="32" customHeight="1" x14ac:dyDescent="0.2">
      <c r="A564" s="2"/>
      <c r="B564" s="5"/>
      <c r="C564" s="5"/>
      <c r="D564" s="5" t="s">
        <v>1037</v>
      </c>
      <c r="E564" s="5" t="s">
        <v>1038</v>
      </c>
      <c r="F564" s="58" t="s">
        <v>55</v>
      </c>
      <c r="G564" s="15">
        <f>IF(AND(F564="YA"),5,IF(AND(F564="TIDAK"),1,0))</f>
        <v>1</v>
      </c>
    </row>
    <row r="565" spans="1:7" ht="32" customHeight="1" x14ac:dyDescent="0.2">
      <c r="A565" s="2"/>
      <c r="B565" s="5"/>
      <c r="C565" s="4" t="s">
        <v>1039</v>
      </c>
      <c r="D565" s="181" t="s">
        <v>1040</v>
      </c>
      <c r="E565" s="182"/>
      <c r="F565" s="58" t="s">
        <v>8</v>
      </c>
      <c r="G565" s="15">
        <f>IF(AND(F565="YA"),5,IF(AND(F565="TIDAK"),1,0))</f>
        <v>5</v>
      </c>
    </row>
    <row r="566" spans="1:7" ht="32" customHeight="1" x14ac:dyDescent="0.2">
      <c r="A566" s="2"/>
      <c r="B566" s="5"/>
      <c r="C566" s="4" t="s">
        <v>1041</v>
      </c>
      <c r="D566" s="176" t="s">
        <v>1042</v>
      </c>
      <c r="E566" s="176"/>
      <c r="F566" s="58" t="s">
        <v>55</v>
      </c>
      <c r="G566" s="15">
        <f>IF(AND(F566="YA"),5,IF(AND(F566="TIDAK"),1,0))</f>
        <v>1</v>
      </c>
    </row>
    <row r="567" spans="1:7" ht="32" customHeight="1" x14ac:dyDescent="0.2">
      <c r="A567" s="2">
        <v>20</v>
      </c>
      <c r="B567" s="197" t="s">
        <v>1043</v>
      </c>
      <c r="C567" s="197"/>
      <c r="D567" s="197"/>
      <c r="E567" s="197"/>
      <c r="F567" s="58"/>
      <c r="G567" s="50">
        <f>SUM(G568:G573)</f>
        <v>21</v>
      </c>
    </row>
    <row r="568" spans="1:7" ht="32" customHeight="1" x14ac:dyDescent="0.2">
      <c r="A568" s="2"/>
      <c r="B568" s="28" t="s">
        <v>1044</v>
      </c>
      <c r="C568" s="184" t="s">
        <v>1045</v>
      </c>
      <c r="D568" s="202"/>
      <c r="E568" s="185"/>
      <c r="F568" s="58" t="s">
        <v>8</v>
      </c>
      <c r="G568" s="15">
        <f>IF(AND(F568="YA"),5,IF(AND(F568="TIDAK"),1,0))</f>
        <v>5</v>
      </c>
    </row>
    <row r="569" spans="1:7" ht="32" customHeight="1" x14ac:dyDescent="0.2">
      <c r="A569" s="2"/>
      <c r="B569" s="24" t="s">
        <v>1046</v>
      </c>
      <c r="C569" s="184" t="s">
        <v>1047</v>
      </c>
      <c r="D569" s="202"/>
      <c r="E569" s="185"/>
      <c r="F569" s="58" t="s">
        <v>8</v>
      </c>
      <c r="G569" s="15">
        <f>IF(AND(F569="YA"),5,IF(AND(F569="TIDAK"),1,0))</f>
        <v>5</v>
      </c>
    </row>
    <row r="570" spans="1:7" ht="32" customHeight="1" x14ac:dyDescent="0.2">
      <c r="A570" s="2"/>
      <c r="B570" s="24"/>
      <c r="C570" s="29" t="s">
        <v>1048</v>
      </c>
      <c r="D570" s="198" t="s">
        <v>1049</v>
      </c>
      <c r="E570" s="199"/>
      <c r="F570" s="58"/>
      <c r="G570" s="15"/>
    </row>
    <row r="571" spans="1:7" ht="32" customHeight="1" x14ac:dyDescent="0.2">
      <c r="A571" s="2"/>
      <c r="B571" s="27"/>
      <c r="C571" s="27"/>
      <c r="D571" s="30" t="s">
        <v>1050</v>
      </c>
      <c r="E571" s="17" t="s">
        <v>1051</v>
      </c>
      <c r="F571" s="58" t="s">
        <v>8</v>
      </c>
      <c r="G571" s="15">
        <f>IF(AND(F571="YA"),5,IF(AND(F571="TIDAK"),1,0))</f>
        <v>5</v>
      </c>
    </row>
    <row r="572" spans="1:7" ht="32" customHeight="1" x14ac:dyDescent="0.2">
      <c r="A572" s="2"/>
      <c r="B572" s="27"/>
      <c r="C572" s="27"/>
      <c r="D572" s="30" t="s">
        <v>1050</v>
      </c>
      <c r="E572" s="17" t="s">
        <v>1052</v>
      </c>
      <c r="F572" s="58" t="s">
        <v>55</v>
      </c>
      <c r="G572" s="15">
        <f>IF(AND(F572="YA"),5,IF(AND(F572="TIDAK"),1,0))</f>
        <v>1</v>
      </c>
    </row>
    <row r="573" spans="1:7" ht="32" customHeight="1" x14ac:dyDescent="0.2">
      <c r="A573" s="2"/>
      <c r="B573" s="27"/>
      <c r="C573" s="30" t="s">
        <v>1048</v>
      </c>
      <c r="D573" s="200" t="s">
        <v>1053</v>
      </c>
      <c r="E573" s="201"/>
      <c r="F573" s="58" t="s">
        <v>8</v>
      </c>
      <c r="G573" s="15">
        <f>IF(AND(F573="YA"),5,IF(AND(F573="TIDAK"),1,0))</f>
        <v>5</v>
      </c>
    </row>
    <row r="574" spans="1:7" ht="32" customHeight="1" x14ac:dyDescent="0.2">
      <c r="A574" s="2">
        <v>21</v>
      </c>
      <c r="B574" s="197" t="s">
        <v>1054</v>
      </c>
      <c r="C574" s="197"/>
      <c r="D574" s="197"/>
      <c r="E574" s="197"/>
      <c r="F574" s="58"/>
      <c r="G574" s="50">
        <f>SUM(G575:G590)</f>
        <v>55</v>
      </c>
    </row>
    <row r="575" spans="1:7" ht="32" customHeight="1" x14ac:dyDescent="0.2">
      <c r="A575" s="2"/>
      <c r="B575" s="5" t="s">
        <v>1055</v>
      </c>
      <c r="C575" s="176" t="s">
        <v>1056</v>
      </c>
      <c r="D575" s="176"/>
      <c r="E575" s="176"/>
      <c r="F575" s="58" t="s">
        <v>8</v>
      </c>
      <c r="G575" s="15">
        <f>IF(AND(F575="YA"),5,IF(AND(F575="TIDAK"),1,0))</f>
        <v>5</v>
      </c>
    </row>
    <row r="576" spans="1:7" ht="32" customHeight="1" x14ac:dyDescent="0.2">
      <c r="A576" s="2"/>
      <c r="B576" s="5" t="s">
        <v>1057</v>
      </c>
      <c r="C576" s="176" t="s">
        <v>1058</v>
      </c>
      <c r="D576" s="176"/>
      <c r="E576" s="176"/>
      <c r="F576" s="58" t="s">
        <v>8</v>
      </c>
      <c r="G576" s="15">
        <f>IF(AND(F576="YA"),5,IF(AND(F576="TIDAK"),1,0))</f>
        <v>5</v>
      </c>
    </row>
    <row r="577" spans="1:7" ht="32" customHeight="1" x14ac:dyDescent="0.2">
      <c r="A577" s="2"/>
      <c r="B577" s="5" t="s">
        <v>1059</v>
      </c>
      <c r="C577" s="176" t="s">
        <v>1060</v>
      </c>
      <c r="D577" s="176"/>
      <c r="E577" s="176"/>
      <c r="F577" s="58"/>
      <c r="G577" s="15"/>
    </row>
    <row r="578" spans="1:7" ht="32" customHeight="1" x14ac:dyDescent="0.2">
      <c r="A578" s="2"/>
      <c r="B578" s="5"/>
      <c r="C578" s="5" t="s">
        <v>1061</v>
      </c>
      <c r="D578" s="176" t="s">
        <v>1062</v>
      </c>
      <c r="E578" s="176"/>
      <c r="F578" s="58" t="s">
        <v>22</v>
      </c>
      <c r="G578" s="15">
        <f>IF(AND(F578="YA"),3,IF(AND(F578="TIDAK"),1,0))</f>
        <v>0</v>
      </c>
    </row>
    <row r="579" spans="1:7" ht="32" customHeight="1" x14ac:dyDescent="0.2">
      <c r="A579" s="2"/>
      <c r="B579" s="5"/>
      <c r="C579" s="5" t="s">
        <v>1063</v>
      </c>
      <c r="D579" s="176" t="s">
        <v>1064</v>
      </c>
      <c r="E579" s="176"/>
      <c r="F579" s="58" t="s">
        <v>8</v>
      </c>
      <c r="G579" s="15">
        <f>IF(AND(F579="YA"),5,IF(AND(F579="TIDAK"),1,0))</f>
        <v>5</v>
      </c>
    </row>
    <row r="580" spans="1:7" ht="32" customHeight="1" x14ac:dyDescent="0.2">
      <c r="A580" s="2"/>
      <c r="B580" s="5" t="s">
        <v>1065</v>
      </c>
      <c r="C580" s="176" t="s">
        <v>1066</v>
      </c>
      <c r="D580" s="176"/>
      <c r="E580" s="176"/>
      <c r="F580" s="58"/>
      <c r="G580" s="15"/>
    </row>
    <row r="581" spans="1:7" ht="32" customHeight="1" x14ac:dyDescent="0.2">
      <c r="A581" s="2"/>
      <c r="B581" s="5"/>
      <c r="C581" s="5" t="s">
        <v>1067</v>
      </c>
      <c r="D581" s="176" t="s">
        <v>1062</v>
      </c>
      <c r="E581" s="176"/>
      <c r="F581" s="58" t="s">
        <v>22</v>
      </c>
      <c r="G581" s="15">
        <f>IF(AND(F581="YA"),2,IF(AND(F581="TIDAK"),1,0))</f>
        <v>0</v>
      </c>
    </row>
    <row r="582" spans="1:7" ht="32" customHeight="1" x14ac:dyDescent="0.2">
      <c r="A582" s="2"/>
      <c r="B582" s="5"/>
      <c r="C582" s="5" t="s">
        <v>1068</v>
      </c>
      <c r="D582" s="176" t="s">
        <v>1069</v>
      </c>
      <c r="E582" s="176"/>
      <c r="F582" s="58" t="s">
        <v>22</v>
      </c>
      <c r="G582" s="15">
        <f>IF(AND(F582="YA"),3,IF(AND(F582="TIDAK"),1,0))</f>
        <v>0</v>
      </c>
    </row>
    <row r="583" spans="1:7" ht="32" customHeight="1" x14ac:dyDescent="0.2">
      <c r="A583" s="2"/>
      <c r="B583" s="5"/>
      <c r="C583" s="5" t="s">
        <v>1070</v>
      </c>
      <c r="D583" s="176" t="s">
        <v>1071</v>
      </c>
      <c r="E583" s="176"/>
      <c r="F583" s="58" t="s">
        <v>8</v>
      </c>
      <c r="G583" s="15">
        <f t="shared" ref="G583:G590" si="38">IF(AND(F583="YA"),5,IF(AND(F583="TIDAK"),1,0))</f>
        <v>5</v>
      </c>
    </row>
    <row r="584" spans="1:7" ht="32" customHeight="1" x14ac:dyDescent="0.2">
      <c r="A584" s="2"/>
      <c r="B584" s="5" t="s">
        <v>1072</v>
      </c>
      <c r="C584" s="176" t="s">
        <v>1073</v>
      </c>
      <c r="D584" s="176"/>
      <c r="E584" s="176"/>
      <c r="F584" s="58" t="s">
        <v>8</v>
      </c>
      <c r="G584" s="15">
        <f t="shared" si="38"/>
        <v>5</v>
      </c>
    </row>
    <row r="585" spans="1:7" ht="32" customHeight="1" x14ac:dyDescent="0.2">
      <c r="A585" s="2"/>
      <c r="B585" s="5" t="s">
        <v>1074</v>
      </c>
      <c r="C585" s="176" t="s">
        <v>1075</v>
      </c>
      <c r="D585" s="176"/>
      <c r="E585" s="176"/>
      <c r="F585" s="58" t="s">
        <v>8</v>
      </c>
      <c r="G585" s="15">
        <f t="shared" si="38"/>
        <v>5</v>
      </c>
    </row>
    <row r="586" spans="1:7" ht="32" customHeight="1" x14ac:dyDescent="0.2">
      <c r="A586" s="2"/>
      <c r="B586" s="5" t="s">
        <v>1076</v>
      </c>
      <c r="C586" s="176" t="s">
        <v>1077</v>
      </c>
      <c r="D586" s="176"/>
      <c r="E586" s="176"/>
      <c r="F586" s="58" t="s">
        <v>8</v>
      </c>
      <c r="G586" s="15">
        <f t="shared" si="38"/>
        <v>5</v>
      </c>
    </row>
    <row r="587" spans="1:7" ht="32" customHeight="1" x14ac:dyDescent="0.2">
      <c r="A587" s="2"/>
      <c r="B587" s="5" t="s">
        <v>1078</v>
      </c>
      <c r="C587" s="176" t="s">
        <v>1079</v>
      </c>
      <c r="D587" s="176"/>
      <c r="E587" s="176"/>
      <c r="F587" s="58" t="s">
        <v>8</v>
      </c>
      <c r="G587" s="15">
        <f t="shared" si="38"/>
        <v>5</v>
      </c>
    </row>
    <row r="588" spans="1:7" ht="32" customHeight="1" x14ac:dyDescent="0.2">
      <c r="A588" s="2"/>
      <c r="B588" s="5" t="s">
        <v>1080</v>
      </c>
      <c r="C588" s="176" t="s">
        <v>1081</v>
      </c>
      <c r="D588" s="176"/>
      <c r="E588" s="176"/>
      <c r="F588" s="58" t="s">
        <v>8</v>
      </c>
      <c r="G588" s="15">
        <f t="shared" si="38"/>
        <v>5</v>
      </c>
    </row>
    <row r="589" spans="1:7" ht="32" customHeight="1" x14ac:dyDescent="0.2">
      <c r="A589" s="2"/>
      <c r="B589" s="5" t="s">
        <v>1082</v>
      </c>
      <c r="C589" s="176" t="s">
        <v>1083</v>
      </c>
      <c r="D589" s="176"/>
      <c r="E589" s="176"/>
      <c r="F589" s="58" t="s">
        <v>8</v>
      </c>
      <c r="G589" s="15">
        <f t="shared" si="38"/>
        <v>5</v>
      </c>
    </row>
    <row r="590" spans="1:7" ht="32" customHeight="1" x14ac:dyDescent="0.2">
      <c r="A590" s="2"/>
      <c r="B590" s="5" t="s">
        <v>1084</v>
      </c>
      <c r="C590" s="176" t="s">
        <v>1085</v>
      </c>
      <c r="D590" s="176"/>
      <c r="E590" s="176"/>
      <c r="F590" s="58" t="s">
        <v>8</v>
      </c>
      <c r="G590" s="15">
        <f t="shared" si="38"/>
        <v>5</v>
      </c>
    </row>
    <row r="591" spans="1:7" ht="32" customHeight="1" x14ac:dyDescent="0.2">
      <c r="A591" s="2">
        <v>22</v>
      </c>
      <c r="B591" s="180" t="s">
        <v>107</v>
      </c>
      <c r="C591" s="180"/>
      <c r="D591" s="180"/>
      <c r="E591" s="180"/>
      <c r="F591" s="58"/>
      <c r="G591" s="50">
        <f>SUM(G592:G616)</f>
        <v>82</v>
      </c>
    </row>
    <row r="592" spans="1:7" ht="32" customHeight="1" x14ac:dyDescent="0.2">
      <c r="A592" s="2"/>
      <c r="B592" s="5" t="s">
        <v>1086</v>
      </c>
      <c r="C592" s="176" t="s">
        <v>1087</v>
      </c>
      <c r="D592" s="176"/>
      <c r="E592" s="176"/>
      <c r="F592" s="58" t="s">
        <v>8</v>
      </c>
      <c r="G592" s="15">
        <f t="shared" ref="G592:G600" si="39">IF(AND(F592="YA"),5,IF(AND(F592="TIDAK"),1,0))</f>
        <v>5</v>
      </c>
    </row>
    <row r="593" spans="1:7" ht="32" customHeight="1" x14ac:dyDescent="0.2">
      <c r="A593" s="2"/>
      <c r="B593" s="5" t="s">
        <v>1088</v>
      </c>
      <c r="C593" s="176" t="s">
        <v>1089</v>
      </c>
      <c r="D593" s="176"/>
      <c r="E593" s="176"/>
      <c r="F593" s="58" t="s">
        <v>8</v>
      </c>
      <c r="G593" s="15">
        <f t="shared" si="39"/>
        <v>5</v>
      </c>
    </row>
    <row r="594" spans="1:7" ht="32" customHeight="1" x14ac:dyDescent="0.2">
      <c r="A594" s="2"/>
      <c r="B594" s="5" t="s">
        <v>1090</v>
      </c>
      <c r="C594" s="176" t="s">
        <v>1091</v>
      </c>
      <c r="D594" s="176"/>
      <c r="E594" s="176"/>
      <c r="F594" s="58" t="s">
        <v>8</v>
      </c>
      <c r="G594" s="15">
        <f t="shared" si="39"/>
        <v>5</v>
      </c>
    </row>
    <row r="595" spans="1:7" ht="32" customHeight="1" x14ac:dyDescent="0.2">
      <c r="A595" s="2"/>
      <c r="B595" s="5" t="s">
        <v>1092</v>
      </c>
      <c r="C595" s="176" t="s">
        <v>1093</v>
      </c>
      <c r="D595" s="176"/>
      <c r="E595" s="176"/>
      <c r="F595" s="58" t="s">
        <v>8</v>
      </c>
      <c r="G595" s="15">
        <f t="shared" si="39"/>
        <v>5</v>
      </c>
    </row>
    <row r="596" spans="1:7" ht="32" customHeight="1" x14ac:dyDescent="0.2">
      <c r="A596" s="2"/>
      <c r="B596" s="5" t="s">
        <v>1094</v>
      </c>
      <c r="C596" s="176" t="s">
        <v>1095</v>
      </c>
      <c r="D596" s="176"/>
      <c r="E596" s="176"/>
      <c r="F596" s="58" t="s">
        <v>8</v>
      </c>
      <c r="G596" s="15">
        <f t="shared" si="39"/>
        <v>5</v>
      </c>
    </row>
    <row r="597" spans="1:7" ht="32" customHeight="1" x14ac:dyDescent="0.2">
      <c r="A597" s="2"/>
      <c r="B597" s="5" t="s">
        <v>1096</v>
      </c>
      <c r="C597" s="176" t="s">
        <v>1097</v>
      </c>
      <c r="D597" s="176"/>
      <c r="E597" s="176"/>
      <c r="F597" s="58" t="s">
        <v>8</v>
      </c>
      <c r="G597" s="15">
        <f t="shared" si="39"/>
        <v>5</v>
      </c>
    </row>
    <row r="598" spans="1:7" ht="32" customHeight="1" x14ac:dyDescent="0.2">
      <c r="A598" s="2"/>
      <c r="B598" s="5" t="s">
        <v>1098</v>
      </c>
      <c r="C598" s="176" t="s">
        <v>1099</v>
      </c>
      <c r="D598" s="176"/>
      <c r="E598" s="176"/>
      <c r="F598" s="58" t="s">
        <v>8</v>
      </c>
      <c r="G598" s="15">
        <f t="shared" si="39"/>
        <v>5</v>
      </c>
    </row>
    <row r="599" spans="1:7" ht="32" customHeight="1" x14ac:dyDescent="0.2">
      <c r="A599" s="2"/>
      <c r="B599" s="5" t="s">
        <v>1100</v>
      </c>
      <c r="C599" s="176" t="s">
        <v>1101</v>
      </c>
      <c r="D599" s="176"/>
      <c r="E599" s="176"/>
      <c r="F599" s="58" t="s">
        <v>8</v>
      </c>
      <c r="G599" s="15">
        <f t="shared" si="39"/>
        <v>5</v>
      </c>
    </row>
    <row r="600" spans="1:7" ht="32" customHeight="1" x14ac:dyDescent="0.2">
      <c r="A600" s="2"/>
      <c r="B600" s="5" t="s">
        <v>1102</v>
      </c>
      <c r="C600" s="176" t="s">
        <v>1103</v>
      </c>
      <c r="D600" s="176"/>
      <c r="E600" s="176"/>
      <c r="F600" s="58" t="s">
        <v>8</v>
      </c>
      <c r="G600" s="15">
        <f t="shared" si="39"/>
        <v>5</v>
      </c>
    </row>
    <row r="601" spans="1:7" ht="32" customHeight="1" x14ac:dyDescent="0.2">
      <c r="A601" s="2"/>
      <c r="B601" s="5" t="s">
        <v>1104</v>
      </c>
      <c r="C601" s="176" t="s">
        <v>1105</v>
      </c>
      <c r="D601" s="176"/>
      <c r="E601" s="176"/>
      <c r="F601" s="58"/>
      <c r="G601" s="15"/>
    </row>
    <row r="602" spans="1:7" ht="32" customHeight="1" x14ac:dyDescent="0.2">
      <c r="A602" s="2"/>
      <c r="B602" s="5"/>
      <c r="C602" s="5" t="s">
        <v>1106</v>
      </c>
      <c r="D602" s="176" t="s">
        <v>1107</v>
      </c>
      <c r="E602" s="176"/>
      <c r="F602" s="58" t="s">
        <v>8</v>
      </c>
      <c r="G602" s="15">
        <f>IF(AND(F602="YA"),3,IF(AND(F602="TIDAK"),1,0))</f>
        <v>3</v>
      </c>
    </row>
    <row r="603" spans="1:7" ht="32" customHeight="1" x14ac:dyDescent="0.2">
      <c r="A603" s="2"/>
      <c r="B603" s="5"/>
      <c r="C603" s="5" t="s">
        <v>1108</v>
      </c>
      <c r="D603" s="176" t="s">
        <v>1109</v>
      </c>
      <c r="E603" s="176"/>
      <c r="F603" s="58" t="s">
        <v>8</v>
      </c>
      <c r="G603" s="15">
        <f>IF(AND(F603="YA"),5,IF(AND(F603="TIDAK"),1,0))</f>
        <v>5</v>
      </c>
    </row>
    <row r="604" spans="1:7" ht="32" customHeight="1" x14ac:dyDescent="0.2">
      <c r="A604" s="2"/>
      <c r="B604" s="5"/>
      <c r="C604" s="5"/>
      <c r="D604" s="5" t="s">
        <v>1110</v>
      </c>
      <c r="E604" s="5" t="s">
        <v>1111</v>
      </c>
      <c r="F604" s="58" t="s">
        <v>8</v>
      </c>
      <c r="G604" s="15">
        <f>IF(AND(F604="YA"),5,IF(AND(F604="TIDAK"),1,0))</f>
        <v>5</v>
      </c>
    </row>
    <row r="605" spans="1:7" ht="32" customHeight="1" x14ac:dyDescent="0.2">
      <c r="A605" s="2"/>
      <c r="B605" s="5"/>
      <c r="C605" s="5"/>
      <c r="D605" s="5" t="s">
        <v>1112</v>
      </c>
      <c r="E605" s="5" t="s">
        <v>1113</v>
      </c>
      <c r="F605" s="58" t="s">
        <v>8</v>
      </c>
      <c r="G605" s="15">
        <f>IF(AND(F605="YA"),5,IF(AND(F605="TIDAK"),1,0))</f>
        <v>5</v>
      </c>
    </row>
    <row r="606" spans="1:7" ht="32" customHeight="1" x14ac:dyDescent="0.2">
      <c r="A606" s="2"/>
      <c r="B606" s="5" t="s">
        <v>1114</v>
      </c>
      <c r="C606" s="5"/>
      <c r="D606" s="5" t="s">
        <v>1115</v>
      </c>
      <c r="E606" s="5" t="s">
        <v>1116</v>
      </c>
      <c r="F606" s="58" t="s">
        <v>8</v>
      </c>
      <c r="G606" s="15">
        <f>IF(AND(F606="YA"),5,IF(AND(F606="TIDAK"),1,0))</f>
        <v>5</v>
      </c>
    </row>
    <row r="607" spans="1:7" ht="32" customHeight="1" x14ac:dyDescent="0.2">
      <c r="A607" s="2"/>
      <c r="B607" s="5" t="s">
        <v>1117</v>
      </c>
      <c r="C607" s="176" t="s">
        <v>1118</v>
      </c>
      <c r="D607" s="176"/>
      <c r="E607" s="176"/>
      <c r="F607" s="58" t="s">
        <v>8</v>
      </c>
      <c r="G607" s="15">
        <f>IF(AND(F607="YA"),2,IF(AND(F607="TIDAK"),5,0))</f>
        <v>2</v>
      </c>
    </row>
    <row r="608" spans="1:7" ht="32" customHeight="1" x14ac:dyDescent="0.2">
      <c r="A608" s="2"/>
      <c r="B608" s="5" t="s">
        <v>1119</v>
      </c>
      <c r="C608" s="176" t="s">
        <v>1120</v>
      </c>
      <c r="D608" s="176"/>
      <c r="E608" s="176"/>
      <c r="F608" s="58" t="s">
        <v>8</v>
      </c>
      <c r="G608" s="15">
        <f>IF(AND(F608="YA"),2,IF(AND(F608="TIDAK"),1,0))</f>
        <v>2</v>
      </c>
    </row>
    <row r="609" spans="1:7" ht="32" customHeight="1" x14ac:dyDescent="0.2">
      <c r="A609" s="2"/>
      <c r="B609" s="5" t="s">
        <v>1121</v>
      </c>
      <c r="C609" s="176" t="s">
        <v>1122</v>
      </c>
      <c r="D609" s="176"/>
      <c r="E609" s="176"/>
      <c r="F609" s="58"/>
      <c r="G609" s="15"/>
    </row>
    <row r="610" spans="1:7" ht="32" customHeight="1" x14ac:dyDescent="0.2">
      <c r="A610" s="2"/>
      <c r="B610" s="5"/>
      <c r="C610" s="5" t="s">
        <v>1123</v>
      </c>
      <c r="D610" s="176" t="s">
        <v>1124</v>
      </c>
      <c r="E610" s="176"/>
      <c r="F610" s="58" t="s">
        <v>8</v>
      </c>
      <c r="G610" s="15">
        <f>IF(AND(F610="YA"),3,IF(AND(F610="TIDAK"),1,0))</f>
        <v>3</v>
      </c>
    </row>
    <row r="611" spans="1:7" ht="32" customHeight="1" x14ac:dyDescent="0.2">
      <c r="A611" s="2"/>
      <c r="B611" s="5"/>
      <c r="C611" s="5" t="s">
        <v>1125</v>
      </c>
      <c r="D611" s="176" t="s">
        <v>1126</v>
      </c>
      <c r="E611" s="176"/>
      <c r="F611" s="58" t="s">
        <v>22</v>
      </c>
      <c r="G611" s="15">
        <f>IF(AND(F611="YA"),5,IF(AND(F611="TIDAK"),1,0))</f>
        <v>0</v>
      </c>
    </row>
    <row r="612" spans="1:7" ht="32" customHeight="1" x14ac:dyDescent="0.2">
      <c r="A612" s="2"/>
      <c r="B612" s="5" t="s">
        <v>1127</v>
      </c>
      <c r="C612" s="176" t="s">
        <v>1128</v>
      </c>
      <c r="D612" s="176"/>
      <c r="E612" s="176"/>
      <c r="F612" s="58" t="s">
        <v>55</v>
      </c>
      <c r="G612" s="15">
        <f>IF(AND(F612="YA"),5,IF(AND(F612="TIDAK"),1,0))</f>
        <v>1</v>
      </c>
    </row>
    <row r="613" spans="1:7" ht="32" customHeight="1" x14ac:dyDescent="0.2">
      <c r="A613" s="2"/>
      <c r="B613" s="5" t="s">
        <v>1129</v>
      </c>
      <c r="C613" s="176" t="s">
        <v>1130</v>
      </c>
      <c r="D613" s="176"/>
      <c r="E613" s="176"/>
      <c r="F613" s="58" t="s">
        <v>55</v>
      </c>
      <c r="G613" s="15">
        <f>IF(AND(F613="YA"),5,IF(AND(F613="TIDAK"),1,0))</f>
        <v>1</v>
      </c>
    </row>
    <row r="614" spans="1:7" ht="32" customHeight="1" x14ac:dyDescent="0.2">
      <c r="A614" s="2"/>
      <c r="B614" s="5" t="s">
        <v>1131</v>
      </c>
      <c r="C614" s="176" t="s">
        <v>1132</v>
      </c>
      <c r="D614" s="176"/>
      <c r="E614" s="176"/>
      <c r="F614" s="58"/>
      <c r="G614" s="15"/>
    </row>
    <row r="615" spans="1:7" ht="32" customHeight="1" x14ac:dyDescent="0.2">
      <c r="A615" s="2"/>
      <c r="B615" s="5"/>
      <c r="C615" s="5" t="s">
        <v>1133</v>
      </c>
      <c r="D615" s="176" t="s">
        <v>1134</v>
      </c>
      <c r="E615" s="176"/>
      <c r="F615" s="58" t="s">
        <v>8</v>
      </c>
      <c r="G615" s="15">
        <f>IF(AND(F615="YA"),5,IF(AND(F615="TIDAK"),1,0))</f>
        <v>5</v>
      </c>
    </row>
    <row r="616" spans="1:7" ht="32" customHeight="1" x14ac:dyDescent="0.2">
      <c r="A616" s="2"/>
      <c r="B616" s="5"/>
      <c r="C616" s="5" t="s">
        <v>1135</v>
      </c>
      <c r="D616" s="176" t="s">
        <v>1136</v>
      </c>
      <c r="E616" s="176"/>
      <c r="F616" s="58" t="s">
        <v>22</v>
      </c>
      <c r="G616" s="15">
        <f>IF(AND(F616="YA"),3,IF(AND(F616="TIDAK"),1,0))</f>
        <v>0</v>
      </c>
    </row>
    <row r="617" spans="1:7" ht="32" customHeight="1" x14ac:dyDescent="0.2">
      <c r="A617" s="186" t="s">
        <v>1137</v>
      </c>
      <c r="B617" s="187"/>
      <c r="C617" s="187"/>
      <c r="D617" s="187"/>
      <c r="E617" s="187"/>
      <c r="F617" s="187"/>
      <c r="G617" s="48">
        <f>G618</f>
        <v>187</v>
      </c>
    </row>
    <row r="618" spans="1:7" ht="32" customHeight="1" x14ac:dyDescent="0.2">
      <c r="A618" s="31">
        <v>23</v>
      </c>
      <c r="B618" s="197" t="s">
        <v>1138</v>
      </c>
      <c r="C618" s="197"/>
      <c r="D618" s="197"/>
      <c r="E618" s="197"/>
      <c r="F618" s="58"/>
      <c r="G618" s="50">
        <f>SUM(G619:G677)</f>
        <v>187</v>
      </c>
    </row>
    <row r="619" spans="1:7" ht="32" customHeight="1" x14ac:dyDescent="0.2">
      <c r="A619" s="2"/>
      <c r="B619" s="4" t="s">
        <v>1139</v>
      </c>
      <c r="C619" s="176" t="s">
        <v>1140</v>
      </c>
      <c r="D619" s="176"/>
      <c r="E619" s="176"/>
      <c r="F619" s="58" t="s">
        <v>8</v>
      </c>
      <c r="G619" s="15">
        <f>IF(AND(F619="YA"),5,IF(AND(F619="TIDAK"),1,0))</f>
        <v>5</v>
      </c>
    </row>
    <row r="620" spans="1:7" ht="32" customHeight="1" x14ac:dyDescent="0.2">
      <c r="A620" s="2"/>
      <c r="B620" s="4" t="s">
        <v>1141</v>
      </c>
      <c r="C620" s="176" t="s">
        <v>1142</v>
      </c>
      <c r="D620" s="176"/>
      <c r="E620" s="176"/>
      <c r="F620" s="58"/>
      <c r="G620" s="15"/>
    </row>
    <row r="621" spans="1:7" ht="32" customHeight="1" x14ac:dyDescent="0.2">
      <c r="A621" s="2"/>
      <c r="B621" s="5"/>
      <c r="C621" s="4" t="s">
        <v>1143</v>
      </c>
      <c r="D621" s="176" t="s">
        <v>1144</v>
      </c>
      <c r="E621" s="176"/>
      <c r="F621" s="58" t="s">
        <v>8</v>
      </c>
      <c r="G621" s="15">
        <f t="shared" ref="G621:G628" si="40">IF(AND(F621="YA"),5,IF(AND(F621="TIDAK"),1,0))</f>
        <v>5</v>
      </c>
    </row>
    <row r="622" spans="1:7" ht="32" customHeight="1" x14ac:dyDescent="0.2">
      <c r="A622" s="2"/>
      <c r="B622" s="5"/>
      <c r="C622" s="4" t="s">
        <v>1145</v>
      </c>
      <c r="D622" s="176" t="s">
        <v>1146</v>
      </c>
      <c r="E622" s="176"/>
      <c r="F622" s="58" t="s">
        <v>8</v>
      </c>
      <c r="G622" s="15">
        <f t="shared" si="40"/>
        <v>5</v>
      </c>
    </row>
    <row r="623" spans="1:7" ht="32" customHeight="1" x14ac:dyDescent="0.2">
      <c r="A623" s="2"/>
      <c r="B623" s="5"/>
      <c r="C623" s="4" t="s">
        <v>1147</v>
      </c>
      <c r="D623" s="176" t="s">
        <v>1148</v>
      </c>
      <c r="E623" s="176"/>
      <c r="F623" s="58" t="s">
        <v>8</v>
      </c>
      <c r="G623" s="15">
        <f t="shared" si="40"/>
        <v>5</v>
      </c>
    </row>
    <row r="624" spans="1:7" ht="32" customHeight="1" x14ac:dyDescent="0.2">
      <c r="A624" s="2"/>
      <c r="B624" s="5"/>
      <c r="C624" s="4" t="s">
        <v>1149</v>
      </c>
      <c r="D624" s="176" t="s">
        <v>1150</v>
      </c>
      <c r="E624" s="176"/>
      <c r="F624" s="58" t="s">
        <v>8</v>
      </c>
      <c r="G624" s="15">
        <f t="shared" si="40"/>
        <v>5</v>
      </c>
    </row>
    <row r="625" spans="1:7" ht="32" customHeight="1" x14ac:dyDescent="0.2">
      <c r="A625" s="2"/>
      <c r="B625" s="5"/>
      <c r="C625" s="4" t="s">
        <v>1151</v>
      </c>
      <c r="D625" s="176" t="s">
        <v>1152</v>
      </c>
      <c r="E625" s="176"/>
      <c r="F625" s="58" t="s">
        <v>8</v>
      </c>
      <c r="G625" s="15">
        <f t="shared" si="40"/>
        <v>5</v>
      </c>
    </row>
    <row r="626" spans="1:7" ht="32" customHeight="1" x14ac:dyDescent="0.2">
      <c r="A626" s="2"/>
      <c r="B626" s="5"/>
      <c r="C626" s="4" t="s">
        <v>1153</v>
      </c>
      <c r="D626" s="176" t="s">
        <v>1154</v>
      </c>
      <c r="E626" s="176"/>
      <c r="F626" s="58" t="s">
        <v>8</v>
      </c>
      <c r="G626" s="15">
        <f t="shared" si="40"/>
        <v>5</v>
      </c>
    </row>
    <row r="627" spans="1:7" ht="32" customHeight="1" x14ac:dyDescent="0.2">
      <c r="A627" s="2"/>
      <c r="B627" s="5"/>
      <c r="C627" s="4" t="s">
        <v>1155</v>
      </c>
      <c r="D627" s="176" t="s">
        <v>1156</v>
      </c>
      <c r="E627" s="176"/>
      <c r="F627" s="58" t="s">
        <v>8</v>
      </c>
      <c r="G627" s="15">
        <f t="shared" si="40"/>
        <v>5</v>
      </c>
    </row>
    <row r="628" spans="1:7" ht="32" customHeight="1" x14ac:dyDescent="0.2">
      <c r="A628" s="2"/>
      <c r="B628" s="5"/>
      <c r="C628" s="4" t="s">
        <v>1157</v>
      </c>
      <c r="D628" s="176" t="s">
        <v>1158</v>
      </c>
      <c r="E628" s="176"/>
      <c r="F628" s="58" t="s">
        <v>8</v>
      </c>
      <c r="G628" s="15">
        <f t="shared" si="40"/>
        <v>5</v>
      </c>
    </row>
    <row r="629" spans="1:7" ht="32" customHeight="1" x14ac:dyDescent="0.2">
      <c r="A629" s="2"/>
      <c r="B629" s="4" t="s">
        <v>1159</v>
      </c>
      <c r="C629" s="176" t="s">
        <v>1160</v>
      </c>
      <c r="D629" s="176"/>
      <c r="E629" s="176"/>
      <c r="F629" s="58"/>
      <c r="G629" s="15"/>
    </row>
    <row r="630" spans="1:7" ht="32" customHeight="1" x14ac:dyDescent="0.2">
      <c r="A630" s="2"/>
      <c r="B630" s="5"/>
      <c r="C630" s="4" t="s">
        <v>1161</v>
      </c>
      <c r="D630" s="176" t="s">
        <v>1162</v>
      </c>
      <c r="E630" s="176"/>
      <c r="F630" s="58" t="s">
        <v>8</v>
      </c>
      <c r="G630" s="15">
        <f>IF(AND(F630="YA"),5,IF(AND(F630="TIDAK"),1,0))</f>
        <v>5</v>
      </c>
    </row>
    <row r="631" spans="1:7" ht="32" customHeight="1" x14ac:dyDescent="0.2">
      <c r="A631" s="2"/>
      <c r="B631" s="5"/>
      <c r="C631" s="4" t="s">
        <v>1163</v>
      </c>
      <c r="D631" s="176" t="s">
        <v>1164</v>
      </c>
      <c r="E631" s="176"/>
      <c r="F631" s="58" t="s">
        <v>8</v>
      </c>
      <c r="G631" s="15">
        <f>IF(AND(F631="YA"),5,IF(AND(F631="TIDAK"),1,0))</f>
        <v>5</v>
      </c>
    </row>
    <row r="632" spans="1:7" ht="32" customHeight="1" x14ac:dyDescent="0.2">
      <c r="A632" s="2"/>
      <c r="B632" s="5"/>
      <c r="C632" s="4" t="s">
        <v>1165</v>
      </c>
      <c r="D632" s="176" t="s">
        <v>1166</v>
      </c>
      <c r="E632" s="176"/>
      <c r="F632" s="58" t="s">
        <v>8</v>
      </c>
      <c r="G632" s="15">
        <f>IF(AND(F632="YA"),5,IF(AND(F632="TIDAK"),1,0))</f>
        <v>5</v>
      </c>
    </row>
    <row r="633" spans="1:7" ht="32" customHeight="1" x14ac:dyDescent="0.2">
      <c r="A633" s="2"/>
      <c r="B633" s="5"/>
      <c r="C633" s="4" t="s">
        <v>1167</v>
      </c>
      <c r="D633" s="176" t="s">
        <v>1168</v>
      </c>
      <c r="E633" s="176"/>
      <c r="F633" s="58" t="s">
        <v>8</v>
      </c>
      <c r="G633" s="15">
        <f>IF(AND(F633="YA"),5,IF(AND(F633="TIDAK"),1,0))</f>
        <v>5</v>
      </c>
    </row>
    <row r="634" spans="1:7" ht="32" customHeight="1" x14ac:dyDescent="0.2">
      <c r="A634" s="2"/>
      <c r="B634" s="4" t="s">
        <v>1169</v>
      </c>
      <c r="C634" s="176" t="s">
        <v>1170</v>
      </c>
      <c r="D634" s="176"/>
      <c r="E634" s="176"/>
      <c r="F634" s="58"/>
      <c r="G634" s="15"/>
    </row>
    <row r="635" spans="1:7" ht="32" customHeight="1" x14ac:dyDescent="0.2">
      <c r="A635" s="2"/>
      <c r="B635" s="5"/>
      <c r="C635" s="4" t="s">
        <v>1171</v>
      </c>
      <c r="D635" s="176" t="s">
        <v>1172</v>
      </c>
      <c r="E635" s="176"/>
      <c r="F635" s="58" t="s">
        <v>8</v>
      </c>
      <c r="G635" s="15">
        <f t="shared" ref="G635:G642" si="41">IF(AND(F635="YA"),5,IF(AND(F635="TIDAK"),1,0))</f>
        <v>5</v>
      </c>
    </row>
    <row r="636" spans="1:7" ht="32" customHeight="1" x14ac:dyDescent="0.2">
      <c r="A636" s="2"/>
      <c r="B636" s="5"/>
      <c r="C636" s="4" t="s">
        <v>1173</v>
      </c>
      <c r="D636" s="176" t="s">
        <v>1174</v>
      </c>
      <c r="E636" s="176"/>
      <c r="F636" s="58" t="s">
        <v>8</v>
      </c>
      <c r="G636" s="15">
        <f t="shared" si="41"/>
        <v>5</v>
      </c>
    </row>
    <row r="637" spans="1:7" ht="32" customHeight="1" x14ac:dyDescent="0.2">
      <c r="A637" s="2"/>
      <c r="B637" s="5"/>
      <c r="C637" s="4" t="s">
        <v>1175</v>
      </c>
      <c r="D637" s="176" t="s">
        <v>1176</v>
      </c>
      <c r="E637" s="176"/>
      <c r="F637" s="58" t="s">
        <v>8</v>
      </c>
      <c r="G637" s="15">
        <f t="shared" si="41"/>
        <v>5</v>
      </c>
    </row>
    <row r="638" spans="1:7" ht="32" customHeight="1" x14ac:dyDescent="0.2">
      <c r="A638" s="2"/>
      <c r="B638" s="5"/>
      <c r="C638" s="4" t="s">
        <v>1177</v>
      </c>
      <c r="D638" s="176" t="s">
        <v>1178</v>
      </c>
      <c r="E638" s="176"/>
      <c r="F638" s="58" t="s">
        <v>8</v>
      </c>
      <c r="G638" s="15">
        <f t="shared" si="41"/>
        <v>5</v>
      </c>
    </row>
    <row r="639" spans="1:7" ht="32" customHeight="1" x14ac:dyDescent="0.2">
      <c r="A639" s="2"/>
      <c r="B639" s="5"/>
      <c r="C639" s="4" t="s">
        <v>1179</v>
      </c>
      <c r="D639" s="176" t="s">
        <v>1180</v>
      </c>
      <c r="E639" s="176"/>
      <c r="F639" s="58" t="s">
        <v>8</v>
      </c>
      <c r="G639" s="15">
        <f t="shared" si="41"/>
        <v>5</v>
      </c>
    </row>
    <row r="640" spans="1:7" ht="32" customHeight="1" x14ac:dyDescent="0.2">
      <c r="A640" s="2"/>
      <c r="B640" s="5"/>
      <c r="C640" s="4" t="s">
        <v>1181</v>
      </c>
      <c r="D640" s="176" t="s">
        <v>1182</v>
      </c>
      <c r="E640" s="176"/>
      <c r="F640" s="58" t="s">
        <v>8</v>
      </c>
      <c r="G640" s="15">
        <f t="shared" si="41"/>
        <v>5</v>
      </c>
    </row>
    <row r="641" spans="1:7" ht="32" customHeight="1" x14ac:dyDescent="0.2">
      <c r="A641" s="2"/>
      <c r="B641" s="5"/>
      <c r="C641" s="4" t="s">
        <v>1183</v>
      </c>
      <c r="D641" s="176" t="s">
        <v>1184</v>
      </c>
      <c r="E641" s="176"/>
      <c r="F641" s="58" t="s">
        <v>8</v>
      </c>
      <c r="G641" s="15">
        <f t="shared" si="41"/>
        <v>5</v>
      </c>
    </row>
    <row r="642" spans="1:7" ht="32" customHeight="1" x14ac:dyDescent="0.2">
      <c r="A642" s="2"/>
      <c r="B642" s="4" t="s">
        <v>1185</v>
      </c>
      <c r="C642" s="176" t="s">
        <v>1186</v>
      </c>
      <c r="D642" s="176"/>
      <c r="E642" s="176"/>
      <c r="F642" s="58" t="s">
        <v>55</v>
      </c>
      <c r="G642" s="15">
        <f t="shared" si="41"/>
        <v>1</v>
      </c>
    </row>
    <row r="643" spans="1:7" ht="32" customHeight="1" x14ac:dyDescent="0.2">
      <c r="A643" s="2"/>
      <c r="B643" s="4" t="s">
        <v>1187</v>
      </c>
      <c r="C643" s="176" t="s">
        <v>1188</v>
      </c>
      <c r="D643" s="176"/>
      <c r="E643" s="176"/>
      <c r="F643" s="58"/>
      <c r="G643" s="15"/>
    </row>
    <row r="644" spans="1:7" ht="32" customHeight="1" x14ac:dyDescent="0.2">
      <c r="A644" s="2"/>
      <c r="B644" s="5"/>
      <c r="C644" s="4" t="s">
        <v>1189</v>
      </c>
      <c r="D644" s="176" t="s">
        <v>1190</v>
      </c>
      <c r="E644" s="176"/>
      <c r="F644" s="58" t="s">
        <v>8</v>
      </c>
      <c r="G644" s="15">
        <f>IF(AND(F644="YA"),5,IF(AND(F644="TIDAK"),1,0))</f>
        <v>5</v>
      </c>
    </row>
    <row r="645" spans="1:7" ht="32" customHeight="1" x14ac:dyDescent="0.2">
      <c r="A645" s="2"/>
      <c r="B645" s="5"/>
      <c r="C645" s="4" t="s">
        <v>1191</v>
      </c>
      <c r="D645" s="176" t="s">
        <v>1192</v>
      </c>
      <c r="E645" s="176"/>
      <c r="F645" s="58" t="s">
        <v>8</v>
      </c>
      <c r="G645" s="15">
        <f>IF(AND(F645="YA"),5,IF(AND(F645="TIDAK"),1,0))</f>
        <v>5</v>
      </c>
    </row>
    <row r="646" spans="1:7" ht="32" customHeight="1" x14ac:dyDescent="0.2">
      <c r="A646" s="2"/>
      <c r="B646" s="5"/>
      <c r="C646" s="4" t="s">
        <v>1193</v>
      </c>
      <c r="D646" s="176" t="s">
        <v>1194</v>
      </c>
      <c r="E646" s="176"/>
      <c r="F646" s="58" t="s">
        <v>8</v>
      </c>
      <c r="G646" s="15">
        <f>IF(AND(F646="YA"),5,IF(AND(F646="TIDAK"),1,0))</f>
        <v>5</v>
      </c>
    </row>
    <row r="647" spans="1:7" ht="32" customHeight="1" x14ac:dyDescent="0.2">
      <c r="A647" s="2"/>
      <c r="B647" s="4" t="s">
        <v>1195</v>
      </c>
      <c r="C647" s="181" t="s">
        <v>1196</v>
      </c>
      <c r="D647" s="183"/>
      <c r="E647" s="182"/>
      <c r="F647" s="58"/>
      <c r="G647" s="15"/>
    </row>
    <row r="648" spans="1:7" ht="32" customHeight="1" x14ac:dyDescent="0.2">
      <c r="A648" s="2"/>
      <c r="B648" s="4"/>
      <c r="C648" s="4" t="s">
        <v>1197</v>
      </c>
      <c r="D648" s="181" t="s">
        <v>1198</v>
      </c>
      <c r="E648" s="182"/>
      <c r="F648" s="58"/>
      <c r="G648" s="15"/>
    </row>
    <row r="649" spans="1:7" ht="32" customHeight="1" x14ac:dyDescent="0.2">
      <c r="A649" s="2"/>
      <c r="B649" s="4"/>
      <c r="C649" s="5"/>
      <c r="D649" s="4" t="s">
        <v>1199</v>
      </c>
      <c r="E649" s="13" t="s">
        <v>1200</v>
      </c>
      <c r="F649" s="58" t="s">
        <v>22</v>
      </c>
      <c r="G649" s="15">
        <f>IF(AND(F649="YA"),5,IF(AND(F649="TIDAK"),1,0))</f>
        <v>0</v>
      </c>
    </row>
    <row r="650" spans="1:7" ht="32" customHeight="1" x14ac:dyDescent="0.2">
      <c r="A650" s="2"/>
      <c r="B650" s="4"/>
      <c r="C650" s="5"/>
      <c r="D650" s="4" t="s">
        <v>1201</v>
      </c>
      <c r="E650" s="13" t="s">
        <v>1202</v>
      </c>
      <c r="F650" s="58" t="s">
        <v>8</v>
      </c>
      <c r="G650" s="15">
        <f>IF(AND(F650="YA"),3,IF(AND(F650="TIDAK"),1,0))</f>
        <v>3</v>
      </c>
    </row>
    <row r="651" spans="1:7" ht="32" customHeight="1" x14ac:dyDescent="0.2">
      <c r="A651" s="2"/>
      <c r="B651" s="4"/>
      <c r="C651" s="5"/>
      <c r="D651" s="4" t="s">
        <v>1203</v>
      </c>
      <c r="E651" s="13" t="s">
        <v>1204</v>
      </c>
      <c r="F651" s="58" t="s">
        <v>22</v>
      </c>
      <c r="G651" s="15">
        <f>IF(AND(F651="YA"),1,IF(AND(F651="TIDAK"),1,0))</f>
        <v>0</v>
      </c>
    </row>
    <row r="652" spans="1:7" ht="32" customHeight="1" x14ac:dyDescent="0.2">
      <c r="A652" s="2"/>
      <c r="B652" s="5"/>
      <c r="C652" s="6" t="s">
        <v>1199</v>
      </c>
      <c r="D652" s="181" t="s">
        <v>1205</v>
      </c>
      <c r="E652" s="182"/>
      <c r="F652" s="58"/>
      <c r="G652" s="15"/>
    </row>
    <row r="653" spans="1:7" ht="32" customHeight="1" x14ac:dyDescent="0.2">
      <c r="A653" s="2"/>
      <c r="B653" s="5"/>
      <c r="C653" s="5"/>
      <c r="D653" s="4" t="s">
        <v>1206</v>
      </c>
      <c r="E653" s="5" t="s">
        <v>1207</v>
      </c>
      <c r="F653" s="58" t="s">
        <v>55</v>
      </c>
      <c r="G653" s="15">
        <f>IF(AND(F653="YA"),5,IF(AND(F653="TIDAK"),0,0))</f>
        <v>0</v>
      </c>
    </row>
    <row r="654" spans="1:7" ht="32" customHeight="1" x14ac:dyDescent="0.2">
      <c r="A654" s="2"/>
      <c r="B654" s="5"/>
      <c r="C654" s="5"/>
      <c r="D654" s="4" t="s">
        <v>1208</v>
      </c>
      <c r="E654" s="5" t="s">
        <v>1209</v>
      </c>
      <c r="F654" s="58" t="s">
        <v>8</v>
      </c>
      <c r="G654" s="15">
        <f>IF(AND(F654="YA"),5,IF(AND(F654="TIDAK"),0,0))</f>
        <v>5</v>
      </c>
    </row>
    <row r="655" spans="1:7" ht="44" customHeight="1" x14ac:dyDescent="0.2">
      <c r="A655" s="2"/>
      <c r="B655" s="5"/>
      <c r="C655" s="5"/>
      <c r="D655" s="4" t="s">
        <v>1210</v>
      </c>
      <c r="E655" s="5" t="s">
        <v>1211</v>
      </c>
      <c r="F655" s="58" t="s">
        <v>55</v>
      </c>
      <c r="G655" s="15">
        <f>IF(AND(F655="YA"),0,IF(AND(F655="TIDAK"),0,0))</f>
        <v>0</v>
      </c>
    </row>
    <row r="656" spans="1:7" ht="44" customHeight="1" x14ac:dyDescent="0.2">
      <c r="A656" s="2"/>
      <c r="B656" s="5"/>
      <c r="C656" s="6" t="s">
        <v>1201</v>
      </c>
      <c r="D656" s="194" t="s">
        <v>1212</v>
      </c>
      <c r="E656" s="196"/>
      <c r="F656" s="58"/>
      <c r="G656" s="15"/>
    </row>
    <row r="657" spans="1:7" ht="44" customHeight="1" x14ac:dyDescent="0.2">
      <c r="A657" s="2"/>
      <c r="B657" s="5"/>
      <c r="C657" s="5"/>
      <c r="D657" s="4" t="s">
        <v>1213</v>
      </c>
      <c r="E657" s="5" t="s">
        <v>1214</v>
      </c>
      <c r="F657" s="58" t="s">
        <v>22</v>
      </c>
      <c r="G657" s="15">
        <f>IF(AND(F657="YA"),1,IF(AND(F657="TIDAK"),0,0))</f>
        <v>0</v>
      </c>
    </row>
    <row r="658" spans="1:7" ht="44" customHeight="1" x14ac:dyDescent="0.2">
      <c r="A658" s="2"/>
      <c r="B658" s="5"/>
      <c r="C658" s="5"/>
      <c r="D658" s="4" t="s">
        <v>1215</v>
      </c>
      <c r="E658" s="5" t="s">
        <v>1216</v>
      </c>
      <c r="F658" s="58" t="s">
        <v>22</v>
      </c>
      <c r="G658" s="15">
        <f t="shared" ref="G658:G661" si="42">IF(AND(F658="YA"),1,IF(AND(F658="TIDAK"),0,0))</f>
        <v>0</v>
      </c>
    </row>
    <row r="659" spans="1:7" ht="60" customHeight="1" x14ac:dyDescent="0.2">
      <c r="A659" s="2"/>
      <c r="B659" s="5"/>
      <c r="C659" s="5"/>
      <c r="D659" s="4" t="s">
        <v>1217</v>
      </c>
      <c r="E659" s="5" t="s">
        <v>1218</v>
      </c>
      <c r="F659" s="58" t="s">
        <v>22</v>
      </c>
      <c r="G659" s="15">
        <f t="shared" si="42"/>
        <v>0</v>
      </c>
    </row>
    <row r="660" spans="1:7" ht="44" customHeight="1" x14ac:dyDescent="0.2">
      <c r="A660" s="2"/>
      <c r="B660" s="5"/>
      <c r="C660" s="5"/>
      <c r="D660" s="4" t="s">
        <v>1219</v>
      </c>
      <c r="E660" s="5" t="s">
        <v>1220</v>
      </c>
      <c r="F660" s="58" t="s">
        <v>22</v>
      </c>
      <c r="G660" s="15">
        <f t="shared" si="42"/>
        <v>0</v>
      </c>
    </row>
    <row r="661" spans="1:7" ht="32" customHeight="1" x14ac:dyDescent="0.2">
      <c r="A661" s="2"/>
      <c r="B661" s="5"/>
      <c r="C661" s="5"/>
      <c r="D661" s="4" t="s">
        <v>1221</v>
      </c>
      <c r="E661" s="5" t="s">
        <v>1222</v>
      </c>
      <c r="F661" s="58" t="s">
        <v>22</v>
      </c>
      <c r="G661" s="15">
        <f t="shared" si="42"/>
        <v>0</v>
      </c>
    </row>
    <row r="662" spans="1:7" ht="48" customHeight="1" x14ac:dyDescent="0.2">
      <c r="A662" s="2"/>
      <c r="B662" s="5"/>
      <c r="C662" s="4" t="s">
        <v>1203</v>
      </c>
      <c r="D662" s="194" t="s">
        <v>1223</v>
      </c>
      <c r="E662" s="196"/>
      <c r="F662" s="58" t="s">
        <v>8</v>
      </c>
      <c r="G662" s="15">
        <f t="shared" ref="G662:G671" si="43">IF(AND(F662="YA"),5,IF(AND(F662="TIDAK"),1,0))</f>
        <v>5</v>
      </c>
    </row>
    <row r="663" spans="1:7" ht="32" customHeight="1" x14ac:dyDescent="0.2">
      <c r="A663" s="2"/>
      <c r="B663" s="5"/>
      <c r="C663" s="5"/>
      <c r="D663" s="4" t="s">
        <v>1224</v>
      </c>
      <c r="E663" s="5" t="s">
        <v>1225</v>
      </c>
      <c r="F663" s="58" t="s">
        <v>8</v>
      </c>
      <c r="G663" s="15">
        <f t="shared" si="43"/>
        <v>5</v>
      </c>
    </row>
    <row r="664" spans="1:7" ht="69" customHeight="1" x14ac:dyDescent="0.2">
      <c r="A664" s="2"/>
      <c r="B664" s="5"/>
      <c r="C664" s="5"/>
      <c r="D664" s="4" t="s">
        <v>1226</v>
      </c>
      <c r="E664" s="5" t="s">
        <v>1227</v>
      </c>
      <c r="F664" s="58" t="s">
        <v>8</v>
      </c>
      <c r="G664" s="15">
        <f>IF(AND(F664="YA"),5,IF(AND(F664="TIDAK"),0,0))</f>
        <v>5</v>
      </c>
    </row>
    <row r="665" spans="1:7" ht="49" customHeight="1" x14ac:dyDescent="0.2">
      <c r="A665" s="2"/>
      <c r="B665" s="5"/>
      <c r="C665" s="5"/>
      <c r="D665" s="4" t="s">
        <v>1228</v>
      </c>
      <c r="E665" s="5" t="s">
        <v>1229</v>
      </c>
      <c r="F665" s="58" t="s">
        <v>22</v>
      </c>
      <c r="G665" s="15">
        <f>IF(AND(F665="YA"),3,IF(AND(F665="TIDAK"),1,0))</f>
        <v>0</v>
      </c>
    </row>
    <row r="666" spans="1:7" ht="47" customHeight="1" x14ac:dyDescent="0.2">
      <c r="A666" s="2"/>
      <c r="B666" s="5"/>
      <c r="C666" s="5"/>
      <c r="D666" s="4" t="s">
        <v>1230</v>
      </c>
      <c r="E666" s="5" t="s">
        <v>1231</v>
      </c>
      <c r="F666" s="58" t="s">
        <v>8</v>
      </c>
      <c r="G666" s="15">
        <f t="shared" si="43"/>
        <v>5</v>
      </c>
    </row>
    <row r="667" spans="1:7" ht="47" customHeight="1" x14ac:dyDescent="0.2">
      <c r="A667" s="2"/>
      <c r="B667" s="5"/>
      <c r="C667" s="5"/>
      <c r="D667" s="4" t="s">
        <v>1232</v>
      </c>
      <c r="E667" s="5" t="s">
        <v>1233</v>
      </c>
      <c r="F667" s="58" t="s">
        <v>8</v>
      </c>
      <c r="G667" s="15">
        <f t="shared" si="43"/>
        <v>5</v>
      </c>
    </row>
    <row r="668" spans="1:7" ht="47" customHeight="1" x14ac:dyDescent="0.2">
      <c r="A668" s="2"/>
      <c r="B668" s="5"/>
      <c r="C668" s="5"/>
      <c r="D668" s="4" t="s">
        <v>1234</v>
      </c>
      <c r="E668" s="5" t="s">
        <v>1235</v>
      </c>
      <c r="F668" s="58" t="s">
        <v>8</v>
      </c>
      <c r="G668" s="15">
        <f t="shared" si="43"/>
        <v>5</v>
      </c>
    </row>
    <row r="669" spans="1:7" ht="46" customHeight="1" x14ac:dyDescent="0.2">
      <c r="A669" s="2"/>
      <c r="B669" s="5"/>
      <c r="C669" s="5"/>
      <c r="D669" s="4" t="s">
        <v>1236</v>
      </c>
      <c r="E669" s="5" t="s">
        <v>1237</v>
      </c>
      <c r="F669" s="58" t="s">
        <v>8</v>
      </c>
      <c r="G669" s="15">
        <f t="shared" si="43"/>
        <v>5</v>
      </c>
    </row>
    <row r="670" spans="1:7" ht="44" customHeight="1" x14ac:dyDescent="0.2">
      <c r="A670" s="2"/>
      <c r="B670" s="5"/>
      <c r="C670" s="4" t="s">
        <v>1238</v>
      </c>
      <c r="D670" s="181" t="s">
        <v>1239</v>
      </c>
      <c r="E670" s="182"/>
      <c r="F670" s="58" t="s">
        <v>8</v>
      </c>
      <c r="G670" s="15">
        <f t="shared" si="43"/>
        <v>5</v>
      </c>
    </row>
    <row r="671" spans="1:7" ht="32" customHeight="1" x14ac:dyDescent="0.2">
      <c r="A671" s="2"/>
      <c r="B671" s="5"/>
      <c r="C671" s="4"/>
      <c r="D671" s="4" t="s">
        <v>1240</v>
      </c>
      <c r="E671" s="13" t="s">
        <v>1241</v>
      </c>
      <c r="F671" s="58" t="s">
        <v>22</v>
      </c>
      <c r="G671" s="15">
        <f t="shared" si="43"/>
        <v>0</v>
      </c>
    </row>
    <row r="672" spans="1:7" ht="32" customHeight="1" x14ac:dyDescent="0.2">
      <c r="A672" s="2"/>
      <c r="B672" s="5"/>
      <c r="C672" s="5"/>
      <c r="D672" s="4" t="s">
        <v>1242</v>
      </c>
      <c r="E672" s="13" t="s">
        <v>1243</v>
      </c>
      <c r="F672" s="58" t="s">
        <v>8</v>
      </c>
      <c r="G672" s="15">
        <f>IF(AND(F672="YA"),3,IF(AND(F672="TIDAK"),1,0))</f>
        <v>3</v>
      </c>
    </row>
    <row r="673" spans="1:7" ht="32" customHeight="1" x14ac:dyDescent="0.2">
      <c r="A673" s="2"/>
      <c r="B673" s="4" t="s">
        <v>1244</v>
      </c>
      <c r="C673" s="176" t="s">
        <v>1245</v>
      </c>
      <c r="D673" s="176"/>
      <c r="E673" s="176"/>
      <c r="F673" s="58"/>
      <c r="G673" s="15"/>
    </row>
    <row r="674" spans="1:7" ht="32" customHeight="1" x14ac:dyDescent="0.2">
      <c r="A674" s="2"/>
      <c r="B674" s="5"/>
      <c r="C674" s="4" t="s">
        <v>1246</v>
      </c>
      <c r="D674" s="176" t="s">
        <v>1247</v>
      </c>
      <c r="E674" s="176"/>
      <c r="F674" s="58" t="s">
        <v>8</v>
      </c>
      <c r="G674" s="15">
        <f>IF(AND(F674="YA"),5,IF(AND(F674="TIDAK"),1,0))</f>
        <v>5</v>
      </c>
    </row>
    <row r="675" spans="1:7" ht="32" customHeight="1" x14ac:dyDescent="0.2">
      <c r="A675" s="2"/>
      <c r="B675" s="5"/>
      <c r="C675" s="4" t="s">
        <v>1248</v>
      </c>
      <c r="D675" s="176" t="s">
        <v>1249</v>
      </c>
      <c r="E675" s="176"/>
      <c r="F675" s="58" t="s">
        <v>8</v>
      </c>
      <c r="G675" s="15">
        <f>IF(AND(F675="YA"),5,IF(AND(F675="TIDAK"),1,0))</f>
        <v>5</v>
      </c>
    </row>
    <row r="676" spans="1:7" ht="32" customHeight="1" x14ac:dyDescent="0.2">
      <c r="A676" s="2"/>
      <c r="B676" s="5"/>
      <c r="C676" s="4" t="s">
        <v>1250</v>
      </c>
      <c r="D676" s="176" t="s">
        <v>1251</v>
      </c>
      <c r="E676" s="176"/>
      <c r="F676" s="58" t="s">
        <v>8</v>
      </c>
      <c r="G676" s="15">
        <f>IF(AND(F676="YA"),5,IF(AND(F676="TIDAK"),1,0))</f>
        <v>5</v>
      </c>
    </row>
    <row r="677" spans="1:7" ht="32" customHeight="1" x14ac:dyDescent="0.2">
      <c r="A677" s="2"/>
      <c r="B677" s="5"/>
      <c r="C677" s="4" t="s">
        <v>1252</v>
      </c>
      <c r="D677" s="176" t="s">
        <v>1253</v>
      </c>
      <c r="E677" s="176"/>
      <c r="F677" s="58" t="s">
        <v>8</v>
      </c>
      <c r="G677" s="15">
        <f>IF(AND(F677="YA"),5,IF(AND(F677="TIDAK"),1,0))</f>
        <v>5</v>
      </c>
    </row>
    <row r="678" spans="1:7" ht="32" customHeight="1" x14ac:dyDescent="0.2">
      <c r="A678" s="186" t="s">
        <v>1254</v>
      </c>
      <c r="B678" s="187"/>
      <c r="C678" s="187"/>
      <c r="D678" s="187"/>
      <c r="E678" s="187"/>
      <c r="F678" s="187"/>
      <c r="G678" s="48">
        <f>G679</f>
        <v>87</v>
      </c>
    </row>
    <row r="679" spans="1:7" ht="32" customHeight="1" x14ac:dyDescent="0.2">
      <c r="A679" s="2">
        <v>24</v>
      </c>
      <c r="B679" s="189" t="s">
        <v>1154</v>
      </c>
      <c r="C679" s="190"/>
      <c r="D679" s="190"/>
      <c r="E679" s="191"/>
      <c r="F679" s="58"/>
      <c r="G679" s="50">
        <f>SUM(G680:G704)</f>
        <v>87</v>
      </c>
    </row>
    <row r="680" spans="1:7" ht="32" customHeight="1" x14ac:dyDescent="0.2">
      <c r="A680" s="2"/>
      <c r="B680" s="4" t="s">
        <v>1255</v>
      </c>
      <c r="C680" s="181" t="s">
        <v>1256</v>
      </c>
      <c r="D680" s="183"/>
      <c r="E680" s="182"/>
      <c r="F680" s="58" t="s">
        <v>8</v>
      </c>
      <c r="G680" s="15">
        <f>IF(AND(F680="YA"),5,IF(AND(F680="TIDAK"),1,0))</f>
        <v>5</v>
      </c>
    </row>
    <row r="681" spans="1:7" ht="32" customHeight="1" x14ac:dyDescent="0.2">
      <c r="A681" s="2"/>
      <c r="B681" s="4" t="s">
        <v>1257</v>
      </c>
      <c r="C681" s="181" t="s">
        <v>1258</v>
      </c>
      <c r="D681" s="183"/>
      <c r="E681" s="182"/>
      <c r="F681" s="58"/>
      <c r="G681" s="15"/>
    </row>
    <row r="682" spans="1:7" ht="32" customHeight="1" x14ac:dyDescent="0.2">
      <c r="A682" s="2"/>
      <c r="B682" s="5"/>
      <c r="C682" s="4" t="s">
        <v>1259</v>
      </c>
      <c r="D682" s="181" t="s">
        <v>1260</v>
      </c>
      <c r="E682" s="182"/>
      <c r="F682" s="58" t="s">
        <v>8</v>
      </c>
      <c r="G682" s="15">
        <f>IF(AND(F682="YA"),5,IF(AND(F682="TIDAK"),1,0))</f>
        <v>5</v>
      </c>
    </row>
    <row r="683" spans="1:7" ht="32" customHeight="1" x14ac:dyDescent="0.2">
      <c r="A683" s="2"/>
      <c r="B683" s="5"/>
      <c r="C683" s="4" t="s">
        <v>1261</v>
      </c>
      <c r="D683" s="181" t="s">
        <v>1262</v>
      </c>
      <c r="E683" s="182"/>
      <c r="F683" s="58" t="s">
        <v>8</v>
      </c>
      <c r="G683" s="15">
        <f>IF(AND(F683="YA"),5,IF(AND(F683="TIDAK"),1,0))</f>
        <v>5</v>
      </c>
    </row>
    <row r="684" spans="1:7" ht="32" customHeight="1" x14ac:dyDescent="0.2">
      <c r="A684" s="2"/>
      <c r="B684" s="5"/>
      <c r="C684" s="4" t="s">
        <v>1263</v>
      </c>
      <c r="D684" s="181" t="s">
        <v>1264</v>
      </c>
      <c r="E684" s="182"/>
      <c r="F684" s="58"/>
      <c r="G684" s="15"/>
    </row>
    <row r="685" spans="1:7" ht="32" customHeight="1" x14ac:dyDescent="0.2">
      <c r="A685" s="2"/>
      <c r="B685" s="5"/>
      <c r="C685" s="5"/>
      <c r="D685" s="4" t="s">
        <v>1265</v>
      </c>
      <c r="E685" s="5" t="s">
        <v>1266</v>
      </c>
      <c r="F685" s="58" t="s">
        <v>8</v>
      </c>
      <c r="G685" s="15">
        <f t="shared" ref="G685:G693" si="44">IF(AND(F685="YA"),5,IF(AND(F685="TIDAK"),1,0))</f>
        <v>5</v>
      </c>
    </row>
    <row r="686" spans="1:7" ht="32" customHeight="1" x14ac:dyDescent="0.2">
      <c r="A686" s="2"/>
      <c r="B686" s="5"/>
      <c r="C686" s="5"/>
      <c r="D686" s="4" t="s">
        <v>1267</v>
      </c>
      <c r="E686" s="5" t="s">
        <v>1268</v>
      </c>
      <c r="F686" s="58" t="s">
        <v>8</v>
      </c>
      <c r="G686" s="15">
        <f t="shared" si="44"/>
        <v>5</v>
      </c>
    </row>
    <row r="687" spans="1:7" ht="32" customHeight="1" x14ac:dyDescent="0.2">
      <c r="A687" s="2"/>
      <c r="B687" s="5"/>
      <c r="C687" s="5"/>
      <c r="D687" s="4" t="s">
        <v>1269</v>
      </c>
      <c r="E687" s="5" t="s">
        <v>1270</v>
      </c>
      <c r="F687" s="58" t="s">
        <v>8</v>
      </c>
      <c r="G687" s="15">
        <f t="shared" si="44"/>
        <v>5</v>
      </c>
    </row>
    <row r="688" spans="1:7" ht="32" customHeight="1" x14ac:dyDescent="0.2">
      <c r="A688" s="2"/>
      <c r="B688" s="5"/>
      <c r="C688" s="5"/>
      <c r="D688" s="4" t="s">
        <v>1271</v>
      </c>
      <c r="E688" s="5" t="s">
        <v>1272</v>
      </c>
      <c r="F688" s="58" t="s">
        <v>8</v>
      </c>
      <c r="G688" s="15">
        <f t="shared" si="44"/>
        <v>5</v>
      </c>
    </row>
    <row r="689" spans="1:7" ht="32" customHeight="1" x14ac:dyDescent="0.2">
      <c r="A689" s="2"/>
      <c r="B689" s="5"/>
      <c r="C689" s="5"/>
      <c r="D689" s="4" t="s">
        <v>1273</v>
      </c>
      <c r="E689" s="5" t="s">
        <v>1274</v>
      </c>
      <c r="F689" s="58" t="s">
        <v>8</v>
      </c>
      <c r="G689" s="15">
        <f t="shared" si="44"/>
        <v>5</v>
      </c>
    </row>
    <row r="690" spans="1:7" ht="32" customHeight="1" x14ac:dyDescent="0.2">
      <c r="A690" s="2"/>
      <c r="B690" s="5"/>
      <c r="C690" s="5"/>
      <c r="D690" s="4" t="s">
        <v>1275</v>
      </c>
      <c r="E690" s="5" t="s">
        <v>1276</v>
      </c>
      <c r="F690" s="58" t="s">
        <v>8</v>
      </c>
      <c r="G690" s="15">
        <f t="shared" si="44"/>
        <v>5</v>
      </c>
    </row>
    <row r="691" spans="1:7" ht="32" customHeight="1" x14ac:dyDescent="0.2">
      <c r="A691" s="2"/>
      <c r="B691" s="5"/>
      <c r="C691" s="5"/>
      <c r="D691" s="4" t="s">
        <v>1277</v>
      </c>
      <c r="E691" s="5" t="s">
        <v>1278</v>
      </c>
      <c r="F691" s="58" t="s">
        <v>8</v>
      </c>
      <c r="G691" s="15">
        <f t="shared" si="44"/>
        <v>5</v>
      </c>
    </row>
    <row r="692" spans="1:7" ht="32" customHeight="1" x14ac:dyDescent="0.2">
      <c r="A692" s="2"/>
      <c r="B692" s="5"/>
      <c r="C692" s="4" t="s">
        <v>1279</v>
      </c>
      <c r="D692" s="181" t="s">
        <v>1280</v>
      </c>
      <c r="E692" s="182"/>
      <c r="F692" s="58" t="s">
        <v>55</v>
      </c>
      <c r="G692" s="15">
        <f t="shared" si="44"/>
        <v>1</v>
      </c>
    </row>
    <row r="693" spans="1:7" ht="32" customHeight="1" x14ac:dyDescent="0.2">
      <c r="A693" s="2"/>
      <c r="B693" s="5"/>
      <c r="C693" s="4" t="s">
        <v>1281</v>
      </c>
      <c r="D693" s="181" t="s">
        <v>1282</v>
      </c>
      <c r="E693" s="182"/>
      <c r="F693" s="58" t="s">
        <v>55</v>
      </c>
      <c r="G693" s="15">
        <f t="shared" si="44"/>
        <v>1</v>
      </c>
    </row>
    <row r="694" spans="1:7" ht="32" customHeight="1" x14ac:dyDescent="0.2">
      <c r="A694" s="2"/>
      <c r="B694" s="4" t="s">
        <v>1283</v>
      </c>
      <c r="C694" s="181" t="s">
        <v>1284</v>
      </c>
      <c r="D694" s="183"/>
      <c r="E694" s="182"/>
      <c r="F694" s="58"/>
      <c r="G694" s="15"/>
    </row>
    <row r="695" spans="1:7" ht="32" customHeight="1" x14ac:dyDescent="0.2">
      <c r="A695" s="2"/>
      <c r="B695" s="5"/>
      <c r="C695" s="4" t="s">
        <v>1285</v>
      </c>
      <c r="D695" s="181" t="s">
        <v>1286</v>
      </c>
      <c r="E695" s="182"/>
      <c r="F695" s="58" t="s">
        <v>8</v>
      </c>
      <c r="G695" s="15">
        <f>IF(AND(F695="YA"),5,IF(AND(F695="TIDAK"),1,0))</f>
        <v>5</v>
      </c>
    </row>
    <row r="696" spans="1:7" ht="32" customHeight="1" x14ac:dyDescent="0.2">
      <c r="A696" s="2"/>
      <c r="B696" s="5"/>
      <c r="C696" s="4" t="s">
        <v>1287</v>
      </c>
      <c r="D696" s="181" t="s">
        <v>1288</v>
      </c>
      <c r="E696" s="182"/>
      <c r="F696" s="58" t="s">
        <v>8</v>
      </c>
      <c r="G696" s="15">
        <f>IF(AND(F696="YA"),5,IF(AND(F696="TIDAK"),1,0))</f>
        <v>5</v>
      </c>
    </row>
    <row r="697" spans="1:7" ht="32" customHeight="1" x14ac:dyDescent="0.2">
      <c r="A697" s="2"/>
      <c r="B697" s="4" t="s">
        <v>1283</v>
      </c>
      <c r="C697" s="181" t="s">
        <v>1289</v>
      </c>
      <c r="D697" s="183"/>
      <c r="E697" s="182"/>
      <c r="F697" s="58" t="s">
        <v>8</v>
      </c>
      <c r="G697" s="15">
        <f>IF(AND(F697="YA"),5,IF(AND(F697="TIDAK"),1,0))</f>
        <v>5</v>
      </c>
    </row>
    <row r="698" spans="1:7" ht="32" customHeight="1" x14ac:dyDescent="0.2">
      <c r="A698" s="2"/>
      <c r="B698" s="4" t="s">
        <v>1290</v>
      </c>
      <c r="C698" s="181" t="s">
        <v>1291</v>
      </c>
      <c r="D698" s="183"/>
      <c r="E698" s="182"/>
      <c r="F698" s="58" t="s">
        <v>8</v>
      </c>
      <c r="G698" s="15">
        <f>IF(AND(F698="YA"),5,IF(AND(F698="TIDAK"),1,0))</f>
        <v>5</v>
      </c>
    </row>
    <row r="699" spans="1:7" ht="32" customHeight="1" x14ac:dyDescent="0.2">
      <c r="A699" s="2"/>
      <c r="B699" s="4" t="s">
        <v>1292</v>
      </c>
      <c r="C699" s="181" t="s">
        <v>1293</v>
      </c>
      <c r="D699" s="183"/>
      <c r="E699" s="182"/>
      <c r="F699" s="58"/>
      <c r="G699" s="15"/>
    </row>
    <row r="700" spans="1:7" ht="32" customHeight="1" x14ac:dyDescent="0.2">
      <c r="A700" s="2"/>
      <c r="B700" s="5"/>
      <c r="C700" s="4" t="s">
        <v>1294</v>
      </c>
      <c r="D700" s="181" t="s">
        <v>78</v>
      </c>
      <c r="E700" s="182"/>
      <c r="F700" s="58" t="s">
        <v>22</v>
      </c>
      <c r="G700" s="15">
        <f>IF(AND(F700="YA"),3,IF(AND(F700="TIDAK"),1,0))</f>
        <v>0</v>
      </c>
    </row>
    <row r="701" spans="1:7" ht="32" customHeight="1" x14ac:dyDescent="0.2">
      <c r="A701" s="2"/>
      <c r="B701" s="5"/>
      <c r="C701" s="4" t="s">
        <v>1295</v>
      </c>
      <c r="D701" s="181" t="s">
        <v>80</v>
      </c>
      <c r="E701" s="182"/>
      <c r="F701" s="58" t="s">
        <v>22</v>
      </c>
      <c r="G701" s="15">
        <f>IF(AND(F701="YA"),3,IF(AND(F701="TIDAK"),1,0))</f>
        <v>0</v>
      </c>
    </row>
    <row r="702" spans="1:7" ht="32" customHeight="1" x14ac:dyDescent="0.2">
      <c r="A702" s="2"/>
      <c r="B702" s="5"/>
      <c r="C702" s="4" t="s">
        <v>1296</v>
      </c>
      <c r="D702" s="181" t="s">
        <v>140</v>
      </c>
      <c r="E702" s="182"/>
      <c r="F702" s="58" t="s">
        <v>8</v>
      </c>
      <c r="G702" s="15">
        <f>IF(AND(F702="YA"),5,IF(AND(F702="TIDAK"),1,0))</f>
        <v>5</v>
      </c>
    </row>
    <row r="703" spans="1:7" ht="32" customHeight="1" x14ac:dyDescent="0.2">
      <c r="A703" s="2"/>
      <c r="B703" s="4" t="s">
        <v>1297</v>
      </c>
      <c r="C703" s="181" t="s">
        <v>1298</v>
      </c>
      <c r="D703" s="183"/>
      <c r="E703" s="182"/>
      <c r="F703" s="58" t="s">
        <v>8</v>
      </c>
      <c r="G703" s="15">
        <f>IF(AND(F703="YA"),5,IF(AND(F703="TIDAK"),1,0))</f>
        <v>5</v>
      </c>
    </row>
    <row r="704" spans="1:7" ht="32" customHeight="1" x14ac:dyDescent="0.2">
      <c r="A704" s="2"/>
      <c r="B704" s="4" t="s">
        <v>1299</v>
      </c>
      <c r="C704" s="181" t="s">
        <v>1300</v>
      </c>
      <c r="D704" s="183"/>
      <c r="E704" s="182"/>
      <c r="F704" s="58" t="s">
        <v>8</v>
      </c>
      <c r="G704" s="15">
        <f>IF(AND(F704="YA"),5,IF(AND(F704="TIDAK"),1,0))</f>
        <v>5</v>
      </c>
    </row>
    <row r="705" spans="1:7" ht="32" customHeight="1" x14ac:dyDescent="0.2">
      <c r="A705" s="186" t="s">
        <v>1301</v>
      </c>
      <c r="B705" s="187"/>
      <c r="C705" s="187"/>
      <c r="D705" s="187"/>
      <c r="E705" s="187"/>
      <c r="F705" s="187"/>
      <c r="G705" s="48">
        <f>G706</f>
        <v>134</v>
      </c>
    </row>
    <row r="706" spans="1:7" ht="32" customHeight="1" x14ac:dyDescent="0.2">
      <c r="A706" s="2">
        <v>25</v>
      </c>
      <c r="B706" s="194" t="s">
        <v>1302</v>
      </c>
      <c r="C706" s="195"/>
      <c r="D706" s="195"/>
      <c r="E706" s="196"/>
      <c r="F706" s="58"/>
      <c r="G706" s="50">
        <f>SUM(G707:G750)</f>
        <v>134</v>
      </c>
    </row>
    <row r="707" spans="1:7" ht="32" customHeight="1" x14ac:dyDescent="0.2">
      <c r="A707" s="2"/>
      <c r="B707" s="4" t="s">
        <v>1303</v>
      </c>
      <c r="C707" s="176" t="s">
        <v>1304</v>
      </c>
      <c r="D707" s="176"/>
      <c r="E707" s="176"/>
      <c r="F707" s="58" t="s">
        <v>8</v>
      </c>
      <c r="G707" s="15">
        <f>IF(AND(F707="YA"),5,IF(AND(F707="TIDAK"),40,0))</f>
        <v>5</v>
      </c>
    </row>
    <row r="708" spans="1:7" ht="32" customHeight="1" x14ac:dyDescent="0.2">
      <c r="A708" s="2"/>
      <c r="B708" s="5"/>
      <c r="C708" s="176" t="s">
        <v>1305</v>
      </c>
      <c r="D708" s="176"/>
      <c r="E708" s="176"/>
      <c r="F708" s="58"/>
      <c r="G708" s="15"/>
    </row>
    <row r="709" spans="1:7" ht="32" customHeight="1" x14ac:dyDescent="0.2">
      <c r="A709" s="2"/>
      <c r="B709" s="5"/>
      <c r="C709" s="4" t="s">
        <v>1306</v>
      </c>
      <c r="D709" s="176" t="s">
        <v>1307</v>
      </c>
      <c r="E709" s="176"/>
      <c r="F709" s="58" t="s">
        <v>8</v>
      </c>
      <c r="G709" s="15">
        <f>IF(AND(F709="YA"),5,IF(AND(F709="TIDAK"),1,0))</f>
        <v>5</v>
      </c>
    </row>
    <row r="710" spans="1:7" ht="32" customHeight="1" x14ac:dyDescent="0.2">
      <c r="A710" s="2"/>
      <c r="B710" s="5"/>
      <c r="C710" s="4" t="s">
        <v>1308</v>
      </c>
      <c r="D710" s="176" t="s">
        <v>1309</v>
      </c>
      <c r="E710" s="176"/>
      <c r="F710" s="58" t="s">
        <v>8</v>
      </c>
      <c r="G710" s="15">
        <f>IF(AND(F710="YA"),5,IF(AND(F710="TIDAK"),1,0))</f>
        <v>5</v>
      </c>
    </row>
    <row r="711" spans="1:7" ht="32" customHeight="1" x14ac:dyDescent="0.2">
      <c r="A711" s="2"/>
      <c r="B711" s="5"/>
      <c r="C711" s="4" t="s">
        <v>1310</v>
      </c>
      <c r="D711" s="176" t="s">
        <v>1311</v>
      </c>
      <c r="E711" s="176"/>
      <c r="F711" s="58" t="s">
        <v>8</v>
      </c>
      <c r="G711" s="15">
        <f>IF(AND(F711="YA"),5,IF(AND(F711="TIDAK"),1,0))</f>
        <v>5</v>
      </c>
    </row>
    <row r="712" spans="1:7" ht="32" customHeight="1" x14ac:dyDescent="0.2">
      <c r="A712" s="2"/>
      <c r="B712" s="5"/>
      <c r="C712" s="4" t="s">
        <v>1312</v>
      </c>
      <c r="D712" s="176" t="s">
        <v>1313</v>
      </c>
      <c r="E712" s="176"/>
      <c r="F712" s="58"/>
      <c r="G712" s="15"/>
    </row>
    <row r="713" spans="1:7" ht="32" customHeight="1" x14ac:dyDescent="0.2">
      <c r="A713" s="2"/>
      <c r="B713" s="5"/>
      <c r="C713" s="5"/>
      <c r="D713" s="4" t="s">
        <v>1314</v>
      </c>
      <c r="E713" s="5" t="s">
        <v>1315</v>
      </c>
      <c r="F713" s="58" t="s">
        <v>8</v>
      </c>
      <c r="G713" s="15">
        <f>IF(AND(F713="YA"),5,IF(AND(F713="TIDAK"),1,0))</f>
        <v>5</v>
      </c>
    </row>
    <row r="714" spans="1:7" ht="32" customHeight="1" x14ac:dyDescent="0.2">
      <c r="A714" s="2"/>
      <c r="B714" s="5"/>
      <c r="C714" s="5"/>
      <c r="D714" s="4" t="s">
        <v>1316</v>
      </c>
      <c r="E714" s="5" t="s">
        <v>1317</v>
      </c>
      <c r="F714" s="58" t="s">
        <v>8</v>
      </c>
      <c r="G714" s="15">
        <f>IF(AND(F714="YA"),5,IF(AND(F714="TIDAK"),1,0))</f>
        <v>5</v>
      </c>
    </row>
    <row r="715" spans="1:7" ht="32" customHeight="1" x14ac:dyDescent="0.2">
      <c r="A715" s="2"/>
      <c r="B715" s="5"/>
      <c r="C715" s="5"/>
      <c r="D715" s="4" t="s">
        <v>1318</v>
      </c>
      <c r="E715" s="5" t="s">
        <v>1319</v>
      </c>
      <c r="F715" s="58" t="s">
        <v>8</v>
      </c>
      <c r="G715" s="15">
        <f>IF(AND(F715="YA"),5,IF(AND(F715="TIDAK"),1,0))</f>
        <v>5</v>
      </c>
    </row>
    <row r="716" spans="1:7" ht="32" customHeight="1" x14ac:dyDescent="0.2">
      <c r="A716" s="2"/>
      <c r="B716" s="5"/>
      <c r="C716" s="4" t="s">
        <v>1320</v>
      </c>
      <c r="D716" s="176" t="s">
        <v>1321</v>
      </c>
      <c r="E716" s="176"/>
      <c r="F716" s="58" t="s">
        <v>55</v>
      </c>
      <c r="G716" s="15">
        <f>IF(AND(F716="YA"),5,IF(AND(F716="TIDAK"),1,0))</f>
        <v>1</v>
      </c>
    </row>
    <row r="717" spans="1:7" ht="32" customHeight="1" x14ac:dyDescent="0.2">
      <c r="A717" s="2"/>
      <c r="B717" s="4" t="s">
        <v>1322</v>
      </c>
      <c r="C717" s="176" t="s">
        <v>1323</v>
      </c>
      <c r="D717" s="176"/>
      <c r="E717" s="176"/>
      <c r="F717" s="58"/>
      <c r="G717" s="15"/>
    </row>
    <row r="718" spans="1:7" ht="32" customHeight="1" x14ac:dyDescent="0.2">
      <c r="A718" s="2"/>
      <c r="B718" s="5"/>
      <c r="C718" s="4" t="s">
        <v>1324</v>
      </c>
      <c r="D718" s="176" t="s">
        <v>1325</v>
      </c>
      <c r="E718" s="176"/>
      <c r="F718" s="58" t="s">
        <v>55</v>
      </c>
      <c r="G718" s="15">
        <f>IF(AND(F718="YA"),5,IF(AND(F718="TIDAK"),25,0))</f>
        <v>25</v>
      </c>
    </row>
    <row r="719" spans="1:7" ht="32" customHeight="1" x14ac:dyDescent="0.2">
      <c r="A719" s="2"/>
      <c r="B719" s="5"/>
      <c r="C719" s="4" t="s">
        <v>1326</v>
      </c>
      <c r="D719" s="176" t="s">
        <v>1327</v>
      </c>
      <c r="E719" s="176"/>
      <c r="F719" s="58" t="s">
        <v>22</v>
      </c>
      <c r="G719" s="15">
        <f>IF(AND(F719="YA"),5,IF(AND(F719="TIDAK"),1,0))</f>
        <v>0</v>
      </c>
    </row>
    <row r="720" spans="1:7" ht="32" customHeight="1" x14ac:dyDescent="0.2">
      <c r="A720" s="2"/>
      <c r="B720" s="5"/>
      <c r="C720" s="4" t="s">
        <v>1328</v>
      </c>
      <c r="D720" s="176" t="s">
        <v>891</v>
      </c>
      <c r="E720" s="176"/>
      <c r="F720" s="58"/>
      <c r="G720" s="15"/>
    </row>
    <row r="721" spans="1:7" ht="32" customHeight="1" x14ac:dyDescent="0.2">
      <c r="A721" s="2"/>
      <c r="B721" s="5"/>
      <c r="C721" s="5"/>
      <c r="D721" s="4" t="s">
        <v>1329</v>
      </c>
      <c r="E721" s="5" t="s">
        <v>1330</v>
      </c>
      <c r="F721" s="58" t="s">
        <v>22</v>
      </c>
      <c r="G721" s="15">
        <f>IF(AND(F721="YA"),5,IF(AND(F721="TIDAK"),1,0))</f>
        <v>0</v>
      </c>
    </row>
    <row r="722" spans="1:7" ht="42" customHeight="1" x14ac:dyDescent="0.2">
      <c r="A722" s="2"/>
      <c r="B722" s="5"/>
      <c r="C722" s="4" t="s">
        <v>1331</v>
      </c>
      <c r="D722" s="176" t="s">
        <v>1332</v>
      </c>
      <c r="E722" s="176"/>
      <c r="F722" s="58" t="s">
        <v>22</v>
      </c>
      <c r="G722" s="15">
        <f>IF(AND(F722="YA"),5,IF(AND(F722="TIDAK"),1,0))</f>
        <v>0</v>
      </c>
    </row>
    <row r="723" spans="1:7" ht="32" customHeight="1" x14ac:dyDescent="0.2">
      <c r="A723" s="2"/>
      <c r="B723" s="5"/>
      <c r="C723" s="4" t="s">
        <v>1333</v>
      </c>
      <c r="D723" s="176" t="s">
        <v>1334</v>
      </c>
      <c r="E723" s="176"/>
      <c r="F723" s="58"/>
      <c r="G723" s="15"/>
    </row>
    <row r="724" spans="1:7" ht="32" customHeight="1" x14ac:dyDescent="0.2">
      <c r="A724" s="2"/>
      <c r="B724" s="5"/>
      <c r="C724" s="5"/>
      <c r="D724" s="4" t="s">
        <v>1335</v>
      </c>
      <c r="E724" s="5" t="s">
        <v>1336</v>
      </c>
      <c r="F724" s="58" t="s">
        <v>8</v>
      </c>
      <c r="G724" s="15">
        <f>IF(AND(F724="YA"),3,IF(AND(F724="TIDAK"),1,0))</f>
        <v>3</v>
      </c>
    </row>
    <row r="725" spans="1:7" ht="32" customHeight="1" x14ac:dyDescent="0.2">
      <c r="A725" s="2"/>
      <c r="B725" s="5"/>
      <c r="C725" s="5"/>
      <c r="D725" s="4" t="s">
        <v>1337</v>
      </c>
      <c r="E725" s="5" t="s">
        <v>1338</v>
      </c>
      <c r="F725" s="58" t="s">
        <v>22</v>
      </c>
      <c r="G725" s="15">
        <f>IF(AND(F725="YA"),3,IF(AND(F725="TIDAK"),1,0))</f>
        <v>0</v>
      </c>
    </row>
    <row r="726" spans="1:7" ht="32" customHeight="1" x14ac:dyDescent="0.2">
      <c r="A726" s="2"/>
      <c r="B726" s="5"/>
      <c r="C726" s="5"/>
      <c r="D726" s="4" t="s">
        <v>1339</v>
      </c>
      <c r="E726" s="5" t="s">
        <v>1340</v>
      </c>
      <c r="F726" s="58" t="s">
        <v>22</v>
      </c>
      <c r="G726" s="15">
        <f>IF(AND(F726="YA"),5,IF(AND(F726="TIDAK"),1,0))</f>
        <v>0</v>
      </c>
    </row>
    <row r="727" spans="1:7" ht="32" customHeight="1" x14ac:dyDescent="0.2">
      <c r="A727" s="2"/>
      <c r="B727" s="4" t="s">
        <v>1341</v>
      </c>
      <c r="C727" s="176" t="s">
        <v>1342</v>
      </c>
      <c r="D727" s="176"/>
      <c r="E727" s="176"/>
      <c r="F727" s="58" t="s">
        <v>8</v>
      </c>
      <c r="G727" s="15">
        <f>IF(AND(F727="YA"),5,IF(AND(F727="TIDAK"),1,0))</f>
        <v>5</v>
      </c>
    </row>
    <row r="728" spans="1:7" ht="32" customHeight="1" x14ac:dyDescent="0.2">
      <c r="A728" s="2"/>
      <c r="B728" s="4" t="s">
        <v>1343</v>
      </c>
      <c r="C728" s="176" t="s">
        <v>1344</v>
      </c>
      <c r="D728" s="176"/>
      <c r="E728" s="176"/>
      <c r="F728" s="58" t="s">
        <v>8</v>
      </c>
      <c r="G728" s="15">
        <f>IF(AND(F728="YA"),5,IF(AND(F728="TIDAK"),1,0))</f>
        <v>5</v>
      </c>
    </row>
    <row r="729" spans="1:7" ht="32" customHeight="1" x14ac:dyDescent="0.2">
      <c r="A729" s="2"/>
      <c r="B729" s="4" t="s">
        <v>1345</v>
      </c>
      <c r="C729" s="176" t="s">
        <v>1346</v>
      </c>
      <c r="D729" s="176"/>
      <c r="E729" s="176"/>
      <c r="F729" s="58" t="s">
        <v>8</v>
      </c>
      <c r="G729" s="15">
        <f>IF(AND(F729="YA"),5,IF(AND(F729="TIDAK"),1,0))</f>
        <v>5</v>
      </c>
    </row>
    <row r="730" spans="1:7" ht="32" customHeight="1" x14ac:dyDescent="0.2">
      <c r="A730" s="2"/>
      <c r="B730" s="4" t="s">
        <v>1347</v>
      </c>
      <c r="C730" s="176" t="s">
        <v>1348</v>
      </c>
      <c r="D730" s="176"/>
      <c r="E730" s="176"/>
      <c r="F730" s="58" t="s">
        <v>55</v>
      </c>
      <c r="G730" s="15">
        <f>IF(AND(F730="YA"),0,IF(AND(F730="TIDAK"),35,0))</f>
        <v>35</v>
      </c>
    </row>
    <row r="731" spans="1:7" ht="32" customHeight="1" x14ac:dyDescent="0.2">
      <c r="A731" s="2"/>
      <c r="B731" s="5"/>
      <c r="C731" s="176" t="s">
        <v>1349</v>
      </c>
      <c r="D731" s="176"/>
      <c r="E731" s="176"/>
      <c r="F731" s="58"/>
      <c r="G731" s="15"/>
    </row>
    <row r="732" spans="1:7" ht="32" customHeight="1" x14ac:dyDescent="0.2">
      <c r="A732" s="2"/>
      <c r="B732" s="5"/>
      <c r="C732" s="176" t="s">
        <v>1350</v>
      </c>
      <c r="D732" s="176"/>
      <c r="E732" s="176"/>
      <c r="F732" s="58"/>
      <c r="G732" s="15"/>
    </row>
    <row r="733" spans="1:7" ht="32" customHeight="1" x14ac:dyDescent="0.2">
      <c r="A733" s="2"/>
      <c r="B733" s="5"/>
      <c r="C733" s="4" t="s">
        <v>1351</v>
      </c>
      <c r="D733" s="176" t="s">
        <v>1352</v>
      </c>
      <c r="E733" s="176"/>
      <c r="F733" s="58" t="s">
        <v>22</v>
      </c>
      <c r="G733" s="15">
        <f t="shared" ref="G733:G738" si="45">IF(AND(F733="YA"),5,IF(AND(F733="TIDAK"),1,0))</f>
        <v>0</v>
      </c>
    </row>
    <row r="734" spans="1:7" ht="32" customHeight="1" x14ac:dyDescent="0.2">
      <c r="A734" s="2"/>
      <c r="B734" s="5"/>
      <c r="C734" s="4" t="s">
        <v>1353</v>
      </c>
      <c r="D734" s="176" t="s">
        <v>1354</v>
      </c>
      <c r="E734" s="176"/>
      <c r="F734" s="58" t="s">
        <v>22</v>
      </c>
      <c r="G734" s="15">
        <f t="shared" si="45"/>
        <v>0</v>
      </c>
    </row>
    <row r="735" spans="1:7" ht="32" customHeight="1" x14ac:dyDescent="0.2">
      <c r="A735" s="2"/>
      <c r="B735" s="5"/>
      <c r="C735" s="4" t="s">
        <v>1355</v>
      </c>
      <c r="D735" s="176" t="s">
        <v>1356</v>
      </c>
      <c r="E735" s="176"/>
      <c r="F735" s="58" t="s">
        <v>22</v>
      </c>
      <c r="G735" s="15">
        <f t="shared" si="45"/>
        <v>0</v>
      </c>
    </row>
    <row r="736" spans="1:7" ht="32" customHeight="1" x14ac:dyDescent="0.2">
      <c r="A736" s="2"/>
      <c r="B736" s="5"/>
      <c r="C736" s="4" t="s">
        <v>1357</v>
      </c>
      <c r="D736" s="176" t="s">
        <v>1358</v>
      </c>
      <c r="E736" s="176"/>
      <c r="F736" s="58" t="s">
        <v>22</v>
      </c>
      <c r="G736" s="15">
        <f t="shared" si="45"/>
        <v>0</v>
      </c>
    </row>
    <row r="737" spans="1:7" ht="32" customHeight="1" x14ac:dyDescent="0.2">
      <c r="A737" s="2"/>
      <c r="B737" s="5"/>
      <c r="C737" s="4" t="s">
        <v>1359</v>
      </c>
      <c r="D737" s="176" t="s">
        <v>1360</v>
      </c>
      <c r="E737" s="176"/>
      <c r="F737" s="58" t="s">
        <v>22</v>
      </c>
      <c r="G737" s="15">
        <f t="shared" si="45"/>
        <v>0</v>
      </c>
    </row>
    <row r="738" spans="1:7" ht="32" customHeight="1" x14ac:dyDescent="0.2">
      <c r="A738" s="2"/>
      <c r="B738" s="5"/>
      <c r="C738" s="4" t="s">
        <v>1361</v>
      </c>
      <c r="D738" s="176" t="s">
        <v>1362</v>
      </c>
      <c r="E738" s="176"/>
      <c r="F738" s="58" t="s">
        <v>22</v>
      </c>
      <c r="G738" s="15">
        <f t="shared" si="45"/>
        <v>0</v>
      </c>
    </row>
    <row r="739" spans="1:7" ht="32" customHeight="1" x14ac:dyDescent="0.2">
      <c r="A739" s="2"/>
      <c r="B739" s="4" t="s">
        <v>1363</v>
      </c>
      <c r="C739" s="176" t="s">
        <v>1364</v>
      </c>
      <c r="D739" s="176"/>
      <c r="E739" s="176"/>
      <c r="F739" s="58"/>
      <c r="G739" s="15"/>
    </row>
    <row r="740" spans="1:7" ht="32" customHeight="1" x14ac:dyDescent="0.2">
      <c r="A740" s="2"/>
      <c r="B740" s="5"/>
      <c r="C740" s="4" t="s">
        <v>1365</v>
      </c>
      <c r="D740" s="176" t="s">
        <v>1366</v>
      </c>
      <c r="E740" s="176"/>
      <c r="F740" s="58" t="s">
        <v>22</v>
      </c>
      <c r="G740" s="15">
        <f>IF(AND(F740="YA"),3,IF(AND(F740="TIDAK"),1,0))</f>
        <v>0</v>
      </c>
    </row>
    <row r="741" spans="1:7" ht="32" customHeight="1" x14ac:dyDescent="0.2">
      <c r="A741" s="2"/>
      <c r="B741" s="5"/>
      <c r="C741" s="4" t="s">
        <v>1367</v>
      </c>
      <c r="D741" s="176" t="s">
        <v>1368</v>
      </c>
      <c r="E741" s="176"/>
      <c r="F741" s="58" t="s">
        <v>22</v>
      </c>
      <c r="G741" s="15">
        <f>IF(AND(F741="YA"),3,IF(AND(F741="TIDAK"),1,0))</f>
        <v>0</v>
      </c>
    </row>
    <row r="742" spans="1:7" ht="32" customHeight="1" x14ac:dyDescent="0.2">
      <c r="A742" s="2"/>
      <c r="B742" s="5"/>
      <c r="C742" s="4" t="s">
        <v>1369</v>
      </c>
      <c r="D742" s="176" t="s">
        <v>1370</v>
      </c>
      <c r="E742" s="176"/>
      <c r="F742" s="58" t="s">
        <v>22</v>
      </c>
      <c r="G742" s="15">
        <f>IF(AND(F742="YA"),5,IF(AND(F742="TIDAK"),1,0))</f>
        <v>0</v>
      </c>
    </row>
    <row r="743" spans="1:7" ht="32" customHeight="1" x14ac:dyDescent="0.2">
      <c r="A743" s="2"/>
      <c r="B743" s="4" t="s">
        <v>1371</v>
      </c>
      <c r="C743" s="176" t="s">
        <v>1372</v>
      </c>
      <c r="D743" s="176"/>
      <c r="E743" s="176"/>
      <c r="F743" s="58" t="s">
        <v>22</v>
      </c>
      <c r="G743" s="15"/>
    </row>
    <row r="744" spans="1:7" ht="32" customHeight="1" x14ac:dyDescent="0.2">
      <c r="A744" s="2"/>
      <c r="B744" s="5"/>
      <c r="C744" s="4" t="s">
        <v>1373</v>
      </c>
      <c r="D744" s="176" t="s">
        <v>1374</v>
      </c>
      <c r="E744" s="176"/>
      <c r="F744" s="58" t="s">
        <v>8</v>
      </c>
      <c r="G744" s="15">
        <f>IF(AND(F744="YA"),5,IF(AND(F744="TIDAK"),1,0))</f>
        <v>5</v>
      </c>
    </row>
    <row r="745" spans="1:7" ht="32" customHeight="1" x14ac:dyDescent="0.2">
      <c r="A745" s="2"/>
      <c r="B745" s="5"/>
      <c r="C745" s="4" t="s">
        <v>1375</v>
      </c>
      <c r="D745" s="176" t="s">
        <v>1376</v>
      </c>
      <c r="E745" s="176"/>
      <c r="F745" s="58" t="s">
        <v>8</v>
      </c>
      <c r="G745" s="15">
        <f>IF(AND(F745="YA"),5,IF(AND(F745="TIDAK"),1,0))</f>
        <v>5</v>
      </c>
    </row>
    <row r="746" spans="1:7" ht="32" customHeight="1" x14ac:dyDescent="0.2">
      <c r="A746" s="2"/>
      <c r="B746" s="5"/>
      <c r="C746" s="4" t="s">
        <v>1377</v>
      </c>
      <c r="D746" s="176" t="s">
        <v>1378</v>
      </c>
      <c r="E746" s="176"/>
      <c r="F746" s="58" t="s">
        <v>8</v>
      </c>
      <c r="G746" s="15">
        <f>IF(AND(F746="YA"),5,IF(AND(F746="TIDAK"),1,0))</f>
        <v>5</v>
      </c>
    </row>
    <row r="747" spans="1:7" ht="32" customHeight="1" x14ac:dyDescent="0.2">
      <c r="A747" s="2"/>
      <c r="B747" s="4" t="s">
        <v>1379</v>
      </c>
      <c r="C747" s="176" t="s">
        <v>1380</v>
      </c>
      <c r="D747" s="176"/>
      <c r="E747" s="176"/>
      <c r="F747" s="58" t="s">
        <v>55</v>
      </c>
      <c r="G747" s="15">
        <f>IF(AND(F747="YA"),5,IF(AND(F747="TIDAK"),1,0))</f>
        <v>1</v>
      </c>
    </row>
    <row r="748" spans="1:7" ht="32" customHeight="1" x14ac:dyDescent="0.2">
      <c r="A748" s="2"/>
      <c r="B748" s="5"/>
      <c r="C748" s="4" t="s">
        <v>1381</v>
      </c>
      <c r="D748" s="176" t="s">
        <v>1382</v>
      </c>
      <c r="E748" s="176"/>
      <c r="F748" s="58"/>
      <c r="G748" s="15"/>
    </row>
    <row r="749" spans="1:7" ht="32" customHeight="1" x14ac:dyDescent="0.2">
      <c r="A749" s="2"/>
      <c r="B749" s="5"/>
      <c r="C749" s="5"/>
      <c r="D749" s="4" t="s">
        <v>1383</v>
      </c>
      <c r="E749" s="5" t="s">
        <v>1384</v>
      </c>
      <c r="F749" s="58" t="s">
        <v>8</v>
      </c>
      <c r="G749" s="15">
        <f>IF(AND(F749="YA"),2,IF(AND(F749="TIDAK"),0,0))</f>
        <v>2</v>
      </c>
    </row>
    <row r="750" spans="1:7" ht="32" customHeight="1" x14ac:dyDescent="0.2">
      <c r="A750" s="2"/>
      <c r="B750" s="5"/>
      <c r="C750" s="5"/>
      <c r="D750" s="4" t="s">
        <v>1385</v>
      </c>
      <c r="E750" s="5" t="s">
        <v>1386</v>
      </c>
      <c r="F750" s="58" t="s">
        <v>8</v>
      </c>
      <c r="G750" s="15">
        <f>IF(AND(F750="YA"),2,IF(AND(F750="TIDAK"),0,0))</f>
        <v>2</v>
      </c>
    </row>
    <row r="751" spans="1:7" ht="32" customHeight="1" x14ac:dyDescent="0.2">
      <c r="A751" s="186" t="s">
        <v>1387</v>
      </c>
      <c r="B751" s="187"/>
      <c r="C751" s="187"/>
      <c r="D751" s="187"/>
      <c r="E751" s="187"/>
      <c r="F751" s="187"/>
      <c r="G751" s="48">
        <f>G752+G777</f>
        <v>92</v>
      </c>
    </row>
    <row r="752" spans="1:7" ht="32" customHeight="1" x14ac:dyDescent="0.2">
      <c r="A752" s="2">
        <v>26</v>
      </c>
      <c r="B752" s="180" t="s">
        <v>1388</v>
      </c>
      <c r="C752" s="180"/>
      <c r="D752" s="180"/>
      <c r="E752" s="180"/>
      <c r="F752" s="58"/>
      <c r="G752" s="50">
        <f>SUM(G753:G777)</f>
        <v>87</v>
      </c>
    </row>
    <row r="753" spans="1:7" ht="32" customHeight="1" x14ac:dyDescent="0.2">
      <c r="A753" s="2"/>
      <c r="B753" s="4" t="s">
        <v>1389</v>
      </c>
      <c r="C753" s="176" t="s">
        <v>1390</v>
      </c>
      <c r="D753" s="176"/>
      <c r="E753" s="176"/>
      <c r="F753" s="58" t="s">
        <v>8</v>
      </c>
      <c r="G753" s="15">
        <f>IF(AND(F753="YA"),5,IF(AND(F753="TIDAK"),1,0))</f>
        <v>5</v>
      </c>
    </row>
    <row r="754" spans="1:7" ht="32" customHeight="1" x14ac:dyDescent="0.2">
      <c r="A754" s="2"/>
      <c r="B754" s="4" t="s">
        <v>1391</v>
      </c>
      <c r="C754" s="176" t="s">
        <v>1392</v>
      </c>
      <c r="D754" s="176"/>
      <c r="E754" s="176"/>
      <c r="F754" s="58" t="s">
        <v>8</v>
      </c>
      <c r="G754" s="15">
        <f>IF(AND(F754="YA"),5,IF(AND(F754="TIDAK"),1,0))</f>
        <v>5</v>
      </c>
    </row>
    <row r="755" spans="1:7" ht="32" customHeight="1" x14ac:dyDescent="0.2">
      <c r="A755" s="2"/>
      <c r="B755" s="4" t="s">
        <v>1393</v>
      </c>
      <c r="C755" s="176" t="s">
        <v>1394</v>
      </c>
      <c r="D755" s="176"/>
      <c r="E755" s="176"/>
      <c r="F755" s="58"/>
      <c r="G755" s="15"/>
    </row>
    <row r="756" spans="1:7" ht="32" customHeight="1" x14ac:dyDescent="0.2">
      <c r="A756" s="2"/>
      <c r="B756" s="5"/>
      <c r="C756" s="4" t="s">
        <v>1395</v>
      </c>
      <c r="D756" s="176" t="s">
        <v>1396</v>
      </c>
      <c r="E756" s="176"/>
      <c r="F756" s="58" t="s">
        <v>8</v>
      </c>
      <c r="G756" s="15">
        <f>IF(AND(F756="YA"),5,IF(AND(F756="TIDAK"),1,0))</f>
        <v>5</v>
      </c>
    </row>
    <row r="757" spans="1:7" ht="32" customHeight="1" x14ac:dyDescent="0.2">
      <c r="A757" s="2"/>
      <c r="B757" s="5"/>
      <c r="C757" s="4" t="s">
        <v>1397</v>
      </c>
      <c r="D757" s="176" t="s">
        <v>1398</v>
      </c>
      <c r="E757" s="176"/>
      <c r="F757" s="58"/>
      <c r="G757" s="15"/>
    </row>
    <row r="758" spans="1:7" ht="32" customHeight="1" x14ac:dyDescent="0.2">
      <c r="A758" s="2"/>
      <c r="B758" s="5"/>
      <c r="C758" s="5"/>
      <c r="D758" s="4" t="s">
        <v>1399</v>
      </c>
      <c r="E758" s="5" t="s">
        <v>1400</v>
      </c>
      <c r="F758" s="58" t="s">
        <v>8</v>
      </c>
      <c r="G758" s="15">
        <f>IF(AND(F758="YA"),5,IF(AND(F758="TIDAK"),1,0))</f>
        <v>5</v>
      </c>
    </row>
    <row r="759" spans="1:7" ht="32" customHeight="1" x14ac:dyDescent="0.2">
      <c r="A759" s="2"/>
      <c r="B759" s="5"/>
      <c r="C759" s="5"/>
      <c r="D759" s="4" t="s">
        <v>1401</v>
      </c>
      <c r="E759" s="5" t="s">
        <v>1402</v>
      </c>
      <c r="F759" s="58" t="s">
        <v>55</v>
      </c>
      <c r="G759" s="15">
        <f>IF(AND(F759="YA"),5,IF(AND(F759="TIDAK"),1,0))</f>
        <v>1</v>
      </c>
    </row>
    <row r="760" spans="1:7" ht="32" customHeight="1" x14ac:dyDescent="0.2">
      <c r="A760" s="2"/>
      <c r="B760" s="5"/>
      <c r="C760" s="5"/>
      <c r="D760" s="4" t="s">
        <v>1403</v>
      </c>
      <c r="E760" s="5" t="s">
        <v>1404</v>
      </c>
      <c r="F760" s="58" t="s">
        <v>55</v>
      </c>
      <c r="G760" s="15">
        <f>IF(AND(F760="YA"),5,IF(AND(F760="TIDAK"),1,0))</f>
        <v>1</v>
      </c>
    </row>
    <row r="761" spans="1:7" ht="32" customHeight="1" x14ac:dyDescent="0.2">
      <c r="A761" s="2"/>
      <c r="B761" s="5"/>
      <c r="C761" s="4" t="s">
        <v>1405</v>
      </c>
      <c r="D761" s="176" t="s">
        <v>1406</v>
      </c>
      <c r="E761" s="176"/>
      <c r="F761" s="58"/>
      <c r="G761" s="15"/>
    </row>
    <row r="762" spans="1:7" ht="32" customHeight="1" x14ac:dyDescent="0.2">
      <c r="A762" s="2"/>
      <c r="B762" s="5"/>
      <c r="C762" s="5"/>
      <c r="D762" s="4" t="s">
        <v>1407</v>
      </c>
      <c r="E762" s="5" t="s">
        <v>1408</v>
      </c>
      <c r="F762" s="58" t="s">
        <v>22</v>
      </c>
      <c r="G762" s="15">
        <f>IF(AND(F762="YA"),3,IF(AND(F762="TIDAK"),1,0))</f>
        <v>0</v>
      </c>
    </row>
    <row r="763" spans="1:7" ht="32" customHeight="1" x14ac:dyDescent="0.2">
      <c r="A763" s="2"/>
      <c r="B763" s="5"/>
      <c r="C763" s="5"/>
      <c r="D763" s="4" t="s">
        <v>1409</v>
      </c>
      <c r="E763" s="5" t="s">
        <v>878</v>
      </c>
      <c r="F763" s="58" t="s">
        <v>22</v>
      </c>
      <c r="G763" s="15">
        <f>IF(AND(F763="YA"),3,IF(AND(F763="TIDAK"),1,0))</f>
        <v>0</v>
      </c>
    </row>
    <row r="764" spans="1:7" ht="32" customHeight="1" x14ac:dyDescent="0.2">
      <c r="A764" s="2"/>
      <c r="B764" s="5"/>
      <c r="C764" s="5"/>
      <c r="D764" s="4" t="s">
        <v>1410</v>
      </c>
      <c r="E764" s="5" t="s">
        <v>1411</v>
      </c>
      <c r="F764" s="58" t="s">
        <v>8</v>
      </c>
      <c r="G764" s="15">
        <f>IF(AND(F764="YA"),5,IF(AND(F764="TIDAK"),1,0))</f>
        <v>5</v>
      </c>
    </row>
    <row r="765" spans="1:7" ht="32" customHeight="1" x14ac:dyDescent="0.2">
      <c r="A765" s="2"/>
      <c r="B765" s="4" t="s">
        <v>1412</v>
      </c>
      <c r="C765" s="176" t="s">
        <v>1413</v>
      </c>
      <c r="D765" s="176"/>
      <c r="E765" s="176"/>
      <c r="F765" s="58"/>
      <c r="G765" s="15"/>
    </row>
    <row r="766" spans="1:7" ht="32" customHeight="1" x14ac:dyDescent="0.2">
      <c r="A766" s="2"/>
      <c r="B766" s="5"/>
      <c r="C766" s="4" t="s">
        <v>1414</v>
      </c>
      <c r="D766" s="176" t="s">
        <v>1415</v>
      </c>
      <c r="E766" s="176"/>
      <c r="F766" s="58" t="s">
        <v>8</v>
      </c>
      <c r="G766" s="15">
        <f t="shared" ref="G766:G777" si="46">IF(AND(F766="YA"),5,IF(AND(F766="TIDAK"),1,0))</f>
        <v>5</v>
      </c>
    </row>
    <row r="767" spans="1:7" ht="32" customHeight="1" x14ac:dyDescent="0.2">
      <c r="A767" s="2"/>
      <c r="B767" s="5"/>
      <c r="C767" s="4" t="s">
        <v>1416</v>
      </c>
      <c r="D767" s="176" t="s">
        <v>1417</v>
      </c>
      <c r="E767" s="176"/>
      <c r="F767" s="58" t="s">
        <v>8</v>
      </c>
      <c r="G767" s="15">
        <f t="shared" si="46"/>
        <v>5</v>
      </c>
    </row>
    <row r="768" spans="1:7" ht="32" customHeight="1" x14ac:dyDescent="0.2">
      <c r="A768" s="2"/>
      <c r="B768" s="5"/>
      <c r="C768" s="4" t="s">
        <v>1418</v>
      </c>
      <c r="D768" s="176" t="s">
        <v>1419</v>
      </c>
      <c r="E768" s="176"/>
      <c r="F768" s="58" t="s">
        <v>8</v>
      </c>
      <c r="G768" s="15">
        <f t="shared" si="46"/>
        <v>5</v>
      </c>
    </row>
    <row r="769" spans="1:7" ht="32" customHeight="1" x14ac:dyDescent="0.2">
      <c r="A769" s="2"/>
      <c r="B769" s="5"/>
      <c r="C769" s="4" t="s">
        <v>1420</v>
      </c>
      <c r="D769" s="176" t="s">
        <v>1421</v>
      </c>
      <c r="E769" s="176"/>
      <c r="F769" s="58" t="s">
        <v>8</v>
      </c>
      <c r="G769" s="15">
        <f t="shared" si="46"/>
        <v>5</v>
      </c>
    </row>
    <row r="770" spans="1:7" ht="32" customHeight="1" x14ac:dyDescent="0.2">
      <c r="A770" s="2"/>
      <c r="B770" s="5"/>
      <c r="C770" s="4" t="s">
        <v>1422</v>
      </c>
      <c r="D770" s="176" t="s">
        <v>1423</v>
      </c>
      <c r="E770" s="176"/>
      <c r="F770" s="58" t="s">
        <v>8</v>
      </c>
      <c r="G770" s="15">
        <f t="shared" si="46"/>
        <v>5</v>
      </c>
    </row>
    <row r="771" spans="1:7" ht="32" customHeight="1" x14ac:dyDescent="0.2">
      <c r="A771" s="2"/>
      <c r="B771" s="5"/>
      <c r="C771" s="4" t="s">
        <v>1424</v>
      </c>
      <c r="D771" s="176" t="s">
        <v>1425</v>
      </c>
      <c r="E771" s="176"/>
      <c r="F771" s="58" t="s">
        <v>8</v>
      </c>
      <c r="G771" s="15">
        <f t="shared" si="46"/>
        <v>5</v>
      </c>
    </row>
    <row r="772" spans="1:7" ht="32" customHeight="1" x14ac:dyDescent="0.2">
      <c r="A772" s="2"/>
      <c r="B772" s="5"/>
      <c r="C772" s="4" t="s">
        <v>1426</v>
      </c>
      <c r="D772" s="176" t="s">
        <v>1427</v>
      </c>
      <c r="E772" s="176"/>
      <c r="F772" s="58" t="s">
        <v>8</v>
      </c>
      <c r="G772" s="15">
        <f t="shared" si="46"/>
        <v>5</v>
      </c>
    </row>
    <row r="773" spans="1:7" ht="32" customHeight="1" x14ac:dyDescent="0.2">
      <c r="A773" s="2"/>
      <c r="B773" s="5"/>
      <c r="C773" s="4" t="s">
        <v>1428</v>
      </c>
      <c r="D773" s="176" t="s">
        <v>1429</v>
      </c>
      <c r="E773" s="176"/>
      <c r="F773" s="58" t="s">
        <v>8</v>
      </c>
      <c r="G773" s="15">
        <f t="shared" si="46"/>
        <v>5</v>
      </c>
    </row>
    <row r="774" spans="1:7" ht="32" customHeight="1" x14ac:dyDescent="0.2">
      <c r="A774" s="2"/>
      <c r="B774" s="4" t="s">
        <v>1430</v>
      </c>
      <c r="C774" s="176" t="s">
        <v>1431</v>
      </c>
      <c r="D774" s="176"/>
      <c r="E774" s="176"/>
      <c r="F774" s="58" t="s">
        <v>8</v>
      </c>
      <c r="G774" s="15">
        <f t="shared" si="46"/>
        <v>5</v>
      </c>
    </row>
    <row r="775" spans="1:7" ht="32" customHeight="1" x14ac:dyDescent="0.2">
      <c r="A775" s="2"/>
      <c r="B775" s="4" t="s">
        <v>1432</v>
      </c>
      <c r="C775" s="176" t="s">
        <v>1433</v>
      </c>
      <c r="D775" s="176"/>
      <c r="E775" s="176"/>
      <c r="F775" s="58" t="s">
        <v>8</v>
      </c>
      <c r="G775" s="15">
        <f t="shared" si="46"/>
        <v>5</v>
      </c>
    </row>
    <row r="776" spans="1:7" ht="32" customHeight="1" x14ac:dyDescent="0.2">
      <c r="A776" s="2"/>
      <c r="B776" s="4" t="s">
        <v>1434</v>
      </c>
      <c r="C776" s="176" t="s">
        <v>1435</v>
      </c>
      <c r="D776" s="176"/>
      <c r="E776" s="176"/>
      <c r="F776" s="58" t="s">
        <v>8</v>
      </c>
      <c r="G776" s="15">
        <f t="shared" si="46"/>
        <v>5</v>
      </c>
    </row>
    <row r="777" spans="1:7" ht="32" customHeight="1" x14ac:dyDescent="0.2">
      <c r="A777" s="2"/>
      <c r="B777" s="4" t="s">
        <v>1436</v>
      </c>
      <c r="C777" s="176" t="s">
        <v>1437</v>
      </c>
      <c r="D777" s="176"/>
      <c r="E777" s="176"/>
      <c r="F777" s="58" t="s">
        <v>8</v>
      </c>
      <c r="G777" s="15">
        <f t="shared" si="46"/>
        <v>5</v>
      </c>
    </row>
    <row r="778" spans="1:7" ht="32" customHeight="1" x14ac:dyDescent="0.2">
      <c r="A778" s="2">
        <v>27</v>
      </c>
      <c r="B778" s="180" t="s">
        <v>1438</v>
      </c>
      <c r="C778" s="180"/>
      <c r="D778" s="180"/>
      <c r="E778" s="180"/>
      <c r="F778" s="58"/>
      <c r="G778" s="50">
        <f>SUM(G779:G808)</f>
        <v>90</v>
      </c>
    </row>
    <row r="779" spans="1:7" ht="32" customHeight="1" x14ac:dyDescent="0.2">
      <c r="A779" s="2"/>
      <c r="B779" s="4" t="s">
        <v>1439</v>
      </c>
      <c r="C779" s="176" t="s">
        <v>1440</v>
      </c>
      <c r="D779" s="176"/>
      <c r="E779" s="176"/>
      <c r="F779" s="58" t="s">
        <v>8</v>
      </c>
      <c r="G779" s="15">
        <f>IF(AND(F779="YA"),5,IF(AND(F779="TIDAK"),1,0))</f>
        <v>5</v>
      </c>
    </row>
    <row r="780" spans="1:7" ht="32" customHeight="1" x14ac:dyDescent="0.2">
      <c r="A780" s="2"/>
      <c r="B780" s="4" t="s">
        <v>1441</v>
      </c>
      <c r="C780" s="176" t="s">
        <v>1442</v>
      </c>
      <c r="D780" s="176"/>
      <c r="E780" s="176"/>
      <c r="F780" s="58" t="s">
        <v>8</v>
      </c>
      <c r="G780" s="15">
        <f>IF(AND(F780="YA"),5,IF(AND(F780="TIDAK"),1,0))</f>
        <v>5</v>
      </c>
    </row>
    <row r="781" spans="1:7" ht="32" customHeight="1" x14ac:dyDescent="0.2">
      <c r="A781" s="2"/>
      <c r="B781" s="4" t="s">
        <v>1443</v>
      </c>
      <c r="C781" s="176" t="s">
        <v>1444</v>
      </c>
      <c r="D781" s="176"/>
      <c r="E781" s="176"/>
      <c r="F781" s="58"/>
      <c r="G781" s="15"/>
    </row>
    <row r="782" spans="1:7" ht="32" customHeight="1" x14ac:dyDescent="0.2">
      <c r="A782" s="2"/>
      <c r="B782" s="5"/>
      <c r="C782" s="4" t="s">
        <v>1445</v>
      </c>
      <c r="D782" s="176" t="s">
        <v>1446</v>
      </c>
      <c r="E782" s="176"/>
      <c r="F782" s="58" t="s">
        <v>22</v>
      </c>
      <c r="G782" s="15">
        <f>IF(AND(F782="YA"),3,IF(AND(F782="TIDAK"),1,0))</f>
        <v>0</v>
      </c>
    </row>
    <row r="783" spans="1:7" ht="32" customHeight="1" x14ac:dyDescent="0.2">
      <c r="A783" s="2"/>
      <c r="B783" s="5"/>
      <c r="C783" s="4" t="s">
        <v>1447</v>
      </c>
      <c r="D783" s="176" t="s">
        <v>1448</v>
      </c>
      <c r="E783" s="176"/>
      <c r="F783" s="58" t="s">
        <v>22</v>
      </c>
      <c r="G783" s="15">
        <f>IF(AND(F783="YA"),3,IF(AND(F783="TIDAK"),1,0))</f>
        <v>0</v>
      </c>
    </row>
    <row r="784" spans="1:7" ht="32" customHeight="1" x14ac:dyDescent="0.2">
      <c r="A784" s="2"/>
      <c r="B784" s="5"/>
      <c r="C784" s="4" t="s">
        <v>1449</v>
      </c>
      <c r="D784" s="176" t="s">
        <v>1069</v>
      </c>
      <c r="E784" s="176"/>
      <c r="F784" s="58" t="s">
        <v>8</v>
      </c>
      <c r="G784" s="15">
        <f>IF(AND(F784="YA"),5,IF(AND(F784="TIDAK"),1,0))</f>
        <v>5</v>
      </c>
    </row>
    <row r="785" spans="1:7" ht="32" customHeight="1" x14ac:dyDescent="0.2">
      <c r="A785" s="2"/>
      <c r="B785" s="4" t="s">
        <v>1450</v>
      </c>
      <c r="C785" s="176" t="s">
        <v>1451</v>
      </c>
      <c r="D785" s="176"/>
      <c r="E785" s="176"/>
      <c r="F785" s="58" t="s">
        <v>8</v>
      </c>
      <c r="G785" s="15">
        <f>IF(AND(F785="YA"),5,IF(AND(F785="TIDAK"),1,0))</f>
        <v>5</v>
      </c>
    </row>
    <row r="786" spans="1:7" ht="32" customHeight="1" x14ac:dyDescent="0.2">
      <c r="A786" s="2"/>
      <c r="B786" s="4" t="s">
        <v>1452</v>
      </c>
      <c r="C786" s="176" t="s">
        <v>1453</v>
      </c>
      <c r="D786" s="176"/>
      <c r="E786" s="176"/>
      <c r="F786" s="58" t="s">
        <v>8</v>
      </c>
      <c r="G786" s="15">
        <f>IF(AND(F786="YA"),5,IF(AND(F786="TIDAK"),1,0))</f>
        <v>5</v>
      </c>
    </row>
    <row r="787" spans="1:7" ht="32" customHeight="1" x14ac:dyDescent="0.2">
      <c r="A787" s="2"/>
      <c r="B787" s="4" t="s">
        <v>1454</v>
      </c>
      <c r="C787" s="176" t="s">
        <v>1455</v>
      </c>
      <c r="D787" s="176"/>
      <c r="E787" s="176"/>
      <c r="F787" s="58"/>
      <c r="G787" s="15"/>
    </row>
    <row r="788" spans="1:7" ht="32" customHeight="1" x14ac:dyDescent="0.2">
      <c r="A788" s="2"/>
      <c r="B788" s="5"/>
      <c r="C788" s="32" t="s">
        <v>1456</v>
      </c>
      <c r="D788" s="176" t="s">
        <v>184</v>
      </c>
      <c r="E788" s="176"/>
      <c r="F788" s="58" t="s">
        <v>8</v>
      </c>
      <c r="G788" s="15">
        <f>IF(AND(F788="YA"),5,IF(AND(F788="TIDAK"),1,0))</f>
        <v>5</v>
      </c>
    </row>
    <row r="789" spans="1:7" ht="32" customHeight="1" x14ac:dyDescent="0.2">
      <c r="A789" s="2"/>
      <c r="B789" s="5"/>
      <c r="C789" s="32" t="s">
        <v>1457</v>
      </c>
      <c r="D789" s="176" t="s">
        <v>274</v>
      </c>
      <c r="E789" s="176"/>
      <c r="F789" s="58" t="s">
        <v>8</v>
      </c>
      <c r="G789" s="15">
        <f>IF(AND(F789="YA"),5,IF(AND(F789="TIDAK"),1,0))</f>
        <v>5</v>
      </c>
    </row>
    <row r="790" spans="1:7" ht="32" customHeight="1" x14ac:dyDescent="0.2">
      <c r="A790" s="2"/>
      <c r="B790" s="5"/>
      <c r="C790" s="32" t="s">
        <v>1458</v>
      </c>
      <c r="D790" s="176" t="s">
        <v>1459</v>
      </c>
      <c r="E790" s="176"/>
      <c r="F790" s="58" t="s">
        <v>8</v>
      </c>
      <c r="G790" s="15">
        <f>IF(AND(F790="YA"),5,IF(AND(F790="TIDAK"),1,0))</f>
        <v>5</v>
      </c>
    </row>
    <row r="791" spans="1:7" ht="32" customHeight="1" x14ac:dyDescent="0.2">
      <c r="A791" s="2"/>
      <c r="B791" s="5"/>
      <c r="C791" s="32" t="s">
        <v>1460</v>
      </c>
      <c r="D791" s="176" t="s">
        <v>1461</v>
      </c>
      <c r="E791" s="176"/>
      <c r="F791" s="58" t="s">
        <v>8</v>
      </c>
      <c r="G791" s="15">
        <f>IF(AND(F791="YA"),5,IF(AND(F791="TIDAK"),1,0))</f>
        <v>5</v>
      </c>
    </row>
    <row r="792" spans="1:7" ht="32" customHeight="1" x14ac:dyDescent="0.2">
      <c r="A792" s="2"/>
      <c r="B792" s="4" t="s">
        <v>1462</v>
      </c>
      <c r="C792" s="176" t="s">
        <v>1463</v>
      </c>
      <c r="D792" s="176"/>
      <c r="E792" s="176"/>
      <c r="F792" s="58" t="s">
        <v>8</v>
      </c>
      <c r="G792" s="15">
        <f>IF(AND(F792="YA"),5,IF(AND(F792="TIDAK"),1,0))</f>
        <v>5</v>
      </c>
    </row>
    <row r="793" spans="1:7" ht="32" customHeight="1" x14ac:dyDescent="0.2">
      <c r="A793" s="2"/>
      <c r="B793" s="4" t="s">
        <v>1464</v>
      </c>
      <c r="C793" s="176" t="s">
        <v>1465</v>
      </c>
      <c r="D793" s="176"/>
      <c r="E793" s="176"/>
      <c r="F793" s="58"/>
      <c r="G793" s="15"/>
    </row>
    <row r="794" spans="1:7" ht="32" customHeight="1" x14ac:dyDescent="0.2">
      <c r="A794" s="2"/>
      <c r="B794" s="5"/>
      <c r="C794" s="4" t="s">
        <v>1466</v>
      </c>
      <c r="D794" s="176" t="s">
        <v>1467</v>
      </c>
      <c r="E794" s="176"/>
      <c r="F794" s="58" t="s">
        <v>8</v>
      </c>
      <c r="G794" s="15">
        <f>IF(AND(F794="YA"),5,IF(AND(F794="TIDAK"),1,0))</f>
        <v>5</v>
      </c>
    </row>
    <row r="795" spans="1:7" ht="32" customHeight="1" x14ac:dyDescent="0.2">
      <c r="A795" s="2"/>
      <c r="B795" s="5"/>
      <c r="C795" s="4" t="s">
        <v>1468</v>
      </c>
      <c r="D795" s="176" t="s">
        <v>1469</v>
      </c>
      <c r="E795" s="176"/>
      <c r="F795" s="58" t="s">
        <v>8</v>
      </c>
      <c r="G795" s="15">
        <f>IF(AND(F795="YA"),5,IF(AND(F795="TIDAK"),1,0))</f>
        <v>5</v>
      </c>
    </row>
    <row r="796" spans="1:7" ht="32" customHeight="1" x14ac:dyDescent="0.2">
      <c r="A796" s="2"/>
      <c r="B796" s="5"/>
      <c r="C796" s="4" t="s">
        <v>1470</v>
      </c>
      <c r="D796" s="176" t="s">
        <v>1471</v>
      </c>
      <c r="E796" s="176"/>
      <c r="F796" s="58" t="s">
        <v>8</v>
      </c>
      <c r="G796" s="15">
        <f>IF(AND(F796="YA"),5,IF(AND(F796="TIDAK"),1,0))</f>
        <v>5</v>
      </c>
    </row>
    <row r="797" spans="1:7" ht="32" customHeight="1" x14ac:dyDescent="0.2">
      <c r="A797" s="2"/>
      <c r="B797" s="11" t="s">
        <v>1472</v>
      </c>
      <c r="C797" s="176" t="s">
        <v>1473</v>
      </c>
      <c r="D797" s="176"/>
      <c r="E797" s="176"/>
      <c r="F797" s="58"/>
      <c r="G797" s="15"/>
    </row>
    <row r="798" spans="1:7" ht="32" customHeight="1" x14ac:dyDescent="0.2">
      <c r="A798" s="2"/>
      <c r="B798" s="5"/>
      <c r="C798" s="4" t="s">
        <v>1474</v>
      </c>
      <c r="D798" s="176" t="s">
        <v>1475</v>
      </c>
      <c r="E798" s="176"/>
      <c r="F798" s="58" t="s">
        <v>8</v>
      </c>
      <c r="G798" s="15">
        <f>IF(AND(F798="YA"),5,IF(AND(F798="TIDAK"),1,0))</f>
        <v>5</v>
      </c>
    </row>
    <row r="799" spans="1:7" ht="32" customHeight="1" x14ac:dyDescent="0.2">
      <c r="A799" s="2"/>
      <c r="B799" s="5"/>
      <c r="C799" s="4" t="s">
        <v>1476</v>
      </c>
      <c r="D799" s="176" t="s">
        <v>182</v>
      </c>
      <c r="E799" s="176"/>
      <c r="F799" s="58" t="s">
        <v>8</v>
      </c>
      <c r="G799" s="15">
        <f>IF(AND(F799="YA"),5,IF(AND(F799="TIDAK"),1,0))</f>
        <v>5</v>
      </c>
    </row>
    <row r="800" spans="1:7" ht="32" customHeight="1" x14ac:dyDescent="0.2">
      <c r="A800" s="2"/>
      <c r="B800" s="5"/>
      <c r="C800" s="4" t="s">
        <v>1477</v>
      </c>
      <c r="D800" s="176" t="s">
        <v>1478</v>
      </c>
      <c r="E800" s="176"/>
      <c r="F800" s="58" t="s">
        <v>8</v>
      </c>
      <c r="G800" s="15">
        <f>IF(AND(F800="YA"),5,IF(AND(F800="TIDAK"),1,0))</f>
        <v>5</v>
      </c>
    </row>
    <row r="801" spans="1:7" ht="32" customHeight="1" x14ac:dyDescent="0.2">
      <c r="A801" s="2"/>
      <c r="B801" s="4" t="s">
        <v>1479</v>
      </c>
      <c r="C801" s="176" t="s">
        <v>1480</v>
      </c>
      <c r="D801" s="176"/>
      <c r="E801" s="176"/>
      <c r="F801" s="58" t="s">
        <v>8</v>
      </c>
      <c r="G801" s="15">
        <f>IF(AND(F801="YA"),5,IF(AND(F801="TIDAK"),1,0))</f>
        <v>5</v>
      </c>
    </row>
    <row r="802" spans="1:7" ht="32" customHeight="1" x14ac:dyDescent="0.2">
      <c r="A802" s="2"/>
      <c r="B802" s="4" t="s">
        <v>1481</v>
      </c>
      <c r="C802" s="176" t="s">
        <v>1482</v>
      </c>
      <c r="D802" s="176"/>
      <c r="E802" s="176"/>
      <c r="F802" s="58" t="s">
        <v>55</v>
      </c>
      <c r="G802" s="15">
        <f>IF(AND(F802="YA"),1,IF(AND(F802="TIDAK"),5,0))</f>
        <v>5</v>
      </c>
    </row>
    <row r="803" spans="1:7" ht="32" customHeight="1" x14ac:dyDescent="0.2">
      <c r="A803" s="2"/>
      <c r="B803" s="4" t="s">
        <v>1483</v>
      </c>
      <c r="C803" s="176" t="s">
        <v>1484</v>
      </c>
      <c r="D803" s="176"/>
      <c r="E803" s="176"/>
      <c r="F803" s="58"/>
      <c r="G803" s="15"/>
    </row>
    <row r="804" spans="1:7" ht="32" customHeight="1" x14ac:dyDescent="0.2">
      <c r="A804" s="2"/>
      <c r="B804" s="5"/>
      <c r="C804" s="4" t="s">
        <v>1485</v>
      </c>
      <c r="D804" s="176" t="s">
        <v>1486</v>
      </c>
      <c r="E804" s="176"/>
      <c r="F804" s="58" t="s">
        <v>22</v>
      </c>
      <c r="G804" s="15">
        <f>IF(AND(F804="YA"),2,IF(AND(F804="TIDAK"),1,0))</f>
        <v>0</v>
      </c>
    </row>
    <row r="805" spans="1:7" ht="32" customHeight="1" x14ac:dyDescent="0.2">
      <c r="A805" s="2"/>
      <c r="B805" s="5"/>
      <c r="C805" s="4" t="s">
        <v>1487</v>
      </c>
      <c r="D805" s="176" t="s">
        <v>1488</v>
      </c>
      <c r="E805" s="176"/>
      <c r="F805" s="58"/>
      <c r="G805" s="15"/>
    </row>
    <row r="806" spans="1:7" ht="32" customHeight="1" x14ac:dyDescent="0.2">
      <c r="A806" s="2"/>
      <c r="B806" s="5"/>
      <c r="C806" s="5"/>
      <c r="D806" s="4" t="s">
        <v>1489</v>
      </c>
      <c r="E806" s="5" t="s">
        <v>1490</v>
      </c>
      <c r="F806" s="58" t="s">
        <v>22</v>
      </c>
      <c r="G806" s="15">
        <f>IF(AND(F806="YA"),1,IF(AND(F806="TIDAK"),0,0))</f>
        <v>0</v>
      </c>
    </row>
    <row r="807" spans="1:7" ht="32" customHeight="1" x14ac:dyDescent="0.2">
      <c r="A807" s="2"/>
      <c r="B807" s="5"/>
      <c r="C807" s="5"/>
      <c r="D807" s="4" t="s">
        <v>1491</v>
      </c>
      <c r="E807" s="5" t="s">
        <v>1448</v>
      </c>
      <c r="F807" s="58" t="s">
        <v>22</v>
      </c>
      <c r="G807" s="15">
        <f>IF(AND(F807="YA"),1,IF(AND(F807="TIDAK"),0,0))</f>
        <v>0</v>
      </c>
    </row>
    <row r="808" spans="1:7" ht="32" customHeight="1" x14ac:dyDescent="0.2">
      <c r="A808" s="2"/>
      <c r="B808" s="5"/>
      <c r="C808" s="5"/>
      <c r="D808" s="4" t="s">
        <v>1492</v>
      </c>
      <c r="E808" s="5" t="s">
        <v>1069</v>
      </c>
      <c r="F808" s="58" t="s">
        <v>22</v>
      </c>
      <c r="G808" s="15">
        <f>IF(AND(F808="YA"),2,IF(AND(F808="TIDAK"),0,0))</f>
        <v>0</v>
      </c>
    </row>
    <row r="809" spans="1:7" ht="32" customHeight="1" x14ac:dyDescent="0.2">
      <c r="A809" s="186" t="s">
        <v>1493</v>
      </c>
      <c r="B809" s="187"/>
      <c r="C809" s="187"/>
      <c r="D809" s="187"/>
      <c r="E809" s="187"/>
      <c r="F809" s="187"/>
      <c r="G809" s="48">
        <f>G810</f>
        <v>36</v>
      </c>
    </row>
    <row r="810" spans="1:7" ht="32" customHeight="1" x14ac:dyDescent="0.2">
      <c r="A810" s="2">
        <v>28</v>
      </c>
      <c r="B810" s="180" t="s">
        <v>1494</v>
      </c>
      <c r="C810" s="180"/>
      <c r="D810" s="180"/>
      <c r="E810" s="180"/>
      <c r="F810" s="58"/>
      <c r="G810" s="50">
        <f>SUM(G811:G831)</f>
        <v>36</v>
      </c>
    </row>
    <row r="811" spans="1:7" ht="32" customHeight="1" x14ac:dyDescent="0.2">
      <c r="A811" s="2"/>
      <c r="B811" s="4" t="s">
        <v>1495</v>
      </c>
      <c r="C811" s="181" t="s">
        <v>1496</v>
      </c>
      <c r="D811" s="183"/>
      <c r="E811" s="182"/>
      <c r="F811" s="58"/>
      <c r="G811" s="15"/>
    </row>
    <row r="812" spans="1:7" ht="32" customHeight="1" x14ac:dyDescent="0.2">
      <c r="A812" s="2"/>
      <c r="B812" s="3"/>
      <c r="C812" s="4" t="s">
        <v>1497</v>
      </c>
      <c r="D812" s="192" t="s">
        <v>1498</v>
      </c>
      <c r="E812" s="192"/>
      <c r="F812" s="58" t="s">
        <v>55</v>
      </c>
      <c r="G812" s="15">
        <f>IF(AND(F812="YA"),0,IF(AND(F812="TIDAK"),0,0))</f>
        <v>0</v>
      </c>
    </row>
    <row r="813" spans="1:7" ht="32" customHeight="1" x14ac:dyDescent="0.2">
      <c r="A813" s="2"/>
      <c r="B813" s="3"/>
      <c r="C813" s="4" t="s">
        <v>1499</v>
      </c>
      <c r="D813" s="193" t="s">
        <v>1500</v>
      </c>
      <c r="E813" s="193"/>
      <c r="F813" s="58" t="s">
        <v>55</v>
      </c>
      <c r="G813" s="15">
        <f t="shared" ref="G813:G815" si="47">IF(AND(F813="YA"),0,IF(AND(F813="TIDAK"),0,0))</f>
        <v>0</v>
      </c>
    </row>
    <row r="814" spans="1:7" ht="32" customHeight="1" x14ac:dyDescent="0.2">
      <c r="A814" s="2"/>
      <c r="B814" s="3"/>
      <c r="C814" s="4" t="s">
        <v>1501</v>
      </c>
      <c r="D814" s="192" t="s">
        <v>1502</v>
      </c>
      <c r="E814" s="192"/>
      <c r="F814" s="58" t="s">
        <v>55</v>
      </c>
      <c r="G814" s="15">
        <f t="shared" si="47"/>
        <v>0</v>
      </c>
    </row>
    <row r="815" spans="1:7" ht="32" customHeight="1" x14ac:dyDescent="0.2">
      <c r="A815" s="2"/>
      <c r="B815" s="3"/>
      <c r="C815" s="4" t="s">
        <v>1503</v>
      </c>
      <c r="D815" s="192" t="s">
        <v>1504</v>
      </c>
      <c r="E815" s="192"/>
      <c r="F815" s="58" t="s">
        <v>8</v>
      </c>
      <c r="G815" s="15">
        <f t="shared" si="47"/>
        <v>0</v>
      </c>
    </row>
    <row r="816" spans="1:7" ht="32" customHeight="1" x14ac:dyDescent="0.2">
      <c r="A816" s="2"/>
      <c r="B816" s="4" t="s">
        <v>1505</v>
      </c>
      <c r="C816" s="176" t="s">
        <v>1506</v>
      </c>
      <c r="D816" s="176"/>
      <c r="E816" s="176"/>
      <c r="F816" s="58" t="s">
        <v>8</v>
      </c>
      <c r="G816" s="15">
        <f>IF(AND(F816="YA"),5,IF(AND(F816="TIDAK"),1,0))</f>
        <v>5</v>
      </c>
    </row>
    <row r="817" spans="1:7" ht="32" customHeight="1" x14ac:dyDescent="0.2">
      <c r="A817" s="2"/>
      <c r="B817" s="4" t="s">
        <v>1507</v>
      </c>
      <c r="C817" s="176" t="s">
        <v>1508</v>
      </c>
      <c r="D817" s="176"/>
      <c r="E817" s="176"/>
      <c r="F817" s="58"/>
      <c r="G817" s="15"/>
    </row>
    <row r="818" spans="1:7" ht="32" customHeight="1" x14ac:dyDescent="0.2">
      <c r="A818" s="2"/>
      <c r="B818" s="5"/>
      <c r="C818" s="4" t="s">
        <v>1509</v>
      </c>
      <c r="D818" s="176" t="s">
        <v>1510</v>
      </c>
      <c r="E818" s="176"/>
      <c r="F818" s="58" t="s">
        <v>8</v>
      </c>
      <c r="G818" s="15">
        <f>IF(AND(F818="YA"),5,IF(AND(F818="TIDAK"),1,0))</f>
        <v>5</v>
      </c>
    </row>
    <row r="819" spans="1:7" ht="32" customHeight="1" x14ac:dyDescent="0.2">
      <c r="A819" s="2"/>
      <c r="B819" s="5"/>
      <c r="C819" s="4" t="s">
        <v>1511</v>
      </c>
      <c r="D819" s="176" t="s">
        <v>1512</v>
      </c>
      <c r="E819" s="176"/>
      <c r="F819" s="58" t="s">
        <v>8</v>
      </c>
      <c r="G819" s="15">
        <f>IF(AND(F819="YA"),5,IF(AND(F819="TIDAK"),1,0))</f>
        <v>5</v>
      </c>
    </row>
    <row r="820" spans="1:7" ht="32" customHeight="1" x14ac:dyDescent="0.2">
      <c r="A820" s="2"/>
      <c r="B820" s="4" t="s">
        <v>1513</v>
      </c>
      <c r="C820" s="176" t="s">
        <v>1691</v>
      </c>
      <c r="D820" s="176"/>
      <c r="E820" s="176"/>
      <c r="F820" s="58"/>
      <c r="G820" s="15"/>
    </row>
    <row r="821" spans="1:7" ht="32" customHeight="1" x14ac:dyDescent="0.2">
      <c r="A821" s="2"/>
      <c r="B821" s="5"/>
      <c r="C821" s="4" t="s">
        <v>1514</v>
      </c>
      <c r="D821" s="176" t="s">
        <v>1515</v>
      </c>
      <c r="E821" s="176"/>
      <c r="F821" s="58" t="s">
        <v>8</v>
      </c>
      <c r="G821" s="15">
        <f>IF(AND(F821="YA"),5,IF(AND(F821="TIDAK"),1,0))</f>
        <v>5</v>
      </c>
    </row>
    <row r="822" spans="1:7" ht="32" customHeight="1" x14ac:dyDescent="0.2">
      <c r="A822" s="2"/>
      <c r="B822" s="5"/>
      <c r="C822" s="4" t="s">
        <v>1516</v>
      </c>
      <c r="D822" s="176" t="s">
        <v>1517</v>
      </c>
      <c r="E822" s="176"/>
      <c r="F822" s="58" t="s">
        <v>8</v>
      </c>
      <c r="G822" s="15">
        <f>IF(AND(F822="YA"),5,IF(AND(F822="TIDAK"),1,0))</f>
        <v>5</v>
      </c>
    </row>
    <row r="823" spans="1:7" ht="32" customHeight="1" x14ac:dyDescent="0.2">
      <c r="A823" s="2"/>
      <c r="B823" s="4" t="s">
        <v>1518</v>
      </c>
      <c r="C823" s="176" t="s">
        <v>1692</v>
      </c>
      <c r="D823" s="176"/>
      <c r="E823" s="176"/>
      <c r="F823" s="58"/>
      <c r="G823" s="15"/>
    </row>
    <row r="824" spans="1:7" ht="32" customHeight="1" x14ac:dyDescent="0.2">
      <c r="A824" s="2"/>
      <c r="B824" s="5"/>
      <c r="C824" s="4" t="s">
        <v>1519</v>
      </c>
      <c r="D824" s="176" t="s">
        <v>1520</v>
      </c>
      <c r="E824" s="176"/>
      <c r="F824" s="58" t="s">
        <v>22</v>
      </c>
      <c r="G824" s="15">
        <f>IF(AND(F824="YA"),5,IF(AND(F824="TIDAK"),1,0))</f>
        <v>0</v>
      </c>
    </row>
    <row r="825" spans="1:7" ht="32" customHeight="1" x14ac:dyDescent="0.2">
      <c r="A825" s="2"/>
      <c r="B825" s="5"/>
      <c r="C825" s="4" t="s">
        <v>1521</v>
      </c>
      <c r="D825" s="176" t="s">
        <v>1522</v>
      </c>
      <c r="E825" s="176"/>
      <c r="F825" s="58" t="s">
        <v>8</v>
      </c>
      <c r="G825" s="15">
        <f>IF(AND(F825="YA"),5,IF(AND(F825="TIDAK"),1,0))</f>
        <v>5</v>
      </c>
    </row>
    <row r="826" spans="1:7" ht="32" customHeight="1" x14ac:dyDescent="0.2">
      <c r="A826" s="2"/>
      <c r="B826" s="4" t="s">
        <v>1523</v>
      </c>
      <c r="C826" s="176" t="s">
        <v>1524</v>
      </c>
      <c r="D826" s="176"/>
      <c r="E826" s="176"/>
      <c r="F826" s="58" t="s">
        <v>55</v>
      </c>
      <c r="G826" s="15">
        <f>IF(AND(F826="YA"),5,IF(AND(F826="TIDAK"),1,0))</f>
        <v>1</v>
      </c>
    </row>
    <row r="827" spans="1:7" ht="32" customHeight="1" x14ac:dyDescent="0.2">
      <c r="A827" s="2"/>
      <c r="B827" s="4" t="s">
        <v>1525</v>
      </c>
      <c r="C827" s="176" t="s">
        <v>1526</v>
      </c>
      <c r="D827" s="176"/>
      <c r="E827" s="176"/>
      <c r="F827" s="58"/>
      <c r="G827" s="15"/>
    </row>
    <row r="828" spans="1:7" ht="32" customHeight="1" x14ac:dyDescent="0.2">
      <c r="A828" s="2"/>
      <c r="B828" s="5"/>
      <c r="C828" s="4" t="s">
        <v>1527</v>
      </c>
      <c r="D828" s="176" t="s">
        <v>1528</v>
      </c>
      <c r="E828" s="176"/>
      <c r="F828" s="58" t="s">
        <v>22</v>
      </c>
      <c r="G828" s="15">
        <f>IF(AND(F828="YA"),3,IF(AND(F828="TIDAK"),1,0))</f>
        <v>0</v>
      </c>
    </row>
    <row r="829" spans="1:7" ht="32" customHeight="1" x14ac:dyDescent="0.2">
      <c r="A829" s="2"/>
      <c r="B829" s="5"/>
      <c r="C829" s="4" t="s">
        <v>1529</v>
      </c>
      <c r="D829" s="176" t="s">
        <v>1530</v>
      </c>
      <c r="E829" s="176"/>
      <c r="F829" s="58" t="s">
        <v>22</v>
      </c>
      <c r="G829" s="15">
        <f>IF(AND(F829="YA"),3,IF(AND(F829="TIDAK"),1,0))</f>
        <v>0</v>
      </c>
    </row>
    <row r="830" spans="1:7" ht="50" customHeight="1" x14ac:dyDescent="0.2">
      <c r="A830" s="2"/>
      <c r="B830" s="5"/>
      <c r="C830" s="4" t="s">
        <v>1531</v>
      </c>
      <c r="D830" s="176" t="s">
        <v>1532</v>
      </c>
      <c r="E830" s="176"/>
      <c r="F830" s="58" t="s">
        <v>22</v>
      </c>
      <c r="G830" s="15">
        <f>IF(AND(F830="YA"),5,IF(AND(F830="TIDAK"),1,0))</f>
        <v>0</v>
      </c>
    </row>
    <row r="831" spans="1:7" ht="32" customHeight="1" x14ac:dyDescent="0.2">
      <c r="A831" s="2"/>
      <c r="B831" s="4" t="s">
        <v>1533</v>
      </c>
      <c r="C831" s="176" t="s">
        <v>1693</v>
      </c>
      <c r="D831" s="176"/>
      <c r="E831" s="176"/>
      <c r="F831" s="58" t="s">
        <v>8</v>
      </c>
      <c r="G831" s="15">
        <f>IF(AND(F831="YA"),5,IF(AND(F831="TIDAK"),1,0))</f>
        <v>5</v>
      </c>
    </row>
    <row r="832" spans="1:7" ht="32" customHeight="1" x14ac:dyDescent="0.2">
      <c r="A832" s="186" t="s">
        <v>1534</v>
      </c>
      <c r="B832" s="187"/>
      <c r="C832" s="187"/>
      <c r="D832" s="187"/>
      <c r="E832" s="187"/>
      <c r="F832" s="187"/>
      <c r="G832" s="48">
        <f>G833+G865</f>
        <v>200</v>
      </c>
    </row>
    <row r="833" spans="1:7" ht="32" customHeight="1" x14ac:dyDescent="0.2">
      <c r="A833" s="2">
        <v>29</v>
      </c>
      <c r="B833" s="189" t="s">
        <v>1535</v>
      </c>
      <c r="C833" s="190"/>
      <c r="D833" s="190"/>
      <c r="E833" s="191"/>
      <c r="F833" s="58"/>
      <c r="G833" s="50">
        <f>SUM(G834:G864)</f>
        <v>130</v>
      </c>
    </row>
    <row r="834" spans="1:7" ht="32" customHeight="1" x14ac:dyDescent="0.2">
      <c r="A834" s="2"/>
      <c r="B834" s="4" t="s">
        <v>1536</v>
      </c>
      <c r="C834" s="181" t="s">
        <v>1537</v>
      </c>
      <c r="D834" s="183"/>
      <c r="E834" s="182"/>
      <c r="F834" s="58" t="s">
        <v>8</v>
      </c>
      <c r="G834" s="15">
        <f>IF(AND(F834="YA"),5,IF(AND(F834="TIDAK"),1,0))</f>
        <v>5</v>
      </c>
    </row>
    <row r="835" spans="1:7" ht="32" customHeight="1" x14ac:dyDescent="0.2">
      <c r="A835" s="2"/>
      <c r="B835" s="4" t="s">
        <v>1538</v>
      </c>
      <c r="C835" s="181" t="s">
        <v>1539</v>
      </c>
      <c r="D835" s="183"/>
      <c r="E835" s="182"/>
      <c r="F835" s="58" t="s">
        <v>8</v>
      </c>
      <c r="G835" s="15">
        <f>IF(AND(F835="YA"),5,IF(AND(F835="TIDAK"),1,0))</f>
        <v>5</v>
      </c>
    </row>
    <row r="836" spans="1:7" ht="32" customHeight="1" x14ac:dyDescent="0.2">
      <c r="A836" s="2"/>
      <c r="B836" s="4" t="s">
        <v>1540</v>
      </c>
      <c r="C836" s="181" t="s">
        <v>1541</v>
      </c>
      <c r="D836" s="183"/>
      <c r="E836" s="182"/>
      <c r="F836" s="58" t="s">
        <v>8</v>
      </c>
      <c r="G836" s="15">
        <f>IF(AND(F836="YA"),5,IF(AND(F836="TIDAK"),1,0))</f>
        <v>5</v>
      </c>
    </row>
    <row r="837" spans="1:7" ht="32" customHeight="1" x14ac:dyDescent="0.2">
      <c r="A837" s="2"/>
      <c r="B837" s="4" t="s">
        <v>1542</v>
      </c>
      <c r="C837" s="181" t="s">
        <v>1543</v>
      </c>
      <c r="D837" s="183"/>
      <c r="E837" s="182"/>
      <c r="F837" s="58"/>
      <c r="G837" s="15"/>
    </row>
    <row r="838" spans="1:7" ht="32" customHeight="1" x14ac:dyDescent="0.2">
      <c r="A838" s="2"/>
      <c r="B838" s="5"/>
      <c r="C838" s="4" t="s">
        <v>1544</v>
      </c>
      <c r="D838" s="181" t="s">
        <v>1545</v>
      </c>
      <c r="E838" s="182"/>
      <c r="F838" s="58" t="s">
        <v>8</v>
      </c>
      <c r="G838" s="15">
        <f>IF(AND(F838="YA"),5,IF(AND(F838="TIDAK"),1,0))</f>
        <v>5</v>
      </c>
    </row>
    <row r="839" spans="1:7" ht="32" customHeight="1" x14ac:dyDescent="0.2">
      <c r="A839" s="2"/>
      <c r="B839" s="5"/>
      <c r="C839" s="4" t="s">
        <v>1546</v>
      </c>
      <c r="D839" s="184" t="s">
        <v>1547</v>
      </c>
      <c r="E839" s="185"/>
      <c r="F839" s="58" t="s">
        <v>8</v>
      </c>
      <c r="G839" s="15">
        <f>IF(AND(F839="YA"),5,IF(AND(F839="TIDAK"),1,0))</f>
        <v>5</v>
      </c>
    </row>
    <row r="840" spans="1:7" ht="32" customHeight="1" x14ac:dyDescent="0.2">
      <c r="A840" s="2"/>
      <c r="B840" s="5"/>
      <c r="C840" s="4" t="s">
        <v>1548</v>
      </c>
      <c r="D840" s="184" t="s">
        <v>1549</v>
      </c>
      <c r="E840" s="185"/>
      <c r="F840" s="58" t="s">
        <v>8</v>
      </c>
      <c r="G840" s="15">
        <f>IF(AND(F840="YA"),5,IF(AND(F840="TIDAK"),1,0))</f>
        <v>5</v>
      </c>
    </row>
    <row r="841" spans="1:7" ht="32" customHeight="1" x14ac:dyDescent="0.2">
      <c r="A841" s="2"/>
      <c r="B841" s="5"/>
      <c r="C841" s="4" t="s">
        <v>1550</v>
      </c>
      <c r="D841" s="184" t="s">
        <v>1551</v>
      </c>
      <c r="E841" s="185"/>
      <c r="F841" s="58"/>
      <c r="G841" s="15">
        <f>IF(AND(F841="YA"),5,IF(AND(F841="TIDAK"),1,0))</f>
        <v>0</v>
      </c>
    </row>
    <row r="842" spans="1:7" ht="32" customHeight="1" x14ac:dyDescent="0.2">
      <c r="A842" s="2"/>
      <c r="B842" s="4" t="s">
        <v>1552</v>
      </c>
      <c r="C842" s="181" t="s">
        <v>1553</v>
      </c>
      <c r="D842" s="183"/>
      <c r="E842" s="182"/>
      <c r="F842" s="58"/>
      <c r="G842" s="15"/>
    </row>
    <row r="843" spans="1:7" ht="32" customHeight="1" x14ac:dyDescent="0.2">
      <c r="A843" s="2"/>
      <c r="B843" s="5"/>
      <c r="C843" s="4" t="s">
        <v>1554</v>
      </c>
      <c r="D843" s="181" t="s">
        <v>1555</v>
      </c>
      <c r="E843" s="182"/>
      <c r="F843" s="58" t="s">
        <v>8</v>
      </c>
      <c r="G843" s="15">
        <f t="shared" ref="G843:G850" si="48">IF(AND(F843="YA"),5,IF(AND(F843="TIDAK"),1,0))</f>
        <v>5</v>
      </c>
    </row>
    <row r="844" spans="1:7" ht="32" customHeight="1" x14ac:dyDescent="0.2">
      <c r="A844" s="2"/>
      <c r="B844" s="5"/>
      <c r="C844" s="4" t="s">
        <v>1556</v>
      </c>
      <c r="D844" s="181" t="s">
        <v>1557</v>
      </c>
      <c r="E844" s="182"/>
      <c r="F844" s="58" t="s">
        <v>8</v>
      </c>
      <c r="G844" s="15">
        <f t="shared" si="48"/>
        <v>5</v>
      </c>
    </row>
    <row r="845" spans="1:7" ht="32" customHeight="1" x14ac:dyDescent="0.2">
      <c r="A845" s="2"/>
      <c r="B845" s="5"/>
      <c r="C845" s="4" t="s">
        <v>1558</v>
      </c>
      <c r="D845" s="181" t="s">
        <v>1559</v>
      </c>
      <c r="E845" s="182"/>
      <c r="F845" s="58" t="s">
        <v>8</v>
      </c>
      <c r="G845" s="15">
        <f t="shared" si="48"/>
        <v>5</v>
      </c>
    </row>
    <row r="846" spans="1:7" ht="32" customHeight="1" x14ac:dyDescent="0.2">
      <c r="A846" s="2"/>
      <c r="B846" s="5"/>
      <c r="C846" s="4" t="s">
        <v>1560</v>
      </c>
      <c r="D846" s="184" t="s">
        <v>1561</v>
      </c>
      <c r="E846" s="185"/>
      <c r="F846" s="58" t="s">
        <v>8</v>
      </c>
      <c r="G846" s="15">
        <f t="shared" si="48"/>
        <v>5</v>
      </c>
    </row>
    <row r="847" spans="1:7" ht="32" customHeight="1" x14ac:dyDescent="0.2">
      <c r="A847" s="2"/>
      <c r="B847" s="5"/>
      <c r="C847" s="4" t="s">
        <v>1562</v>
      </c>
      <c r="D847" s="181" t="s">
        <v>1563</v>
      </c>
      <c r="E847" s="182"/>
      <c r="F847" s="58" t="s">
        <v>8</v>
      </c>
      <c r="G847" s="15">
        <f t="shared" si="48"/>
        <v>5</v>
      </c>
    </row>
    <row r="848" spans="1:7" ht="32" customHeight="1" x14ac:dyDescent="0.2">
      <c r="A848" s="2"/>
      <c r="B848" s="5"/>
      <c r="C848" s="4" t="s">
        <v>1564</v>
      </c>
      <c r="D848" s="181" t="s">
        <v>1565</v>
      </c>
      <c r="E848" s="182"/>
      <c r="F848" s="58" t="s">
        <v>8</v>
      </c>
      <c r="G848" s="15">
        <f t="shared" si="48"/>
        <v>5</v>
      </c>
    </row>
    <row r="849" spans="1:7" ht="32" customHeight="1" x14ac:dyDescent="0.2">
      <c r="A849" s="2"/>
      <c r="B849" s="5"/>
      <c r="C849" s="4" t="s">
        <v>1566</v>
      </c>
      <c r="D849" s="181" t="s">
        <v>1567</v>
      </c>
      <c r="E849" s="182"/>
      <c r="F849" s="58" t="s">
        <v>8</v>
      </c>
      <c r="G849" s="15">
        <f t="shared" si="48"/>
        <v>5</v>
      </c>
    </row>
    <row r="850" spans="1:7" ht="32" customHeight="1" x14ac:dyDescent="0.2">
      <c r="A850" s="2"/>
      <c r="B850" s="5"/>
      <c r="C850" s="4" t="s">
        <v>1568</v>
      </c>
      <c r="D850" s="181" t="s">
        <v>1569</v>
      </c>
      <c r="E850" s="182"/>
      <c r="F850" s="58" t="s">
        <v>8</v>
      </c>
      <c r="G850" s="15">
        <f t="shared" si="48"/>
        <v>5</v>
      </c>
    </row>
    <row r="851" spans="1:7" ht="32" customHeight="1" x14ac:dyDescent="0.2">
      <c r="A851" s="2"/>
      <c r="B851" s="4" t="s">
        <v>1570</v>
      </c>
      <c r="C851" s="181" t="s">
        <v>1571</v>
      </c>
      <c r="D851" s="183"/>
      <c r="E851" s="182"/>
      <c r="F851" s="58"/>
      <c r="G851" s="15"/>
    </row>
    <row r="852" spans="1:7" ht="32" customHeight="1" x14ac:dyDescent="0.2">
      <c r="A852" s="2"/>
      <c r="B852" s="5"/>
      <c r="C852" s="4" t="s">
        <v>1572</v>
      </c>
      <c r="D852" s="181" t="s">
        <v>1573</v>
      </c>
      <c r="E852" s="182"/>
      <c r="F852" s="58" t="s">
        <v>8</v>
      </c>
      <c r="G852" s="15">
        <f t="shared" ref="G852:G857" si="49">IF(AND(F852="YA"),5,IF(AND(F852="TIDAK"),1,0))</f>
        <v>5</v>
      </c>
    </row>
    <row r="853" spans="1:7" ht="32" customHeight="1" x14ac:dyDescent="0.2">
      <c r="A853" s="2"/>
      <c r="B853" s="5"/>
      <c r="C853" s="4" t="s">
        <v>1574</v>
      </c>
      <c r="D853" s="181" t="s">
        <v>1575</v>
      </c>
      <c r="E853" s="182"/>
      <c r="F853" s="58" t="s">
        <v>8</v>
      </c>
      <c r="G853" s="15">
        <f t="shared" si="49"/>
        <v>5</v>
      </c>
    </row>
    <row r="854" spans="1:7" ht="32" customHeight="1" x14ac:dyDescent="0.2">
      <c r="A854" s="2"/>
      <c r="B854" s="5"/>
      <c r="C854" s="4" t="s">
        <v>1576</v>
      </c>
      <c r="D854" s="176" t="s">
        <v>1577</v>
      </c>
      <c r="E854" s="176"/>
      <c r="F854" s="58" t="s">
        <v>8</v>
      </c>
      <c r="G854" s="15">
        <f t="shared" si="49"/>
        <v>5</v>
      </c>
    </row>
    <row r="855" spans="1:7" ht="32" customHeight="1" x14ac:dyDescent="0.2">
      <c r="A855" s="2"/>
      <c r="B855" s="5"/>
      <c r="C855" s="4" t="s">
        <v>1578</v>
      </c>
      <c r="D855" s="176" t="s">
        <v>1579</v>
      </c>
      <c r="E855" s="176"/>
      <c r="F855" s="58" t="s">
        <v>8</v>
      </c>
      <c r="G855" s="15">
        <f t="shared" si="49"/>
        <v>5</v>
      </c>
    </row>
    <row r="856" spans="1:7" ht="32" customHeight="1" x14ac:dyDescent="0.2">
      <c r="A856" s="2"/>
      <c r="B856" s="5"/>
      <c r="C856" s="4" t="s">
        <v>1580</v>
      </c>
      <c r="D856" s="176" t="s">
        <v>1581</v>
      </c>
      <c r="E856" s="176"/>
      <c r="F856" s="58" t="s">
        <v>8</v>
      </c>
      <c r="G856" s="15">
        <f t="shared" si="49"/>
        <v>5</v>
      </c>
    </row>
    <row r="857" spans="1:7" ht="32" customHeight="1" x14ac:dyDescent="0.2">
      <c r="A857" s="2"/>
      <c r="B857" s="5"/>
      <c r="C857" s="4" t="s">
        <v>1582</v>
      </c>
      <c r="D857" s="176" t="s">
        <v>1583</v>
      </c>
      <c r="E857" s="176"/>
      <c r="F857" s="58" t="s">
        <v>8</v>
      </c>
      <c r="G857" s="15">
        <f t="shared" si="49"/>
        <v>5</v>
      </c>
    </row>
    <row r="858" spans="1:7" ht="32" customHeight="1" x14ac:dyDescent="0.2">
      <c r="A858" s="2"/>
      <c r="B858" s="4" t="s">
        <v>1584</v>
      </c>
      <c r="C858" s="176" t="s">
        <v>1585</v>
      </c>
      <c r="D858" s="176"/>
      <c r="E858" s="176"/>
      <c r="F858" s="58"/>
      <c r="G858" s="15"/>
    </row>
    <row r="859" spans="1:7" ht="32" customHeight="1" x14ac:dyDescent="0.2">
      <c r="A859" s="2"/>
      <c r="B859" s="5"/>
      <c r="C859" s="4" t="s">
        <v>1586</v>
      </c>
      <c r="D859" s="176" t="s">
        <v>1587</v>
      </c>
      <c r="E859" s="176"/>
      <c r="F859" s="58" t="s">
        <v>8</v>
      </c>
      <c r="G859" s="15">
        <f t="shared" ref="G859:G864" si="50">IF(AND(F859="YA"),5,IF(AND(F859="TIDAK"),1,0))</f>
        <v>5</v>
      </c>
    </row>
    <row r="860" spans="1:7" ht="32" customHeight="1" x14ac:dyDescent="0.2">
      <c r="A860" s="2"/>
      <c r="B860" s="5"/>
      <c r="C860" s="4" t="s">
        <v>1588</v>
      </c>
      <c r="D860" s="176" t="s">
        <v>1589</v>
      </c>
      <c r="E860" s="176"/>
      <c r="F860" s="58" t="s">
        <v>8</v>
      </c>
      <c r="G860" s="15">
        <f t="shared" si="50"/>
        <v>5</v>
      </c>
    </row>
    <row r="861" spans="1:7" ht="32" customHeight="1" x14ac:dyDescent="0.2">
      <c r="A861" s="2"/>
      <c r="B861" s="5"/>
      <c r="C861" s="4" t="s">
        <v>1590</v>
      </c>
      <c r="D861" s="176" t="s">
        <v>1591</v>
      </c>
      <c r="E861" s="176"/>
      <c r="F861" s="58" t="s">
        <v>8</v>
      </c>
      <c r="G861" s="15">
        <f t="shared" si="50"/>
        <v>5</v>
      </c>
    </row>
    <row r="862" spans="1:7" ht="32" customHeight="1" x14ac:dyDescent="0.2">
      <c r="A862" s="2"/>
      <c r="B862" s="5"/>
      <c r="C862" s="4" t="s">
        <v>1592</v>
      </c>
      <c r="D862" s="176" t="s">
        <v>1593</v>
      </c>
      <c r="E862" s="176"/>
      <c r="F862" s="58" t="s">
        <v>8</v>
      </c>
      <c r="G862" s="15">
        <f t="shared" si="50"/>
        <v>5</v>
      </c>
    </row>
    <row r="863" spans="1:7" ht="32" customHeight="1" x14ac:dyDescent="0.2">
      <c r="A863" s="2"/>
      <c r="B863" s="5"/>
      <c r="C863" s="4" t="s">
        <v>1594</v>
      </c>
      <c r="D863" s="176" t="s">
        <v>1595</v>
      </c>
      <c r="E863" s="176"/>
      <c r="F863" s="58" t="s">
        <v>8</v>
      </c>
      <c r="G863" s="15">
        <f t="shared" si="50"/>
        <v>5</v>
      </c>
    </row>
    <row r="864" spans="1:7" ht="32" customHeight="1" x14ac:dyDescent="0.2">
      <c r="A864" s="2"/>
      <c r="B864" s="5"/>
      <c r="C864" s="4" t="s">
        <v>1596</v>
      </c>
      <c r="D864" s="176" t="s">
        <v>1597</v>
      </c>
      <c r="E864" s="176"/>
      <c r="F864" s="58" t="s">
        <v>8</v>
      </c>
      <c r="G864" s="15">
        <f t="shared" si="50"/>
        <v>5</v>
      </c>
    </row>
    <row r="865" spans="1:7" ht="32" customHeight="1" x14ac:dyDescent="0.2">
      <c r="A865" s="2">
        <v>30</v>
      </c>
      <c r="B865" s="180" t="s">
        <v>1598</v>
      </c>
      <c r="C865" s="180"/>
      <c r="D865" s="180"/>
      <c r="E865" s="180"/>
      <c r="F865" s="58"/>
      <c r="G865" s="50">
        <f>SUM(G866:G885)</f>
        <v>70</v>
      </c>
    </row>
    <row r="866" spans="1:7" ht="32" customHeight="1" x14ac:dyDescent="0.2">
      <c r="A866" s="2"/>
      <c r="B866" s="4" t="s">
        <v>1599</v>
      </c>
      <c r="C866" s="176" t="s">
        <v>1600</v>
      </c>
      <c r="D866" s="176"/>
      <c r="E866" s="176"/>
      <c r="F866" s="58" t="s">
        <v>8</v>
      </c>
      <c r="G866" s="15">
        <f>IF(AND(F866="YA"),5,IF(AND(F866="TIDAK"),1,0))</f>
        <v>5</v>
      </c>
    </row>
    <row r="867" spans="1:7" ht="32" customHeight="1" x14ac:dyDescent="0.2">
      <c r="A867" s="2"/>
      <c r="B867" s="4" t="s">
        <v>1601</v>
      </c>
      <c r="C867" s="176" t="s">
        <v>1602</v>
      </c>
      <c r="D867" s="176"/>
      <c r="E867" s="176"/>
      <c r="F867" s="58"/>
      <c r="G867" s="15"/>
    </row>
    <row r="868" spans="1:7" ht="32" customHeight="1" x14ac:dyDescent="0.2">
      <c r="A868" s="2"/>
      <c r="B868" s="5"/>
      <c r="C868" s="4" t="s">
        <v>1603</v>
      </c>
      <c r="D868" s="176" t="s">
        <v>1604</v>
      </c>
      <c r="E868" s="176"/>
      <c r="F868" s="58" t="s">
        <v>8</v>
      </c>
      <c r="G868" s="15">
        <f>IF(AND(F868="YA"),5,IF(AND(F868="TIDAK"),1,0))</f>
        <v>5</v>
      </c>
    </row>
    <row r="869" spans="1:7" ht="32" customHeight="1" x14ac:dyDescent="0.2">
      <c r="A869" s="2"/>
      <c r="B869" s="5"/>
      <c r="C869" s="4" t="s">
        <v>1605</v>
      </c>
      <c r="D869" s="176" t="s">
        <v>1606</v>
      </c>
      <c r="E869" s="176"/>
      <c r="F869" s="58" t="s">
        <v>8</v>
      </c>
      <c r="G869" s="15">
        <f>IF(AND(F869="YA"),5,IF(AND(F869="TIDAK"),1,0))</f>
        <v>5</v>
      </c>
    </row>
    <row r="870" spans="1:7" ht="32" customHeight="1" x14ac:dyDescent="0.2">
      <c r="A870" s="2"/>
      <c r="B870" s="4" t="s">
        <v>1607</v>
      </c>
      <c r="C870" s="176" t="s">
        <v>1608</v>
      </c>
      <c r="D870" s="176"/>
      <c r="E870" s="176"/>
      <c r="F870" s="58"/>
      <c r="G870" s="15"/>
    </row>
    <row r="871" spans="1:7" ht="32" customHeight="1" x14ac:dyDescent="0.2">
      <c r="A871" s="2"/>
      <c r="B871" s="5"/>
      <c r="C871" s="4" t="s">
        <v>1609</v>
      </c>
      <c r="D871" s="176" t="s">
        <v>1610</v>
      </c>
      <c r="E871" s="176"/>
      <c r="F871" s="58" t="s">
        <v>8</v>
      </c>
      <c r="G871" s="15">
        <f t="shared" ref="G871:G876" si="51">IF(AND(F871="YA"),5,IF(AND(F871="TIDAK"),1,0))</f>
        <v>5</v>
      </c>
    </row>
    <row r="872" spans="1:7" ht="32" customHeight="1" x14ac:dyDescent="0.2">
      <c r="A872" s="2"/>
      <c r="B872" s="5"/>
      <c r="C872" s="4" t="s">
        <v>1611</v>
      </c>
      <c r="D872" s="176" t="s">
        <v>1612</v>
      </c>
      <c r="E872" s="176"/>
      <c r="F872" s="58" t="s">
        <v>8</v>
      </c>
      <c r="G872" s="15">
        <f t="shared" si="51"/>
        <v>5</v>
      </c>
    </row>
    <row r="873" spans="1:7" ht="32" customHeight="1" x14ac:dyDescent="0.2">
      <c r="A873" s="2"/>
      <c r="B873" s="5"/>
      <c r="C873" s="4" t="s">
        <v>1613</v>
      </c>
      <c r="D873" s="176" t="s">
        <v>1614</v>
      </c>
      <c r="E873" s="176"/>
      <c r="F873" s="58" t="s">
        <v>8</v>
      </c>
      <c r="G873" s="15">
        <f t="shared" si="51"/>
        <v>5</v>
      </c>
    </row>
    <row r="874" spans="1:7" ht="32" customHeight="1" x14ac:dyDescent="0.2">
      <c r="A874" s="2"/>
      <c r="B874" s="5"/>
      <c r="C874" s="4" t="s">
        <v>1615</v>
      </c>
      <c r="D874" s="176" t="s">
        <v>1616</v>
      </c>
      <c r="E874" s="176"/>
      <c r="F874" s="58" t="s">
        <v>8</v>
      </c>
      <c r="G874" s="15">
        <f t="shared" si="51"/>
        <v>5</v>
      </c>
    </row>
    <row r="875" spans="1:7" ht="32" customHeight="1" x14ac:dyDescent="0.2">
      <c r="A875" s="2"/>
      <c r="B875" s="5"/>
      <c r="C875" s="4" t="s">
        <v>1617</v>
      </c>
      <c r="D875" s="176" t="s">
        <v>1618</v>
      </c>
      <c r="E875" s="176"/>
      <c r="F875" s="58" t="s">
        <v>8</v>
      </c>
      <c r="G875" s="15">
        <f t="shared" si="51"/>
        <v>5</v>
      </c>
    </row>
    <row r="876" spans="1:7" ht="32" customHeight="1" x14ac:dyDescent="0.2">
      <c r="A876" s="2"/>
      <c r="B876" s="5"/>
      <c r="C876" s="4" t="s">
        <v>1619</v>
      </c>
      <c r="D876" s="176" t="s">
        <v>1620</v>
      </c>
      <c r="E876" s="176"/>
      <c r="F876" s="58" t="s">
        <v>8</v>
      </c>
      <c r="G876" s="15">
        <f t="shared" si="51"/>
        <v>5</v>
      </c>
    </row>
    <row r="877" spans="1:7" ht="32" customHeight="1" x14ac:dyDescent="0.2">
      <c r="A877" s="2"/>
      <c r="B877" s="4" t="s">
        <v>1621</v>
      </c>
      <c r="C877" s="176" t="s">
        <v>1622</v>
      </c>
      <c r="D877" s="176"/>
      <c r="E877" s="176"/>
      <c r="F877" s="58"/>
      <c r="G877" s="15"/>
    </row>
    <row r="878" spans="1:7" ht="32" customHeight="1" x14ac:dyDescent="0.2">
      <c r="A878" s="2"/>
      <c r="B878" s="5"/>
      <c r="C878" s="4" t="s">
        <v>1623</v>
      </c>
      <c r="D878" s="176" t="s">
        <v>1624</v>
      </c>
      <c r="E878" s="176"/>
      <c r="F878" s="58" t="s">
        <v>22</v>
      </c>
      <c r="G878" s="15">
        <f>IF(AND(F878="YA"),3,IF(AND(F878="TIDAK"),1,0))</f>
        <v>0</v>
      </c>
    </row>
    <row r="879" spans="1:7" ht="32" customHeight="1" x14ac:dyDescent="0.2">
      <c r="A879" s="2"/>
      <c r="B879" s="5"/>
      <c r="C879" s="4" t="s">
        <v>1625</v>
      </c>
      <c r="D879" s="176" t="s">
        <v>1626</v>
      </c>
      <c r="E879" s="176"/>
      <c r="F879" s="58" t="s">
        <v>22</v>
      </c>
      <c r="G879" s="15">
        <f>IF(AND(F879="YA"),3,IF(AND(F879="TIDAK"),1,0))</f>
        <v>0</v>
      </c>
    </row>
    <row r="880" spans="1:7" ht="32" customHeight="1" x14ac:dyDescent="0.2">
      <c r="A880" s="2"/>
      <c r="B880" s="5"/>
      <c r="C880" s="4" t="s">
        <v>1627</v>
      </c>
      <c r="D880" s="176" t="s">
        <v>1628</v>
      </c>
      <c r="E880" s="176"/>
      <c r="F880" s="58" t="s">
        <v>8</v>
      </c>
      <c r="G880" s="15">
        <f>IF(AND(F880="YA"),5,IF(AND(F880="TIDAK"),1,0))</f>
        <v>5</v>
      </c>
    </row>
    <row r="881" spans="1:7" ht="32" customHeight="1" x14ac:dyDescent="0.2">
      <c r="A881" s="2"/>
      <c r="B881" s="4" t="s">
        <v>1629</v>
      </c>
      <c r="C881" s="176" t="s">
        <v>1630</v>
      </c>
      <c r="D881" s="176"/>
      <c r="E881" s="176"/>
      <c r="F881" s="58" t="s">
        <v>8</v>
      </c>
      <c r="G881" s="15">
        <f>IF(AND(F881="YA"),5,IF(AND(F881="TIDAK"),1,0))</f>
        <v>5</v>
      </c>
    </row>
    <row r="882" spans="1:7" ht="32" customHeight="1" x14ac:dyDescent="0.2">
      <c r="A882" s="2"/>
      <c r="B882" s="4" t="s">
        <v>1631</v>
      </c>
      <c r="C882" s="176" t="s">
        <v>1632</v>
      </c>
      <c r="D882" s="176"/>
      <c r="E882" s="176"/>
      <c r="F882" s="58"/>
      <c r="G882" s="15"/>
    </row>
    <row r="883" spans="1:7" ht="32" customHeight="1" x14ac:dyDescent="0.2">
      <c r="A883" s="2"/>
      <c r="B883" s="5"/>
      <c r="C883" s="4" t="s">
        <v>1633</v>
      </c>
      <c r="D883" s="176" t="s">
        <v>1634</v>
      </c>
      <c r="E883" s="176"/>
      <c r="F883" s="58" t="s">
        <v>8</v>
      </c>
      <c r="G883" s="15">
        <f>IF(AND(F883="YA"),5,IF(AND(F883="TIDAK"),1,0))</f>
        <v>5</v>
      </c>
    </row>
    <row r="884" spans="1:7" ht="32" customHeight="1" x14ac:dyDescent="0.2">
      <c r="A884" s="2"/>
      <c r="B884" s="5"/>
      <c r="C884" s="4" t="s">
        <v>1635</v>
      </c>
      <c r="D884" s="176" t="s">
        <v>1636</v>
      </c>
      <c r="E884" s="176"/>
      <c r="F884" s="58" t="s">
        <v>8</v>
      </c>
      <c r="G884" s="15">
        <f>IF(AND(F884="YA"),5,IF(AND(F884="TIDAK"),1,0))</f>
        <v>5</v>
      </c>
    </row>
    <row r="885" spans="1:7" ht="32" customHeight="1" x14ac:dyDescent="0.2">
      <c r="A885" s="2"/>
      <c r="B885" s="5"/>
      <c r="C885" s="4" t="s">
        <v>1637</v>
      </c>
      <c r="D885" s="176" t="s">
        <v>1638</v>
      </c>
      <c r="E885" s="176"/>
      <c r="F885" s="58" t="s">
        <v>8</v>
      </c>
      <c r="G885" s="15">
        <f>IF(AND(F885="YA"),5,IF(AND(F885="TIDAK"),1,0))</f>
        <v>5</v>
      </c>
    </row>
    <row r="886" spans="1:7" ht="32" customHeight="1" x14ac:dyDescent="0.2">
      <c r="A886" s="177" t="s">
        <v>1648</v>
      </c>
      <c r="B886" s="177"/>
      <c r="C886" s="177"/>
      <c r="D886" s="177"/>
      <c r="E886" s="177"/>
      <c r="F886" s="177"/>
      <c r="G886" s="51">
        <f>G4+G163+G244+G281+G326+G365+G400+G430+G443+G477+G617+G678+G705+G751+G809+G832</f>
        <v>2450</v>
      </c>
    </row>
    <row r="887" spans="1:7" ht="32" customHeight="1" x14ac:dyDescent="0.2">
      <c r="A887" s="177" t="s">
        <v>1649</v>
      </c>
      <c r="B887" s="177"/>
      <c r="C887" s="177"/>
      <c r="D887" s="177"/>
      <c r="E887" s="177"/>
      <c r="F887" s="177"/>
      <c r="G887" s="42" t="str">
        <f>IF(AND(G886&gt;=2384),"SANGAT BAIK",IF(AND(G886&gt;=2013),"BAIK",IF(AND(G886&gt;=1616),"CUKUP","KURANG")))</f>
        <v>SANGAT 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164:F243 F282:F325 F327:F364 F366:F399 F401:F429 F431:F442 F478:F616 F679:F704 F618:F677 F706:F750 F752:F808 F444:F476 F810:F831 F245:F280 F833:F885" xr:uid="{6D2C108E-67D6-604B-AD39-A81ACB7C4A61}">
      <formula1>"YA,TIDAK,N/A"</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F356A-0BDC-1C40-9D48-31A1F688C063}">
  <dimension ref="A1:AMG887"/>
  <sheetViews>
    <sheetView view="pageBreakPreview" topLeftCell="A878" zoomScale="85" zoomScaleNormal="100" zoomScalePageLayoutView="85" workbookViewId="0">
      <selection activeCell="G887" sqref="G887"/>
    </sheetView>
  </sheetViews>
  <sheetFormatPr baseColWidth="10" defaultColWidth="10.83203125" defaultRowHeight="16" x14ac:dyDescent="0.2"/>
  <cols>
    <col min="1" max="1" width="10.83203125" style="62"/>
    <col min="2" max="4" width="10.83203125" style="63"/>
    <col min="5" max="5" width="52" style="63" customWidth="1"/>
    <col min="6" max="6" width="14.1640625" style="62" customWidth="1"/>
    <col min="7" max="7" width="25.33203125" style="64" customWidth="1"/>
    <col min="8" max="1021" width="10.83203125" style="62"/>
    <col min="1022" max="16384" width="10.83203125" style="99"/>
  </cols>
  <sheetData>
    <row r="1" spans="1:7" x14ac:dyDescent="0.2">
      <c r="A1" s="62" t="s">
        <v>1701</v>
      </c>
    </row>
    <row r="3" spans="1:7" s="62" customFormat="1" ht="31.5" customHeight="1" x14ac:dyDescent="0.2">
      <c r="A3" s="65" t="s">
        <v>0</v>
      </c>
      <c r="B3" s="217" t="s">
        <v>1</v>
      </c>
      <c r="C3" s="217"/>
      <c r="D3" s="217"/>
      <c r="E3" s="217"/>
      <c r="F3" s="66" t="s">
        <v>2</v>
      </c>
      <c r="G3" s="67" t="s">
        <v>1647</v>
      </c>
    </row>
    <row r="4" spans="1:7" s="62" customFormat="1" ht="31.5" customHeight="1" x14ac:dyDescent="0.2">
      <c r="A4" s="218" t="s">
        <v>4</v>
      </c>
      <c r="B4" s="218"/>
      <c r="C4" s="218"/>
      <c r="D4" s="218"/>
      <c r="E4" s="218"/>
      <c r="F4" s="218"/>
      <c r="G4" s="68">
        <f>G5+G18+G29+G32+G60+G83+G97+G122+G143</f>
        <v>462</v>
      </c>
    </row>
    <row r="5" spans="1:7" s="62" customFormat="1" ht="31.5" customHeight="1" x14ac:dyDescent="0.2">
      <c r="A5" s="69">
        <v>1</v>
      </c>
      <c r="B5" s="219" t="s">
        <v>5</v>
      </c>
      <c r="C5" s="219"/>
      <c r="D5" s="219"/>
      <c r="E5" s="219"/>
      <c r="F5" s="71"/>
      <c r="G5" s="72">
        <f>SUM(G6:G17)</f>
        <v>30</v>
      </c>
    </row>
    <row r="6" spans="1:7" s="62" customFormat="1" ht="31.5" customHeight="1" x14ac:dyDescent="0.2">
      <c r="A6" s="69"/>
      <c r="B6" s="73" t="s">
        <v>6</v>
      </c>
      <c r="C6" s="220" t="s">
        <v>7</v>
      </c>
      <c r="D6" s="220"/>
      <c r="E6" s="220"/>
      <c r="F6" s="71"/>
      <c r="G6" s="74"/>
    </row>
    <row r="7" spans="1:7" s="62" customFormat="1" ht="31.5" customHeight="1" x14ac:dyDescent="0.2">
      <c r="A7" s="69"/>
      <c r="B7" s="70"/>
      <c r="C7" s="75" t="s">
        <v>9</v>
      </c>
      <c r="D7" s="220" t="s">
        <v>10</v>
      </c>
      <c r="E7" s="220"/>
      <c r="F7" s="71" t="s">
        <v>8</v>
      </c>
      <c r="G7" s="74">
        <f>IF(AND(F7="YA"),5,IF(AND(F7="TIDAK"),1,0))</f>
        <v>5</v>
      </c>
    </row>
    <row r="8" spans="1:7" s="62" customFormat="1" ht="31.5" customHeight="1" x14ac:dyDescent="0.2">
      <c r="A8" s="69"/>
      <c r="B8" s="70"/>
      <c r="C8" s="73" t="s">
        <v>11</v>
      </c>
      <c r="D8" s="220" t="s">
        <v>12</v>
      </c>
      <c r="E8" s="220"/>
      <c r="F8" s="71" t="s">
        <v>8</v>
      </c>
      <c r="G8" s="74">
        <f t="shared" ref="G8:G21" si="0">IF(AND(F8="YA"),5,IF(AND(F8="TIDAK"),1,0))</f>
        <v>5</v>
      </c>
    </row>
    <row r="9" spans="1:7" s="62" customFormat="1" ht="31.5" customHeight="1" x14ac:dyDescent="0.2">
      <c r="A9" s="69"/>
      <c r="B9" s="73" t="s">
        <v>13</v>
      </c>
      <c r="C9" s="220" t="s">
        <v>14</v>
      </c>
      <c r="D9" s="220"/>
      <c r="E9" s="220"/>
      <c r="F9" s="71" t="s">
        <v>8</v>
      </c>
      <c r="G9" s="74">
        <f t="shared" si="0"/>
        <v>5</v>
      </c>
    </row>
    <row r="10" spans="1:7" s="62" customFormat="1" ht="31.5" customHeight="1" x14ac:dyDescent="0.2">
      <c r="A10" s="69"/>
      <c r="B10" s="73" t="s">
        <v>15</v>
      </c>
      <c r="C10" s="220" t="s">
        <v>16</v>
      </c>
      <c r="D10" s="220"/>
      <c r="E10" s="220"/>
      <c r="F10" s="71" t="s">
        <v>8</v>
      </c>
      <c r="G10" s="74">
        <f t="shared" si="0"/>
        <v>5</v>
      </c>
    </row>
    <row r="11" spans="1:7" s="62" customFormat="1" ht="31.5" customHeight="1" x14ac:dyDescent="0.2">
      <c r="A11" s="69"/>
      <c r="B11" s="73" t="s">
        <v>17</v>
      </c>
      <c r="C11" s="220" t="s">
        <v>18</v>
      </c>
      <c r="D11" s="220"/>
      <c r="E11" s="220"/>
      <c r="F11" s="71" t="s">
        <v>8</v>
      </c>
      <c r="G11" s="74">
        <f t="shared" si="0"/>
        <v>5</v>
      </c>
    </row>
    <row r="12" spans="1:7" s="62" customFormat="1" ht="31.5" customHeight="1" x14ac:dyDescent="0.2">
      <c r="A12" s="69"/>
      <c r="B12" s="73"/>
      <c r="C12" s="220" t="s">
        <v>19</v>
      </c>
      <c r="D12" s="220"/>
      <c r="E12" s="220"/>
      <c r="F12" s="71"/>
      <c r="G12" s="74"/>
    </row>
    <row r="13" spans="1:7" s="62" customFormat="1" ht="31.5" customHeight="1" x14ac:dyDescent="0.2">
      <c r="A13" s="69"/>
      <c r="B13" s="70"/>
      <c r="C13" s="73" t="s">
        <v>20</v>
      </c>
      <c r="D13" s="220" t="s">
        <v>21</v>
      </c>
      <c r="E13" s="220"/>
      <c r="F13" s="71" t="s">
        <v>22</v>
      </c>
      <c r="G13" s="74">
        <f t="shared" si="0"/>
        <v>0</v>
      </c>
    </row>
    <row r="14" spans="1:7" s="62" customFormat="1" ht="31.5" customHeight="1" x14ac:dyDescent="0.2">
      <c r="A14" s="69"/>
      <c r="B14" s="70"/>
      <c r="C14" s="73" t="s">
        <v>23</v>
      </c>
      <c r="D14" s="220" t="s">
        <v>24</v>
      </c>
      <c r="E14" s="220"/>
      <c r="F14" s="71" t="s">
        <v>22</v>
      </c>
      <c r="G14" s="74">
        <f t="shared" si="0"/>
        <v>0</v>
      </c>
    </row>
    <row r="15" spans="1:7" s="62" customFormat="1" ht="31.5" customHeight="1" x14ac:dyDescent="0.2">
      <c r="A15" s="69"/>
      <c r="B15" s="70"/>
      <c r="C15" s="73" t="s">
        <v>25</v>
      </c>
      <c r="D15" s="220" t="s">
        <v>26</v>
      </c>
      <c r="E15" s="220"/>
      <c r="F15" s="71" t="s">
        <v>22</v>
      </c>
      <c r="G15" s="74">
        <f t="shared" si="0"/>
        <v>0</v>
      </c>
    </row>
    <row r="16" spans="1:7" s="62" customFormat="1" ht="43.75" customHeight="1" x14ac:dyDescent="0.2">
      <c r="A16" s="69"/>
      <c r="B16" s="70"/>
      <c r="C16" s="73" t="s">
        <v>27</v>
      </c>
      <c r="D16" s="220" t="s">
        <v>28</v>
      </c>
      <c r="E16" s="220"/>
      <c r="F16" s="71" t="s">
        <v>22</v>
      </c>
      <c r="G16" s="74">
        <f t="shared" si="0"/>
        <v>0</v>
      </c>
    </row>
    <row r="17" spans="1:7" s="62" customFormat="1" ht="31.5" customHeight="1" x14ac:dyDescent="0.2">
      <c r="A17" s="69"/>
      <c r="B17" s="70"/>
      <c r="C17" s="73" t="s">
        <v>29</v>
      </c>
      <c r="D17" s="220" t="s">
        <v>30</v>
      </c>
      <c r="E17" s="220"/>
      <c r="F17" s="71" t="s">
        <v>8</v>
      </c>
      <c r="G17" s="74">
        <f t="shared" si="0"/>
        <v>5</v>
      </c>
    </row>
    <row r="18" spans="1:7" s="62" customFormat="1" ht="31.5" customHeight="1" x14ac:dyDescent="0.2">
      <c r="A18" s="69">
        <v>2</v>
      </c>
      <c r="B18" s="219" t="s">
        <v>31</v>
      </c>
      <c r="C18" s="219"/>
      <c r="D18" s="219"/>
      <c r="E18" s="219"/>
      <c r="F18" s="71"/>
      <c r="G18" s="72">
        <f>SUM(G19:G28)</f>
        <v>35</v>
      </c>
    </row>
    <row r="19" spans="1:7" s="62" customFormat="1" ht="31.5" customHeight="1" x14ac:dyDescent="0.2">
      <c r="A19" s="69"/>
      <c r="B19" s="73" t="s">
        <v>32</v>
      </c>
      <c r="C19" s="220" t="s">
        <v>33</v>
      </c>
      <c r="D19" s="220"/>
      <c r="E19" s="220"/>
      <c r="F19" s="71" t="s">
        <v>8</v>
      </c>
      <c r="G19" s="74">
        <f t="shared" si="0"/>
        <v>5</v>
      </c>
    </row>
    <row r="20" spans="1:7" s="62" customFormat="1" ht="31.5" customHeight="1" x14ac:dyDescent="0.2">
      <c r="A20" s="69"/>
      <c r="B20" s="73" t="s">
        <v>34</v>
      </c>
      <c r="C20" s="220" t="s">
        <v>35</v>
      </c>
      <c r="D20" s="220"/>
      <c r="E20" s="220"/>
      <c r="F20" s="71" t="s">
        <v>8</v>
      </c>
      <c r="G20" s="74">
        <f t="shared" si="0"/>
        <v>5</v>
      </c>
    </row>
    <row r="21" spans="1:7" s="62" customFormat="1" ht="31.5" customHeight="1" x14ac:dyDescent="0.2">
      <c r="A21" s="69"/>
      <c r="B21" s="73" t="s">
        <v>36</v>
      </c>
      <c r="C21" s="220" t="s">
        <v>37</v>
      </c>
      <c r="D21" s="220"/>
      <c r="E21" s="220"/>
      <c r="F21" s="71" t="s">
        <v>8</v>
      </c>
      <c r="G21" s="74">
        <f t="shared" si="0"/>
        <v>5</v>
      </c>
    </row>
    <row r="22" spans="1:7" s="62" customFormat="1" ht="31.5" customHeight="1" x14ac:dyDescent="0.2">
      <c r="A22" s="69"/>
      <c r="B22" s="73" t="s">
        <v>38</v>
      </c>
      <c r="C22" s="220" t="s">
        <v>39</v>
      </c>
      <c r="D22" s="220"/>
      <c r="E22" s="220"/>
      <c r="F22" s="71"/>
      <c r="G22" s="74"/>
    </row>
    <row r="23" spans="1:7" s="62" customFormat="1" ht="31.5" customHeight="1" x14ac:dyDescent="0.2">
      <c r="A23" s="69"/>
      <c r="B23" s="73"/>
      <c r="C23" s="73" t="s">
        <v>40</v>
      </c>
      <c r="D23" s="220" t="s">
        <v>41</v>
      </c>
      <c r="E23" s="220"/>
      <c r="F23" s="71" t="s">
        <v>22</v>
      </c>
      <c r="G23" s="74">
        <f>IF(AND(F23="YA"),2,IF(AND(F23="TIDAK"),1,0))</f>
        <v>0</v>
      </c>
    </row>
    <row r="24" spans="1:7" s="62" customFormat="1" ht="31.5" customHeight="1" x14ac:dyDescent="0.2">
      <c r="A24" s="69"/>
      <c r="B24" s="73"/>
      <c r="C24" s="73" t="s">
        <v>42</v>
      </c>
      <c r="D24" s="220" t="s">
        <v>43</v>
      </c>
      <c r="E24" s="220"/>
      <c r="F24" s="71" t="s">
        <v>22</v>
      </c>
      <c r="G24" s="74">
        <f>IF(AND(F24="YA"),3,IF(AND(F24="TIDAK"),1,0))</f>
        <v>0</v>
      </c>
    </row>
    <row r="25" spans="1:7" s="62" customFormat="1" ht="31.5" customHeight="1" x14ac:dyDescent="0.2">
      <c r="A25" s="69"/>
      <c r="B25" s="73"/>
      <c r="C25" s="73" t="s">
        <v>44</v>
      </c>
      <c r="D25" s="220" t="s">
        <v>1702</v>
      </c>
      <c r="E25" s="220"/>
      <c r="F25" s="71" t="s">
        <v>8</v>
      </c>
      <c r="G25" s="74">
        <f>IF(AND(F25="YA"),5,IF(AND(F25="TIDAK"),1,0))</f>
        <v>5</v>
      </c>
    </row>
    <row r="26" spans="1:7" s="62" customFormat="1" ht="31.5" customHeight="1" x14ac:dyDescent="0.2">
      <c r="A26" s="69"/>
      <c r="B26" s="73" t="s">
        <v>46</v>
      </c>
      <c r="C26" s="220" t="s">
        <v>47</v>
      </c>
      <c r="D26" s="220"/>
      <c r="E26" s="220"/>
      <c r="F26" s="71" t="s">
        <v>8</v>
      </c>
      <c r="G26" s="74">
        <f t="shared" ref="G26:G28" si="1">IF(AND(F26="YA"),5,IF(AND(F26="TIDAK"),1,0))</f>
        <v>5</v>
      </c>
    </row>
    <row r="27" spans="1:7" s="62" customFormat="1" ht="31.5" customHeight="1" x14ac:dyDescent="0.2">
      <c r="A27" s="69"/>
      <c r="B27" s="73" t="s">
        <v>48</v>
      </c>
      <c r="C27" s="220" t="s">
        <v>49</v>
      </c>
      <c r="D27" s="220"/>
      <c r="E27" s="220"/>
      <c r="F27" s="71" t="s">
        <v>8</v>
      </c>
      <c r="G27" s="74">
        <f t="shared" si="1"/>
        <v>5</v>
      </c>
    </row>
    <row r="28" spans="1:7" s="62" customFormat="1" ht="31.5" customHeight="1" x14ac:dyDescent="0.2">
      <c r="A28" s="69"/>
      <c r="B28" s="73" t="s">
        <v>50</v>
      </c>
      <c r="C28" s="220" t="s">
        <v>51</v>
      </c>
      <c r="D28" s="220"/>
      <c r="E28" s="220"/>
      <c r="F28" s="71" t="s">
        <v>8</v>
      </c>
      <c r="G28" s="74">
        <f t="shared" si="1"/>
        <v>5</v>
      </c>
    </row>
    <row r="29" spans="1:7" s="62" customFormat="1" ht="31.5" customHeight="1" x14ac:dyDescent="0.2">
      <c r="A29" s="69">
        <v>3</v>
      </c>
      <c r="B29" s="219" t="s">
        <v>52</v>
      </c>
      <c r="C29" s="219"/>
      <c r="D29" s="219"/>
      <c r="E29" s="219"/>
      <c r="F29" s="71"/>
      <c r="G29" s="72">
        <f>SUM(G30:G31)</f>
        <v>10</v>
      </c>
    </row>
    <row r="30" spans="1:7" s="62" customFormat="1" ht="31.5" customHeight="1" x14ac:dyDescent="0.2">
      <c r="A30" s="69"/>
      <c r="B30" s="73" t="s">
        <v>53</v>
      </c>
      <c r="C30" s="220" t="s">
        <v>54</v>
      </c>
      <c r="D30" s="220"/>
      <c r="E30" s="220"/>
      <c r="F30" s="71" t="s">
        <v>8</v>
      </c>
      <c r="G30" s="74">
        <f t="shared" ref="G30:G31" si="2">IF(AND(F30="YA"),5,IF(AND(F30="TIDAK"),1,0))</f>
        <v>5</v>
      </c>
    </row>
    <row r="31" spans="1:7" s="62" customFormat="1" ht="31.5" customHeight="1" x14ac:dyDescent="0.2">
      <c r="A31" s="69"/>
      <c r="B31" s="76" t="s">
        <v>56</v>
      </c>
      <c r="C31" s="220" t="s">
        <v>57</v>
      </c>
      <c r="D31" s="220"/>
      <c r="E31" s="220"/>
      <c r="F31" s="71" t="s">
        <v>8</v>
      </c>
      <c r="G31" s="74">
        <f t="shared" si="2"/>
        <v>5</v>
      </c>
    </row>
    <row r="32" spans="1:7" s="62" customFormat="1" ht="31.5" customHeight="1" x14ac:dyDescent="0.2">
      <c r="A32" s="69">
        <v>4</v>
      </c>
      <c r="B32" s="219" t="s">
        <v>58</v>
      </c>
      <c r="C32" s="219"/>
      <c r="D32" s="219"/>
      <c r="E32" s="219"/>
      <c r="F32" s="71"/>
      <c r="G32" s="72">
        <f>SUM(G33:G59)</f>
        <v>100</v>
      </c>
    </row>
    <row r="33" spans="1:7" s="62" customFormat="1" ht="31.5" customHeight="1" x14ac:dyDescent="0.2">
      <c r="A33" s="69"/>
      <c r="B33" s="73" t="s">
        <v>59</v>
      </c>
      <c r="C33" s="220" t="s">
        <v>60</v>
      </c>
      <c r="D33" s="220"/>
      <c r="E33" s="220"/>
      <c r="F33" s="71" t="s">
        <v>8</v>
      </c>
      <c r="G33" s="74">
        <f t="shared" ref="G33" si="3">IF(AND(F33="YA"),5,IF(AND(F33="TIDAK"),1,0))</f>
        <v>5</v>
      </c>
    </row>
    <row r="34" spans="1:7" s="62" customFormat="1" ht="31.5" customHeight="1" x14ac:dyDescent="0.2">
      <c r="A34" s="69"/>
      <c r="B34" s="73" t="s">
        <v>61</v>
      </c>
      <c r="C34" s="220" t="s">
        <v>62</v>
      </c>
      <c r="D34" s="220"/>
      <c r="E34" s="220"/>
      <c r="F34" s="71"/>
      <c r="G34" s="74"/>
    </row>
    <row r="35" spans="1:7" s="62" customFormat="1" ht="31.5" customHeight="1" x14ac:dyDescent="0.2">
      <c r="A35" s="69"/>
      <c r="B35" s="73"/>
      <c r="C35" s="73" t="s">
        <v>63</v>
      </c>
      <c r="D35" s="220" t="s">
        <v>64</v>
      </c>
      <c r="E35" s="220"/>
      <c r="F35" s="71" t="s">
        <v>8</v>
      </c>
      <c r="G35" s="74">
        <f t="shared" ref="G35:G36" si="4">IF(AND(F35="YA"),5,IF(AND(F35="TIDAK"),1,0))</f>
        <v>5</v>
      </c>
    </row>
    <row r="36" spans="1:7" s="62" customFormat="1" ht="55.25" customHeight="1" x14ac:dyDescent="0.2">
      <c r="A36" s="69"/>
      <c r="B36" s="73"/>
      <c r="C36" s="73" t="s">
        <v>65</v>
      </c>
      <c r="D36" s="220" t="s">
        <v>66</v>
      </c>
      <c r="E36" s="220"/>
      <c r="F36" s="71" t="s">
        <v>8</v>
      </c>
      <c r="G36" s="74">
        <f t="shared" si="4"/>
        <v>5</v>
      </c>
    </row>
    <row r="37" spans="1:7" s="62" customFormat="1" ht="31.5" customHeight="1" x14ac:dyDescent="0.2">
      <c r="A37" s="69"/>
      <c r="B37" s="73"/>
      <c r="C37" s="73" t="s">
        <v>67</v>
      </c>
      <c r="D37" s="220" t="s">
        <v>68</v>
      </c>
      <c r="E37" s="220"/>
      <c r="F37" s="71" t="s">
        <v>8</v>
      </c>
      <c r="G37" s="74"/>
    </row>
    <row r="38" spans="1:7" s="62" customFormat="1" ht="31.5" customHeight="1" x14ac:dyDescent="0.2">
      <c r="A38" s="69"/>
      <c r="B38" s="73"/>
      <c r="C38" s="73"/>
      <c r="D38" s="73" t="s">
        <v>69</v>
      </c>
      <c r="E38" s="73" t="s">
        <v>70</v>
      </c>
      <c r="F38" s="71" t="s">
        <v>8</v>
      </c>
      <c r="G38" s="74">
        <f t="shared" ref="G38:G40" si="5">IF(AND(F38="YA"),5,IF(AND(F38="TIDAK"),1,0))</f>
        <v>5</v>
      </c>
    </row>
    <row r="39" spans="1:7" s="62" customFormat="1" ht="31.5" customHeight="1" x14ac:dyDescent="0.2">
      <c r="A39" s="69"/>
      <c r="B39" s="73"/>
      <c r="C39" s="73"/>
      <c r="D39" s="73" t="s">
        <v>71</v>
      </c>
      <c r="E39" s="73" t="s">
        <v>72</v>
      </c>
      <c r="F39" s="71" t="s">
        <v>8</v>
      </c>
      <c r="G39" s="74">
        <f t="shared" si="5"/>
        <v>5</v>
      </c>
    </row>
    <row r="40" spans="1:7" s="62" customFormat="1" ht="31.5" customHeight="1" x14ac:dyDescent="0.2">
      <c r="A40" s="69"/>
      <c r="B40" s="73"/>
      <c r="C40" s="73"/>
      <c r="D40" s="73" t="s">
        <v>73</v>
      </c>
      <c r="E40" s="73" t="s">
        <v>74</v>
      </c>
      <c r="F40" s="71" t="s">
        <v>8</v>
      </c>
      <c r="G40" s="74">
        <f t="shared" si="5"/>
        <v>5</v>
      </c>
    </row>
    <row r="41" spans="1:7" s="62" customFormat="1" ht="31.5" customHeight="1" x14ac:dyDescent="0.2">
      <c r="A41" s="69"/>
      <c r="B41" s="73"/>
      <c r="C41" s="73" t="s">
        <v>75</v>
      </c>
      <c r="D41" s="220" t="s">
        <v>76</v>
      </c>
      <c r="E41" s="220"/>
      <c r="F41" s="71"/>
      <c r="G41" s="74"/>
    </row>
    <row r="42" spans="1:7" s="62" customFormat="1" ht="31.5" customHeight="1" x14ac:dyDescent="0.2">
      <c r="A42" s="69"/>
      <c r="B42" s="73"/>
      <c r="C42" s="73"/>
      <c r="D42" s="73" t="s">
        <v>77</v>
      </c>
      <c r="E42" s="73" t="s">
        <v>78</v>
      </c>
      <c r="F42" s="71" t="s">
        <v>22</v>
      </c>
      <c r="G42" s="74">
        <f>IF(AND(F42="YA"),2,IF(AND(F42="TIDAK"),1,0))</f>
        <v>0</v>
      </c>
    </row>
    <row r="43" spans="1:7" s="62" customFormat="1" ht="31.5" customHeight="1" x14ac:dyDescent="0.2">
      <c r="A43" s="69"/>
      <c r="B43" s="73"/>
      <c r="C43" s="73"/>
      <c r="D43" s="73" t="s">
        <v>79</v>
      </c>
      <c r="E43" s="73" t="s">
        <v>80</v>
      </c>
      <c r="F43" s="71" t="s">
        <v>22</v>
      </c>
      <c r="G43" s="74">
        <f>IF(AND(F43="YA"),3,IF(AND(F43="TIDAK"),1,0))</f>
        <v>0</v>
      </c>
    </row>
    <row r="44" spans="1:7" s="62" customFormat="1" ht="31.5" customHeight="1" x14ac:dyDescent="0.2">
      <c r="A44" s="69"/>
      <c r="B44" s="73"/>
      <c r="C44" s="73"/>
      <c r="D44" s="73" t="s">
        <v>81</v>
      </c>
      <c r="E44" s="73" t="s">
        <v>82</v>
      </c>
      <c r="F44" s="71" t="s">
        <v>8</v>
      </c>
      <c r="G44" s="74">
        <f>IF(AND(F44="YA"),5,IF(AND(F44="TIDAK"),1,0))</f>
        <v>5</v>
      </c>
    </row>
    <row r="45" spans="1:7" s="62" customFormat="1" ht="31.5" customHeight="1" x14ac:dyDescent="0.2">
      <c r="A45" s="69"/>
      <c r="B45" s="76" t="s">
        <v>83</v>
      </c>
      <c r="C45" s="220" t="s">
        <v>84</v>
      </c>
      <c r="D45" s="220"/>
      <c r="E45" s="220"/>
      <c r="F45" s="71"/>
      <c r="G45" s="74"/>
    </row>
    <row r="46" spans="1:7" s="62" customFormat="1" ht="31.5" customHeight="1" x14ac:dyDescent="0.2">
      <c r="A46" s="69"/>
      <c r="B46" s="73"/>
      <c r="C46" s="73" t="s">
        <v>85</v>
      </c>
      <c r="D46" s="220" t="s">
        <v>86</v>
      </c>
      <c r="E46" s="220"/>
      <c r="F46" s="71" t="s">
        <v>8</v>
      </c>
      <c r="G46" s="74">
        <f t="shared" ref="G46:G49" si="6">IF(AND(F46="YA"),5,IF(AND(F46="TIDAK"),1,0))</f>
        <v>5</v>
      </c>
    </row>
    <row r="47" spans="1:7" s="62" customFormat="1" ht="31.5" customHeight="1" x14ac:dyDescent="0.2">
      <c r="A47" s="69"/>
      <c r="B47" s="73"/>
      <c r="C47" s="73" t="s">
        <v>87</v>
      </c>
      <c r="D47" s="220" t="s">
        <v>66</v>
      </c>
      <c r="E47" s="220"/>
      <c r="F47" s="71" t="s">
        <v>8</v>
      </c>
      <c r="G47" s="74">
        <f t="shared" si="6"/>
        <v>5</v>
      </c>
    </row>
    <row r="48" spans="1:7" s="62" customFormat="1" ht="31.5" customHeight="1" x14ac:dyDescent="0.2">
      <c r="A48" s="69"/>
      <c r="B48" s="73"/>
      <c r="C48" s="73" t="s">
        <v>88</v>
      </c>
      <c r="D48" s="220" t="s">
        <v>89</v>
      </c>
      <c r="E48" s="220"/>
      <c r="F48" s="71" t="s">
        <v>8</v>
      </c>
      <c r="G48" s="74">
        <f t="shared" si="6"/>
        <v>5</v>
      </c>
    </row>
    <row r="49" spans="1:7" s="62" customFormat="1" ht="31.5" customHeight="1" x14ac:dyDescent="0.2">
      <c r="A49" s="69"/>
      <c r="B49" s="73"/>
      <c r="C49" s="73" t="s">
        <v>90</v>
      </c>
      <c r="D49" s="220" t="s">
        <v>91</v>
      </c>
      <c r="E49" s="220"/>
      <c r="F49" s="71" t="s">
        <v>8</v>
      </c>
      <c r="G49" s="74">
        <f t="shared" si="6"/>
        <v>5</v>
      </c>
    </row>
    <row r="50" spans="1:7" s="62" customFormat="1" ht="31.5" customHeight="1" x14ac:dyDescent="0.2">
      <c r="A50" s="69"/>
      <c r="B50" s="73"/>
      <c r="C50" s="73" t="s">
        <v>92</v>
      </c>
      <c r="D50" s="220" t="s">
        <v>93</v>
      </c>
      <c r="E50" s="220"/>
      <c r="F50" s="71"/>
      <c r="G50" s="74"/>
    </row>
    <row r="51" spans="1:7" s="62" customFormat="1" ht="31.5" customHeight="1" x14ac:dyDescent="0.2">
      <c r="A51" s="69"/>
      <c r="B51" s="73"/>
      <c r="C51" s="73"/>
      <c r="D51" s="73" t="s">
        <v>94</v>
      </c>
      <c r="E51" s="73" t="s">
        <v>95</v>
      </c>
      <c r="F51" s="71" t="s">
        <v>8</v>
      </c>
      <c r="G51" s="74">
        <f t="shared" ref="G51:G59" si="7">IF(AND(F51="YA"),5,IF(AND(F51="TIDAK"),1,0))</f>
        <v>5</v>
      </c>
    </row>
    <row r="52" spans="1:7" s="62" customFormat="1" ht="31.5" customHeight="1" x14ac:dyDescent="0.2">
      <c r="A52" s="69"/>
      <c r="B52" s="73"/>
      <c r="C52" s="73"/>
      <c r="D52" s="73" t="s">
        <v>96</v>
      </c>
      <c r="E52" s="73" t="s">
        <v>97</v>
      </c>
      <c r="F52" s="71" t="s">
        <v>8</v>
      </c>
      <c r="G52" s="74">
        <f t="shared" si="7"/>
        <v>5</v>
      </c>
    </row>
    <row r="53" spans="1:7" s="62" customFormat="1" ht="31.5" customHeight="1" x14ac:dyDescent="0.2">
      <c r="A53" s="69"/>
      <c r="B53" s="73"/>
      <c r="C53" s="73"/>
      <c r="D53" s="73" t="s">
        <v>98</v>
      </c>
      <c r="E53" s="73" t="s">
        <v>99</v>
      </c>
      <c r="F53" s="71" t="s">
        <v>8</v>
      </c>
      <c r="G53" s="74">
        <f t="shared" si="7"/>
        <v>5</v>
      </c>
    </row>
    <row r="54" spans="1:7" s="62" customFormat="1" ht="31.5" customHeight="1" x14ac:dyDescent="0.2">
      <c r="A54" s="69"/>
      <c r="B54" s="73"/>
      <c r="C54" s="73"/>
      <c r="D54" s="73" t="s">
        <v>100</v>
      </c>
      <c r="E54" s="73" t="s">
        <v>101</v>
      </c>
      <c r="F54" s="71" t="s">
        <v>8</v>
      </c>
      <c r="G54" s="74">
        <f t="shared" si="7"/>
        <v>5</v>
      </c>
    </row>
    <row r="55" spans="1:7" s="62" customFormat="1" ht="31.5" customHeight="1" x14ac:dyDescent="0.2">
      <c r="A55" s="69"/>
      <c r="B55" s="73"/>
      <c r="C55" s="73"/>
      <c r="D55" s="73" t="s">
        <v>102</v>
      </c>
      <c r="E55" s="73" t="s">
        <v>103</v>
      </c>
      <c r="F55" s="71" t="s">
        <v>8</v>
      </c>
      <c r="G55" s="74">
        <f t="shared" si="7"/>
        <v>5</v>
      </c>
    </row>
    <row r="56" spans="1:7" s="62" customFormat="1" ht="31.5" customHeight="1" x14ac:dyDescent="0.2">
      <c r="A56" s="69"/>
      <c r="B56" s="73"/>
      <c r="C56" s="73"/>
      <c r="D56" s="73" t="s">
        <v>104</v>
      </c>
      <c r="E56" s="73" t="s">
        <v>105</v>
      </c>
      <c r="F56" s="71" t="s">
        <v>8</v>
      </c>
      <c r="G56" s="74">
        <f t="shared" si="7"/>
        <v>5</v>
      </c>
    </row>
    <row r="57" spans="1:7" s="62" customFormat="1" ht="31.5" customHeight="1" x14ac:dyDescent="0.2">
      <c r="A57" s="69"/>
      <c r="B57" s="73"/>
      <c r="C57" s="73"/>
      <c r="D57" s="73" t="s">
        <v>106</v>
      </c>
      <c r="E57" s="73" t="s">
        <v>107</v>
      </c>
      <c r="F57" s="71" t="s">
        <v>8</v>
      </c>
      <c r="G57" s="74">
        <f t="shared" si="7"/>
        <v>5</v>
      </c>
    </row>
    <row r="58" spans="1:7" s="62" customFormat="1" ht="31.5" customHeight="1" x14ac:dyDescent="0.2">
      <c r="A58" s="69"/>
      <c r="B58" s="73"/>
      <c r="C58" s="73"/>
      <c r="D58" s="73" t="s">
        <v>108</v>
      </c>
      <c r="E58" s="73" t="s">
        <v>109</v>
      </c>
      <c r="F58" s="71" t="s">
        <v>8</v>
      </c>
      <c r="G58" s="74">
        <f t="shared" si="7"/>
        <v>5</v>
      </c>
    </row>
    <row r="59" spans="1:7" s="62" customFormat="1" ht="31.5" customHeight="1" x14ac:dyDescent="0.2">
      <c r="A59" s="69"/>
      <c r="B59" s="73"/>
      <c r="C59" s="73"/>
      <c r="D59" s="73" t="s">
        <v>110</v>
      </c>
      <c r="E59" s="73" t="s">
        <v>111</v>
      </c>
      <c r="F59" s="71" t="s">
        <v>8</v>
      </c>
      <c r="G59" s="74">
        <f t="shared" si="7"/>
        <v>5</v>
      </c>
    </row>
    <row r="60" spans="1:7" s="62" customFormat="1" ht="31.5" customHeight="1" x14ac:dyDescent="0.2">
      <c r="A60" s="69">
        <v>5</v>
      </c>
      <c r="B60" s="219" t="s">
        <v>112</v>
      </c>
      <c r="C60" s="219"/>
      <c r="D60" s="219"/>
      <c r="E60" s="219"/>
      <c r="F60" s="71"/>
      <c r="G60" s="72">
        <f>SUM(G61:G82)</f>
        <v>85</v>
      </c>
    </row>
    <row r="61" spans="1:7" s="62" customFormat="1" ht="31.5" customHeight="1" x14ac:dyDescent="0.2">
      <c r="A61" s="69"/>
      <c r="B61" s="73" t="s">
        <v>113</v>
      </c>
      <c r="C61" s="220" t="s">
        <v>114</v>
      </c>
      <c r="D61" s="220"/>
      <c r="E61" s="220"/>
      <c r="F61" s="71" t="s">
        <v>8</v>
      </c>
      <c r="G61" s="74">
        <f t="shared" ref="G61" si="8">IF(AND(F61="YA"),5,IF(AND(F61="TIDAK"),1,0))</f>
        <v>5</v>
      </c>
    </row>
    <row r="62" spans="1:7" s="62" customFormat="1" ht="31.5" customHeight="1" x14ac:dyDescent="0.2">
      <c r="A62" s="69"/>
      <c r="B62" s="73" t="s">
        <v>115</v>
      </c>
      <c r="C62" s="220" t="s">
        <v>116</v>
      </c>
      <c r="D62" s="220"/>
      <c r="E62" s="220"/>
      <c r="F62" s="71"/>
      <c r="G62" s="74"/>
    </row>
    <row r="63" spans="1:7" s="62" customFormat="1" ht="31.5" customHeight="1" x14ac:dyDescent="0.2">
      <c r="A63" s="69"/>
      <c r="B63" s="73"/>
      <c r="C63" s="73" t="s">
        <v>117</v>
      </c>
      <c r="D63" s="220" t="s">
        <v>118</v>
      </c>
      <c r="E63" s="220"/>
      <c r="F63" s="71" t="s">
        <v>8</v>
      </c>
      <c r="G63" s="74">
        <f t="shared" ref="G63:G70" si="9">IF(AND(F63="YA"),5,IF(AND(F63="TIDAK"),1,0))</f>
        <v>5</v>
      </c>
    </row>
    <row r="64" spans="1:7" s="62" customFormat="1" ht="31.5" customHeight="1" x14ac:dyDescent="0.2">
      <c r="A64" s="69"/>
      <c r="B64" s="73"/>
      <c r="C64" s="73" t="s">
        <v>119</v>
      </c>
      <c r="D64" s="220" t="s">
        <v>120</v>
      </c>
      <c r="E64" s="220"/>
      <c r="F64" s="71" t="s">
        <v>8</v>
      </c>
      <c r="G64" s="74">
        <f t="shared" si="9"/>
        <v>5</v>
      </c>
    </row>
    <row r="65" spans="1:7" s="62" customFormat="1" ht="31.5" customHeight="1" x14ac:dyDescent="0.2">
      <c r="A65" s="69"/>
      <c r="B65" s="73"/>
      <c r="C65" s="73" t="s">
        <v>121</v>
      </c>
      <c r="D65" s="220" t="s">
        <v>122</v>
      </c>
      <c r="E65" s="220"/>
      <c r="F65" s="71" t="s">
        <v>8</v>
      </c>
      <c r="G65" s="74">
        <f t="shared" si="9"/>
        <v>5</v>
      </c>
    </row>
    <row r="66" spans="1:7" s="62" customFormat="1" ht="31.5" customHeight="1" x14ac:dyDescent="0.2">
      <c r="A66" s="69"/>
      <c r="B66" s="73"/>
      <c r="C66" s="73" t="s">
        <v>123</v>
      </c>
      <c r="D66" s="220" t="s">
        <v>124</v>
      </c>
      <c r="E66" s="220"/>
      <c r="F66" s="71" t="s">
        <v>8</v>
      </c>
      <c r="G66" s="74">
        <f t="shared" si="9"/>
        <v>5</v>
      </c>
    </row>
    <row r="67" spans="1:7" s="62" customFormat="1" ht="31.5" customHeight="1" x14ac:dyDescent="0.2">
      <c r="A67" s="69"/>
      <c r="B67" s="73"/>
      <c r="C67" s="73" t="s">
        <v>125</v>
      </c>
      <c r="D67" s="220" t="s">
        <v>126</v>
      </c>
      <c r="E67" s="220"/>
      <c r="F67" s="71" t="s">
        <v>8</v>
      </c>
      <c r="G67" s="74">
        <f t="shared" si="9"/>
        <v>5</v>
      </c>
    </row>
    <row r="68" spans="1:7" s="62" customFormat="1" ht="41.25" customHeight="1" x14ac:dyDescent="0.2">
      <c r="A68" s="69"/>
      <c r="B68" s="73"/>
      <c r="C68" s="73" t="s">
        <v>127</v>
      </c>
      <c r="D68" s="220" t="s">
        <v>128</v>
      </c>
      <c r="E68" s="220"/>
      <c r="F68" s="71" t="s">
        <v>8</v>
      </c>
      <c r="G68" s="74">
        <f t="shared" si="9"/>
        <v>5</v>
      </c>
    </row>
    <row r="69" spans="1:7" s="62" customFormat="1" ht="31.5" customHeight="1" x14ac:dyDescent="0.2">
      <c r="A69" s="69"/>
      <c r="B69" s="73"/>
      <c r="C69" s="73" t="s">
        <v>129</v>
      </c>
      <c r="D69" s="220" t="s">
        <v>130</v>
      </c>
      <c r="E69" s="220"/>
      <c r="F69" s="71" t="s">
        <v>8</v>
      </c>
      <c r="G69" s="74">
        <f t="shared" si="9"/>
        <v>5</v>
      </c>
    </row>
    <row r="70" spans="1:7" s="62" customFormat="1" ht="31.5" customHeight="1" x14ac:dyDescent="0.2">
      <c r="A70" s="69"/>
      <c r="B70" s="73"/>
      <c r="C70" s="73" t="s">
        <v>131</v>
      </c>
      <c r="D70" s="220" t="s">
        <v>132</v>
      </c>
      <c r="E70" s="220"/>
      <c r="F70" s="71" t="s">
        <v>8</v>
      </c>
      <c r="G70" s="74">
        <f t="shared" si="9"/>
        <v>5</v>
      </c>
    </row>
    <row r="71" spans="1:7" s="62" customFormat="1" ht="31.5" customHeight="1" x14ac:dyDescent="0.2">
      <c r="A71" s="69"/>
      <c r="B71" s="73" t="s">
        <v>133</v>
      </c>
      <c r="C71" s="220" t="s">
        <v>134</v>
      </c>
      <c r="D71" s="220"/>
      <c r="E71" s="220"/>
      <c r="F71" s="71"/>
      <c r="G71" s="74"/>
    </row>
    <row r="72" spans="1:7" s="62" customFormat="1" ht="31.5" customHeight="1" x14ac:dyDescent="0.2">
      <c r="A72" s="69"/>
      <c r="B72" s="73"/>
      <c r="C72" s="73" t="s">
        <v>135</v>
      </c>
      <c r="D72" s="220" t="s">
        <v>136</v>
      </c>
      <c r="E72" s="220"/>
      <c r="F72" s="71"/>
      <c r="G72" s="74"/>
    </row>
    <row r="73" spans="1:7" s="62" customFormat="1" ht="31.5" customHeight="1" x14ac:dyDescent="0.2">
      <c r="A73" s="69"/>
      <c r="B73" s="73"/>
      <c r="C73" s="73"/>
      <c r="D73" s="73" t="s">
        <v>137</v>
      </c>
      <c r="E73" s="73" t="s">
        <v>78</v>
      </c>
      <c r="F73" s="71" t="s">
        <v>22</v>
      </c>
      <c r="G73" s="74">
        <f>IF(AND(F73="YA"),2,IF(AND(F73="TIDAK"),1,0))</f>
        <v>0</v>
      </c>
    </row>
    <row r="74" spans="1:7" s="62" customFormat="1" ht="31.5" customHeight="1" x14ac:dyDescent="0.2">
      <c r="A74" s="69"/>
      <c r="B74" s="73"/>
      <c r="C74" s="73"/>
      <c r="D74" s="73" t="s">
        <v>138</v>
      </c>
      <c r="E74" s="73" t="s">
        <v>80</v>
      </c>
      <c r="F74" s="71" t="s">
        <v>22</v>
      </c>
      <c r="G74" s="74">
        <f>IF(AND(F74="YA"),3,IF(AND(F74="TIDAK"),1,0))</f>
        <v>0</v>
      </c>
    </row>
    <row r="75" spans="1:7" s="62" customFormat="1" ht="31.5" customHeight="1" x14ac:dyDescent="0.2">
      <c r="A75" s="69"/>
      <c r="B75" s="73"/>
      <c r="C75" s="73"/>
      <c r="D75" s="73" t="s">
        <v>139</v>
      </c>
      <c r="E75" s="73" t="s">
        <v>140</v>
      </c>
      <c r="F75" s="71" t="s">
        <v>8</v>
      </c>
      <c r="G75" s="74">
        <f>IF(AND(F75="YA"),5,IF(AND(F75="TIDAK"),1,0))</f>
        <v>5</v>
      </c>
    </row>
    <row r="76" spans="1:7" s="62" customFormat="1" ht="31.5" customHeight="1" x14ac:dyDescent="0.2">
      <c r="A76" s="69"/>
      <c r="B76" s="73"/>
      <c r="C76" s="73" t="s">
        <v>141</v>
      </c>
      <c r="D76" s="220" t="s">
        <v>142</v>
      </c>
      <c r="E76" s="220"/>
      <c r="F76" s="71" t="s">
        <v>8</v>
      </c>
      <c r="G76" s="74">
        <f t="shared" ref="G76:G82" si="10">IF(AND(F76="YA"),5,IF(AND(F76="TIDAK"),1,0))</f>
        <v>5</v>
      </c>
    </row>
    <row r="77" spans="1:7" s="62" customFormat="1" ht="31.5" customHeight="1" x14ac:dyDescent="0.2">
      <c r="A77" s="69"/>
      <c r="B77" s="73" t="s">
        <v>143</v>
      </c>
      <c r="C77" s="220" t="s">
        <v>144</v>
      </c>
      <c r="D77" s="220"/>
      <c r="E77" s="220"/>
      <c r="F77" s="71" t="s">
        <v>8</v>
      </c>
      <c r="G77" s="74">
        <f t="shared" si="10"/>
        <v>5</v>
      </c>
    </row>
    <row r="78" spans="1:7" s="62" customFormat="1" ht="36.75" customHeight="1" x14ac:dyDescent="0.2">
      <c r="A78" s="69"/>
      <c r="B78" s="73" t="s">
        <v>145</v>
      </c>
      <c r="C78" s="220" t="s">
        <v>146</v>
      </c>
      <c r="D78" s="220"/>
      <c r="E78" s="220"/>
      <c r="F78" s="71" t="s">
        <v>8</v>
      </c>
      <c r="G78" s="74">
        <f t="shared" si="10"/>
        <v>5</v>
      </c>
    </row>
    <row r="79" spans="1:7" s="62" customFormat="1" ht="42" customHeight="1" x14ac:dyDescent="0.2">
      <c r="A79" s="69"/>
      <c r="B79" s="73" t="s">
        <v>147</v>
      </c>
      <c r="C79" s="220" t="s">
        <v>148</v>
      </c>
      <c r="D79" s="220"/>
      <c r="E79" s="220"/>
      <c r="F79" s="71" t="s">
        <v>8</v>
      </c>
      <c r="G79" s="74">
        <f t="shared" si="10"/>
        <v>5</v>
      </c>
    </row>
    <row r="80" spans="1:7" s="62" customFormat="1" ht="41.25" customHeight="1" x14ac:dyDescent="0.2">
      <c r="A80" s="69"/>
      <c r="B80" s="73" t="s">
        <v>149</v>
      </c>
      <c r="C80" s="220" t="s">
        <v>150</v>
      </c>
      <c r="D80" s="220"/>
      <c r="E80" s="220"/>
      <c r="F80" s="71" t="s">
        <v>8</v>
      </c>
      <c r="G80" s="74">
        <f t="shared" si="10"/>
        <v>5</v>
      </c>
    </row>
    <row r="81" spans="1:7" s="62" customFormat="1" ht="31.5" customHeight="1" x14ac:dyDescent="0.2">
      <c r="A81" s="69"/>
      <c r="B81" s="73" t="s">
        <v>151</v>
      </c>
      <c r="C81" s="220" t="s">
        <v>152</v>
      </c>
      <c r="D81" s="220"/>
      <c r="E81" s="220"/>
      <c r="F81" s="71" t="s">
        <v>8</v>
      </c>
      <c r="G81" s="74">
        <f t="shared" si="10"/>
        <v>5</v>
      </c>
    </row>
    <row r="82" spans="1:7" s="62" customFormat="1" ht="31.5" customHeight="1" x14ac:dyDescent="0.2">
      <c r="A82" s="69"/>
      <c r="B82" s="73" t="s">
        <v>153</v>
      </c>
      <c r="C82" s="220" t="s">
        <v>154</v>
      </c>
      <c r="D82" s="220"/>
      <c r="E82" s="220"/>
      <c r="F82" s="71" t="s">
        <v>8</v>
      </c>
      <c r="G82" s="74">
        <f t="shared" si="10"/>
        <v>5</v>
      </c>
    </row>
    <row r="83" spans="1:7" s="62" customFormat="1" ht="31.5" customHeight="1" x14ac:dyDescent="0.2">
      <c r="A83" s="69">
        <v>6</v>
      </c>
      <c r="B83" s="219" t="s">
        <v>155</v>
      </c>
      <c r="C83" s="219"/>
      <c r="D83" s="219"/>
      <c r="E83" s="219"/>
      <c r="F83" s="71"/>
      <c r="G83" s="72">
        <f>SUM(G84:G96)</f>
        <v>25</v>
      </c>
    </row>
    <row r="84" spans="1:7" s="62" customFormat="1" ht="33.25" customHeight="1" x14ac:dyDescent="0.2">
      <c r="A84" s="69"/>
      <c r="B84" s="73" t="s">
        <v>156</v>
      </c>
      <c r="C84" s="220" t="s">
        <v>157</v>
      </c>
      <c r="D84" s="220"/>
      <c r="E84" s="220"/>
      <c r="F84" s="71" t="s">
        <v>8</v>
      </c>
      <c r="G84" s="74">
        <f t="shared" ref="G84" si="11">IF(AND(F84="YA"),5,IF(AND(F84="TIDAK"),1,0))</f>
        <v>5</v>
      </c>
    </row>
    <row r="85" spans="1:7" s="62" customFormat="1" ht="31.5" customHeight="1" x14ac:dyDescent="0.2">
      <c r="A85" s="69"/>
      <c r="B85" s="73" t="s">
        <v>158</v>
      </c>
      <c r="C85" s="220" t="s">
        <v>159</v>
      </c>
      <c r="D85" s="220"/>
      <c r="E85" s="220"/>
      <c r="F85" s="71"/>
      <c r="G85" s="74"/>
    </row>
    <row r="86" spans="1:7" s="62" customFormat="1" ht="31.5" customHeight="1" x14ac:dyDescent="0.2">
      <c r="A86" s="69"/>
      <c r="B86" s="73"/>
      <c r="C86" s="73" t="s">
        <v>160</v>
      </c>
      <c r="D86" s="220" t="s">
        <v>161</v>
      </c>
      <c r="E86" s="220"/>
      <c r="F86" s="71" t="s">
        <v>8</v>
      </c>
      <c r="G86" s="74">
        <f>IF(AND(F86="YA"),3,IF(AND(F86="TIDAK"),1,0))</f>
        <v>3</v>
      </c>
    </row>
    <row r="87" spans="1:7" s="62" customFormat="1" ht="31.5" customHeight="1" x14ac:dyDescent="0.2">
      <c r="A87" s="69"/>
      <c r="B87" s="73"/>
      <c r="C87" s="73" t="s">
        <v>162</v>
      </c>
      <c r="D87" s="220" t="s">
        <v>163</v>
      </c>
      <c r="E87" s="220"/>
      <c r="F87" s="71" t="s">
        <v>22</v>
      </c>
      <c r="G87" s="74">
        <f>IF(AND(F87="YA"),5,IF(AND(F87="TIDAK"),1,0))</f>
        <v>0</v>
      </c>
    </row>
    <row r="88" spans="1:7" s="62" customFormat="1" ht="31.5" customHeight="1" x14ac:dyDescent="0.2">
      <c r="A88" s="69"/>
      <c r="B88" s="73" t="s">
        <v>164</v>
      </c>
      <c r="C88" s="220" t="s">
        <v>1703</v>
      </c>
      <c r="D88" s="220"/>
      <c r="E88" s="220"/>
      <c r="F88" s="71"/>
      <c r="G88" s="74"/>
    </row>
    <row r="89" spans="1:7" s="62" customFormat="1" ht="31.5" customHeight="1" x14ac:dyDescent="0.2">
      <c r="A89" s="69"/>
      <c r="B89" s="73"/>
      <c r="C89" s="73" t="s">
        <v>166</v>
      </c>
      <c r="D89" s="220" t="s">
        <v>167</v>
      </c>
      <c r="E89" s="220"/>
      <c r="F89" s="71" t="s">
        <v>22</v>
      </c>
      <c r="G89" s="74">
        <f>IF(AND(F89="YA"),3,IF(AND(F89="TIDAK"),1,0))</f>
        <v>0</v>
      </c>
    </row>
    <row r="90" spans="1:7" s="62" customFormat="1" ht="31.5" customHeight="1" x14ac:dyDescent="0.2">
      <c r="A90" s="69"/>
      <c r="B90" s="73"/>
      <c r="C90" s="73" t="s">
        <v>168</v>
      </c>
      <c r="D90" s="220" t="s">
        <v>1704</v>
      </c>
      <c r="E90" s="220"/>
      <c r="F90" s="71" t="s">
        <v>8</v>
      </c>
      <c r="G90" s="74">
        <f>IF(AND(F90="YA"),5,IF(AND(F90="TIDAK"),1,0))</f>
        <v>5</v>
      </c>
    </row>
    <row r="91" spans="1:7" s="62" customFormat="1" ht="31.5" customHeight="1" x14ac:dyDescent="0.2">
      <c r="A91" s="69"/>
      <c r="B91" s="73" t="s">
        <v>170</v>
      </c>
      <c r="C91" s="220" t="s">
        <v>1705</v>
      </c>
      <c r="D91" s="220"/>
      <c r="E91" s="220"/>
      <c r="F91" s="71"/>
      <c r="G91" s="74"/>
    </row>
    <row r="92" spans="1:7" s="62" customFormat="1" ht="31.5" customHeight="1" x14ac:dyDescent="0.2">
      <c r="A92" s="69"/>
      <c r="B92" s="73"/>
      <c r="C92" s="73" t="s">
        <v>172</v>
      </c>
      <c r="D92" s="220" t="s">
        <v>173</v>
      </c>
      <c r="E92" s="220"/>
      <c r="F92" s="71" t="s">
        <v>8</v>
      </c>
      <c r="G92" s="74">
        <f>IF(AND(F92="YA"),2,IF(AND(F92="TIDAK"),1,0))</f>
        <v>2</v>
      </c>
    </row>
    <row r="93" spans="1:7" s="62" customFormat="1" ht="31.5" customHeight="1" x14ac:dyDescent="0.2">
      <c r="A93" s="69"/>
      <c r="B93" s="73"/>
      <c r="C93" s="73" t="s">
        <v>174</v>
      </c>
      <c r="D93" s="220" t="s">
        <v>175</v>
      </c>
      <c r="E93" s="220"/>
      <c r="F93" s="71" t="s">
        <v>22</v>
      </c>
      <c r="G93" s="74">
        <f>IF(AND(F93="YA"),3,IF(AND(F93="TIDAK"),1,0))</f>
        <v>0</v>
      </c>
    </row>
    <row r="94" spans="1:7" s="62" customFormat="1" ht="31.5" customHeight="1" x14ac:dyDescent="0.2">
      <c r="A94" s="69"/>
      <c r="B94" s="73"/>
      <c r="C94" s="73" t="s">
        <v>176</v>
      </c>
      <c r="D94" s="220" t="s">
        <v>177</v>
      </c>
      <c r="E94" s="220"/>
      <c r="F94" s="71" t="s">
        <v>22</v>
      </c>
      <c r="G94" s="74">
        <f>IF(AND(F94="YA"),5,IF(AND(F94="TIDAK"),1,0))</f>
        <v>0</v>
      </c>
    </row>
    <row r="95" spans="1:7" s="62" customFormat="1" ht="31.5" customHeight="1" x14ac:dyDescent="0.2">
      <c r="A95" s="69"/>
      <c r="B95" s="73" t="s">
        <v>178</v>
      </c>
      <c r="C95" s="220" t="s">
        <v>179</v>
      </c>
      <c r="D95" s="220"/>
      <c r="E95" s="220"/>
      <c r="F95" s="71" t="s">
        <v>8</v>
      </c>
      <c r="G95" s="74">
        <f t="shared" ref="G95:G96" si="12">IF(AND(F95="YA"),5,IF(AND(F95="TIDAK"),1,0))</f>
        <v>5</v>
      </c>
    </row>
    <row r="96" spans="1:7" s="62" customFormat="1" ht="39.5" customHeight="1" x14ac:dyDescent="0.2">
      <c r="A96" s="69"/>
      <c r="B96" s="73" t="s">
        <v>180</v>
      </c>
      <c r="C96" s="220" t="s">
        <v>181</v>
      </c>
      <c r="D96" s="220"/>
      <c r="E96" s="220"/>
      <c r="F96" s="71" t="s">
        <v>8</v>
      </c>
      <c r="G96" s="74">
        <f t="shared" si="12"/>
        <v>5</v>
      </c>
    </row>
    <row r="97" spans="1:7" s="62" customFormat="1" ht="31.5" customHeight="1" x14ac:dyDescent="0.2">
      <c r="A97" s="69">
        <v>7</v>
      </c>
      <c r="B97" s="219" t="s">
        <v>182</v>
      </c>
      <c r="C97" s="219"/>
      <c r="D97" s="219"/>
      <c r="E97" s="219"/>
      <c r="F97" s="71"/>
      <c r="G97" s="72">
        <f>SUM(G98:G121)</f>
        <v>78</v>
      </c>
    </row>
    <row r="98" spans="1:7" s="62" customFormat="1" ht="31.5" customHeight="1" x14ac:dyDescent="0.2">
      <c r="A98" s="69"/>
      <c r="B98" s="73" t="s">
        <v>183</v>
      </c>
      <c r="C98" s="220" t="s">
        <v>184</v>
      </c>
      <c r="D98" s="220"/>
      <c r="E98" s="220"/>
      <c r="F98" s="71" t="s">
        <v>8</v>
      </c>
      <c r="G98" s="74">
        <f t="shared" ref="G98:G99" si="13">IF(AND(F98="YA"),5,IF(AND(F98="TIDAK"),1,0))</f>
        <v>5</v>
      </c>
    </row>
    <row r="99" spans="1:7" s="62" customFormat="1" ht="31.5" customHeight="1" x14ac:dyDescent="0.2">
      <c r="A99" s="69"/>
      <c r="B99" s="73" t="s">
        <v>185</v>
      </c>
      <c r="C99" s="220" t="s">
        <v>186</v>
      </c>
      <c r="D99" s="220"/>
      <c r="E99" s="220"/>
      <c r="F99" s="71" t="s">
        <v>8</v>
      </c>
      <c r="G99" s="74">
        <f t="shared" si="13"/>
        <v>5</v>
      </c>
    </row>
    <row r="100" spans="1:7" s="62" customFormat="1" ht="31.5" customHeight="1" x14ac:dyDescent="0.2">
      <c r="A100" s="69"/>
      <c r="B100" s="73" t="s">
        <v>187</v>
      </c>
      <c r="C100" s="220" t="s">
        <v>188</v>
      </c>
      <c r="D100" s="220"/>
      <c r="E100" s="220"/>
      <c r="F100" s="71"/>
      <c r="G100" s="74"/>
    </row>
    <row r="101" spans="1:7" s="62" customFormat="1" ht="31.5" customHeight="1" x14ac:dyDescent="0.2">
      <c r="A101" s="69"/>
      <c r="B101" s="73"/>
      <c r="C101" s="73" t="s">
        <v>189</v>
      </c>
      <c r="D101" s="220" t="s">
        <v>190</v>
      </c>
      <c r="E101" s="220"/>
      <c r="F101" s="71" t="s">
        <v>8</v>
      </c>
      <c r="G101" s="74">
        <f t="shared" ref="G101:G110" si="14">IF(AND(F101="YA"),5,IF(AND(F101="TIDAK"),1,0))</f>
        <v>5</v>
      </c>
    </row>
    <row r="102" spans="1:7" s="62" customFormat="1" ht="31.5" customHeight="1" x14ac:dyDescent="0.2">
      <c r="A102" s="69"/>
      <c r="B102" s="73"/>
      <c r="C102" s="73" t="s">
        <v>191</v>
      </c>
      <c r="D102" s="220" t="s">
        <v>192</v>
      </c>
      <c r="E102" s="220"/>
      <c r="F102" s="71" t="s">
        <v>8</v>
      </c>
      <c r="G102" s="74">
        <f t="shared" si="14"/>
        <v>5</v>
      </c>
    </row>
    <row r="103" spans="1:7" s="62" customFormat="1" ht="31.5" customHeight="1" x14ac:dyDescent="0.2">
      <c r="A103" s="69"/>
      <c r="B103" s="73"/>
      <c r="C103" s="73" t="s">
        <v>193</v>
      </c>
      <c r="D103" s="220" t="s">
        <v>194</v>
      </c>
      <c r="E103" s="220"/>
      <c r="F103" s="71" t="s">
        <v>8</v>
      </c>
      <c r="G103" s="74">
        <f t="shared" si="14"/>
        <v>5</v>
      </c>
    </row>
    <row r="104" spans="1:7" s="62" customFormat="1" ht="31.5" customHeight="1" x14ac:dyDescent="0.2">
      <c r="A104" s="69"/>
      <c r="B104" s="73"/>
      <c r="C104" s="73" t="s">
        <v>195</v>
      </c>
      <c r="D104" s="220" t="s">
        <v>196</v>
      </c>
      <c r="E104" s="220"/>
      <c r="F104" s="71" t="s">
        <v>8</v>
      </c>
      <c r="G104" s="74">
        <f t="shared" si="14"/>
        <v>5</v>
      </c>
    </row>
    <row r="105" spans="1:7" s="62" customFormat="1" ht="31.5" customHeight="1" x14ac:dyDescent="0.2">
      <c r="A105" s="69"/>
      <c r="B105" s="73"/>
      <c r="C105" s="73" t="s">
        <v>197</v>
      </c>
      <c r="D105" s="220" t="s">
        <v>198</v>
      </c>
      <c r="E105" s="220"/>
      <c r="F105" s="71" t="s">
        <v>8</v>
      </c>
      <c r="G105" s="74">
        <f t="shared" si="14"/>
        <v>5</v>
      </c>
    </row>
    <row r="106" spans="1:7" s="62" customFormat="1" ht="31.5" customHeight="1" x14ac:dyDescent="0.2">
      <c r="A106" s="69"/>
      <c r="B106" s="73"/>
      <c r="C106" s="73" t="s">
        <v>199</v>
      </c>
      <c r="D106" s="220" t="s">
        <v>200</v>
      </c>
      <c r="E106" s="220"/>
      <c r="F106" s="71" t="s">
        <v>8</v>
      </c>
      <c r="G106" s="74">
        <f t="shared" si="14"/>
        <v>5</v>
      </c>
    </row>
    <row r="107" spans="1:7" s="62" customFormat="1" ht="31.5" customHeight="1" x14ac:dyDescent="0.2">
      <c r="A107" s="69"/>
      <c r="B107" s="73" t="s">
        <v>201</v>
      </c>
      <c r="C107" s="220" t="s">
        <v>1706</v>
      </c>
      <c r="D107" s="220"/>
      <c r="E107" s="220"/>
      <c r="F107" s="71" t="s">
        <v>8</v>
      </c>
      <c r="G107" s="74">
        <f t="shared" si="14"/>
        <v>5</v>
      </c>
    </row>
    <row r="108" spans="1:7" s="62" customFormat="1" ht="31.5" customHeight="1" x14ac:dyDescent="0.2">
      <c r="A108" s="69"/>
      <c r="B108" s="73" t="s">
        <v>203</v>
      </c>
      <c r="C108" s="220" t="s">
        <v>204</v>
      </c>
      <c r="D108" s="220"/>
      <c r="E108" s="220"/>
      <c r="F108" s="71" t="s">
        <v>8</v>
      </c>
      <c r="G108" s="74">
        <f t="shared" si="14"/>
        <v>5</v>
      </c>
    </row>
    <row r="109" spans="1:7" s="62" customFormat="1" ht="31.5" customHeight="1" x14ac:dyDescent="0.2">
      <c r="A109" s="69"/>
      <c r="B109" s="73" t="s">
        <v>205</v>
      </c>
      <c r="C109" s="220" t="s">
        <v>206</v>
      </c>
      <c r="D109" s="220"/>
      <c r="E109" s="220"/>
      <c r="F109" s="71" t="s">
        <v>8</v>
      </c>
      <c r="G109" s="74">
        <f t="shared" si="14"/>
        <v>5</v>
      </c>
    </row>
    <row r="110" spans="1:7" s="62" customFormat="1" ht="36" customHeight="1" x14ac:dyDescent="0.2">
      <c r="A110" s="69"/>
      <c r="B110" s="73" t="s">
        <v>207</v>
      </c>
      <c r="C110" s="220" t="s">
        <v>208</v>
      </c>
      <c r="D110" s="220"/>
      <c r="E110" s="220"/>
      <c r="F110" s="71" t="s">
        <v>8</v>
      </c>
      <c r="G110" s="74">
        <f t="shared" si="14"/>
        <v>5</v>
      </c>
    </row>
    <row r="111" spans="1:7" s="62" customFormat="1" ht="31.5" customHeight="1" x14ac:dyDescent="0.2">
      <c r="A111" s="69"/>
      <c r="B111" s="73" t="s">
        <v>209</v>
      </c>
      <c r="C111" s="220" t="s">
        <v>210</v>
      </c>
      <c r="D111" s="220"/>
      <c r="E111" s="220"/>
      <c r="F111" s="71"/>
      <c r="G111" s="74"/>
    </row>
    <row r="112" spans="1:7" s="62" customFormat="1" ht="31.5" customHeight="1" x14ac:dyDescent="0.2">
      <c r="A112" s="77"/>
      <c r="B112" s="73"/>
      <c r="C112" s="73" t="s">
        <v>211</v>
      </c>
      <c r="D112" s="220" t="s">
        <v>212</v>
      </c>
      <c r="E112" s="220"/>
      <c r="F112" s="71" t="s">
        <v>22</v>
      </c>
      <c r="G112" s="74">
        <f>IF(AND(F112="YA"),3,IF(AND(F112="TIDAK"),1,0))</f>
        <v>0</v>
      </c>
    </row>
    <row r="113" spans="1:7" s="62" customFormat="1" ht="31.5" customHeight="1" x14ac:dyDescent="0.2">
      <c r="A113" s="77"/>
      <c r="B113" s="73"/>
      <c r="C113" s="73" t="s">
        <v>213</v>
      </c>
      <c r="D113" s="220" t="s">
        <v>214</v>
      </c>
      <c r="E113" s="220"/>
      <c r="F113" s="71" t="s">
        <v>8</v>
      </c>
      <c r="G113" s="74">
        <f>IF(AND(F113="YA"),5,IF(AND(F113="TIDAK"),1,0))</f>
        <v>5</v>
      </c>
    </row>
    <row r="114" spans="1:7" s="62" customFormat="1" ht="31.5" customHeight="1" x14ac:dyDescent="0.2">
      <c r="A114" s="69"/>
      <c r="B114" s="73" t="s">
        <v>215</v>
      </c>
      <c r="C114" s="220" t="s">
        <v>216</v>
      </c>
      <c r="D114" s="220"/>
      <c r="E114" s="220"/>
      <c r="F114" s="71"/>
      <c r="G114" s="74"/>
    </row>
    <row r="115" spans="1:7" s="62" customFormat="1" ht="31.5" customHeight="1" x14ac:dyDescent="0.2">
      <c r="A115" s="77"/>
      <c r="B115" s="73"/>
      <c r="C115" s="73" t="s">
        <v>217</v>
      </c>
      <c r="D115" s="220" t="s">
        <v>218</v>
      </c>
      <c r="E115" s="220"/>
      <c r="F115" s="71" t="s">
        <v>8</v>
      </c>
      <c r="G115" s="74">
        <f>IF(AND(F115="YA"),3,IF(AND(F115="TIDAK"),1,0))</f>
        <v>3</v>
      </c>
    </row>
    <row r="116" spans="1:7" s="62" customFormat="1" ht="31.5" customHeight="1" x14ac:dyDescent="0.2">
      <c r="A116" s="77"/>
      <c r="B116" s="73"/>
      <c r="C116" s="73" t="s">
        <v>219</v>
      </c>
      <c r="D116" s="220" t="s">
        <v>220</v>
      </c>
      <c r="E116" s="220"/>
      <c r="F116" s="71" t="s">
        <v>22</v>
      </c>
      <c r="G116" s="74">
        <f>IF(AND(F116="YA"),5,IF(AND(F116="TIDAK"),1,0))</f>
        <v>0</v>
      </c>
    </row>
    <row r="117" spans="1:7" s="62" customFormat="1" ht="31.5" customHeight="1" x14ac:dyDescent="0.2">
      <c r="A117" s="69"/>
      <c r="B117" s="78" t="s">
        <v>221</v>
      </c>
      <c r="C117" s="220" t="s">
        <v>222</v>
      </c>
      <c r="D117" s="220"/>
      <c r="E117" s="220"/>
      <c r="F117" s="71" t="s">
        <v>8</v>
      </c>
      <c r="G117" s="74">
        <f t="shared" ref="G117" si="15">IF(AND(F117="YA"),5,IF(AND(F117="TIDAK"),1,0))</f>
        <v>5</v>
      </c>
    </row>
    <row r="118" spans="1:7" s="62" customFormat="1" ht="31.5" customHeight="1" x14ac:dyDescent="0.2">
      <c r="A118" s="69"/>
      <c r="B118" s="73" t="s">
        <v>223</v>
      </c>
      <c r="C118" s="220" t="s">
        <v>224</v>
      </c>
      <c r="D118" s="220"/>
      <c r="E118" s="220"/>
      <c r="F118" s="71"/>
      <c r="G118" s="74"/>
    </row>
    <row r="119" spans="1:7" s="62" customFormat="1" ht="31.5" customHeight="1" x14ac:dyDescent="0.2">
      <c r="A119" s="69"/>
      <c r="B119" s="73"/>
      <c r="C119" s="73" t="s">
        <v>225</v>
      </c>
      <c r="D119" s="220" t="s">
        <v>78</v>
      </c>
      <c r="E119" s="220"/>
      <c r="F119" s="71" t="s">
        <v>22</v>
      </c>
      <c r="G119" s="74">
        <f>IF(AND(F119="YA"),2,IF(AND(F119="TIDAK"),1,0))</f>
        <v>0</v>
      </c>
    </row>
    <row r="120" spans="1:7" s="62" customFormat="1" ht="31.5" customHeight="1" x14ac:dyDescent="0.2">
      <c r="A120" s="69"/>
      <c r="B120" s="73"/>
      <c r="C120" s="73" t="s">
        <v>226</v>
      </c>
      <c r="D120" s="220" t="s">
        <v>80</v>
      </c>
      <c r="E120" s="220"/>
      <c r="F120" s="71" t="s">
        <v>22</v>
      </c>
      <c r="G120" s="74">
        <f>IF(AND(F120="YA"),3,IF(AND(F120="TIDAK"),1,0))</f>
        <v>0</v>
      </c>
    </row>
    <row r="121" spans="1:7" s="62" customFormat="1" ht="31.5" customHeight="1" x14ac:dyDescent="0.2">
      <c r="A121" s="69"/>
      <c r="B121" s="73"/>
      <c r="C121" s="73" t="s">
        <v>227</v>
      </c>
      <c r="D121" s="220" t="s">
        <v>140</v>
      </c>
      <c r="E121" s="220"/>
      <c r="F121" s="71" t="s">
        <v>8</v>
      </c>
      <c r="G121" s="74">
        <f>IF(AND(F121="YA"),5,IF(AND(F121="TIDAK"),1,0))</f>
        <v>5</v>
      </c>
    </row>
    <row r="122" spans="1:7" s="62" customFormat="1" ht="31.5" customHeight="1" x14ac:dyDescent="0.2">
      <c r="A122" s="69">
        <v>8</v>
      </c>
      <c r="B122" s="219" t="s">
        <v>228</v>
      </c>
      <c r="C122" s="219"/>
      <c r="D122" s="219"/>
      <c r="E122" s="219"/>
      <c r="F122" s="71"/>
      <c r="G122" s="72">
        <f>SUM(G123:G142)</f>
        <v>56</v>
      </c>
    </row>
    <row r="123" spans="1:7" s="62" customFormat="1" ht="31.5" customHeight="1" x14ac:dyDescent="0.2">
      <c r="A123" s="69"/>
      <c r="B123" s="73" t="s">
        <v>229</v>
      </c>
      <c r="C123" s="220" t="s">
        <v>230</v>
      </c>
      <c r="D123" s="220"/>
      <c r="E123" s="220"/>
      <c r="F123" s="71" t="s">
        <v>8</v>
      </c>
      <c r="G123" s="74">
        <f t="shared" ref="G123" si="16">IF(AND(F123="YA"),5,IF(AND(F123="TIDAK"),1,0))</f>
        <v>5</v>
      </c>
    </row>
    <row r="124" spans="1:7" s="62" customFormat="1" ht="31.5" customHeight="1" x14ac:dyDescent="0.2">
      <c r="A124" s="69"/>
      <c r="B124" s="73" t="s">
        <v>231</v>
      </c>
      <c r="C124" s="220" t="s">
        <v>232</v>
      </c>
      <c r="D124" s="220"/>
      <c r="E124" s="220"/>
      <c r="F124" s="71"/>
      <c r="G124" s="74"/>
    </row>
    <row r="125" spans="1:7" s="62" customFormat="1" ht="31.5" customHeight="1" x14ac:dyDescent="0.2">
      <c r="A125" s="69"/>
      <c r="B125" s="73"/>
      <c r="C125" s="73" t="s">
        <v>233</v>
      </c>
      <c r="D125" s="220" t="s">
        <v>234</v>
      </c>
      <c r="E125" s="220"/>
      <c r="F125" s="71" t="s">
        <v>22</v>
      </c>
      <c r="G125" s="74">
        <f>IF(AND(F125="YA"),2,IF(AND(F125="TIDAK"),1,0))</f>
        <v>0</v>
      </c>
    </row>
    <row r="126" spans="1:7" s="62" customFormat="1" ht="31.5" customHeight="1" x14ac:dyDescent="0.2">
      <c r="A126" s="69"/>
      <c r="B126" s="73"/>
      <c r="C126" s="73" t="s">
        <v>235</v>
      </c>
      <c r="D126" s="220" t="s">
        <v>236</v>
      </c>
      <c r="E126" s="220"/>
      <c r="F126" s="71" t="s">
        <v>8</v>
      </c>
      <c r="G126" s="74">
        <f>IF(AND(F126="YA"),3,IF(AND(F126="TIDAK"),1,0))</f>
        <v>3</v>
      </c>
    </row>
    <row r="127" spans="1:7" s="62" customFormat="1" ht="31.5" customHeight="1" x14ac:dyDescent="0.2">
      <c r="A127" s="69"/>
      <c r="B127" s="73"/>
      <c r="C127" s="73" t="s">
        <v>237</v>
      </c>
      <c r="D127" s="220" t="s">
        <v>238</v>
      </c>
      <c r="E127" s="220"/>
      <c r="F127" s="71" t="s">
        <v>8</v>
      </c>
      <c r="G127" s="74">
        <f>IF(AND(F127="YA"),5,IF(AND(F127="TIDAK"),1,0))</f>
        <v>5</v>
      </c>
    </row>
    <row r="128" spans="1:7" s="62" customFormat="1" ht="31.5" customHeight="1" x14ac:dyDescent="0.2">
      <c r="A128" s="69"/>
      <c r="B128" s="73" t="s">
        <v>239</v>
      </c>
      <c r="C128" s="220" t="s">
        <v>240</v>
      </c>
      <c r="D128" s="220"/>
      <c r="E128" s="220"/>
      <c r="F128" s="71" t="s">
        <v>8</v>
      </c>
      <c r="G128" s="74">
        <f t="shared" ref="G128" si="17">IF(AND(F128="YA"),5,IF(AND(F128="TIDAK"),1,0))</f>
        <v>5</v>
      </c>
    </row>
    <row r="129" spans="1:7" s="62" customFormat="1" ht="31.5" customHeight="1" x14ac:dyDescent="0.2">
      <c r="A129" s="69"/>
      <c r="B129" s="73" t="s">
        <v>241</v>
      </c>
      <c r="C129" s="220" t="s">
        <v>242</v>
      </c>
      <c r="D129" s="220"/>
      <c r="E129" s="220"/>
      <c r="F129" s="71"/>
      <c r="G129" s="74"/>
    </row>
    <row r="130" spans="1:7" s="62" customFormat="1" ht="31.5" customHeight="1" x14ac:dyDescent="0.2">
      <c r="A130" s="69"/>
      <c r="B130" s="73"/>
      <c r="C130" s="73" t="s">
        <v>243</v>
      </c>
      <c r="D130" s="221" t="s">
        <v>244</v>
      </c>
      <c r="E130" s="221"/>
      <c r="F130" s="71" t="s">
        <v>8</v>
      </c>
      <c r="G130" s="74">
        <f>IF(AND(F130="YA"),3,IF(AND(F130="TIDAK"),1,0))</f>
        <v>3</v>
      </c>
    </row>
    <row r="131" spans="1:7" s="62" customFormat="1" ht="31.5" customHeight="1" x14ac:dyDescent="0.2">
      <c r="A131" s="69"/>
      <c r="B131" s="73"/>
      <c r="C131" s="73" t="s">
        <v>245</v>
      </c>
      <c r="D131" s="221" t="s">
        <v>246</v>
      </c>
      <c r="E131" s="221"/>
      <c r="F131" s="71" t="s">
        <v>22</v>
      </c>
      <c r="G131" s="74">
        <f>IF(AND(F131="YA"),5,IF(AND(F131="TIDAK"),1,0))</f>
        <v>0</v>
      </c>
    </row>
    <row r="132" spans="1:7" s="62" customFormat="1" ht="31.5" customHeight="1" x14ac:dyDescent="0.2">
      <c r="A132" s="69"/>
      <c r="B132" s="73" t="s">
        <v>247</v>
      </c>
      <c r="C132" s="220" t="s">
        <v>248</v>
      </c>
      <c r="D132" s="220"/>
      <c r="E132" s="220"/>
      <c r="F132" s="71"/>
      <c r="G132" s="74"/>
    </row>
    <row r="133" spans="1:7" s="62" customFormat="1" ht="31.5" customHeight="1" x14ac:dyDescent="0.2">
      <c r="A133" s="69"/>
      <c r="B133" s="73"/>
      <c r="C133" s="73" t="s">
        <v>249</v>
      </c>
      <c r="D133" s="220" t="s">
        <v>250</v>
      </c>
      <c r="E133" s="220"/>
      <c r="F133" s="71" t="s">
        <v>22</v>
      </c>
      <c r="G133" s="74">
        <f>IF(AND(F133="YA"),3,IF(AND(F133="TIDAK"),1,0))</f>
        <v>0</v>
      </c>
    </row>
    <row r="134" spans="1:7" s="62" customFormat="1" ht="31.5" customHeight="1" x14ac:dyDescent="0.2">
      <c r="A134" s="69"/>
      <c r="B134" s="73"/>
      <c r="C134" s="73" t="s">
        <v>251</v>
      </c>
      <c r="D134" s="220" t="s">
        <v>252</v>
      </c>
      <c r="E134" s="220"/>
      <c r="F134" s="71" t="s">
        <v>22</v>
      </c>
      <c r="G134" s="74">
        <f>IF(AND(F134="YA"),3,IF(AND(F134="TIDAK"),1,0))</f>
        <v>0</v>
      </c>
    </row>
    <row r="135" spans="1:7" s="62" customFormat="1" ht="31.5" customHeight="1" x14ac:dyDescent="0.2">
      <c r="A135" s="69"/>
      <c r="B135" s="73"/>
      <c r="C135" s="73" t="s">
        <v>253</v>
      </c>
      <c r="D135" s="220" t="s">
        <v>254</v>
      </c>
      <c r="E135" s="220"/>
      <c r="F135" s="71" t="s">
        <v>8</v>
      </c>
      <c r="G135" s="74">
        <f>IF(AND(F135="YA"),5,IF(AND(F135="TIDAK"),1,0))</f>
        <v>5</v>
      </c>
    </row>
    <row r="136" spans="1:7" s="62" customFormat="1" ht="31.5" customHeight="1" x14ac:dyDescent="0.2">
      <c r="A136" s="69"/>
      <c r="B136" s="73" t="s">
        <v>255</v>
      </c>
      <c r="C136" s="220" t="s">
        <v>256</v>
      </c>
      <c r="D136" s="220"/>
      <c r="E136" s="220"/>
      <c r="F136" s="71" t="s">
        <v>8</v>
      </c>
      <c r="G136" s="74">
        <f t="shared" ref="G136" si="18">IF(AND(F136="YA"),5,IF(AND(F136="TIDAK"),1,0))</f>
        <v>5</v>
      </c>
    </row>
    <row r="137" spans="1:7" s="62" customFormat="1" ht="31.5" customHeight="1" x14ac:dyDescent="0.2">
      <c r="A137" s="69"/>
      <c r="B137" s="73" t="s">
        <v>257</v>
      </c>
      <c r="C137" s="220" t="s">
        <v>258</v>
      </c>
      <c r="D137" s="220"/>
      <c r="E137" s="220"/>
      <c r="F137" s="71"/>
      <c r="G137" s="74"/>
    </row>
    <row r="138" spans="1:7" s="62" customFormat="1" ht="31.5" customHeight="1" x14ac:dyDescent="0.2">
      <c r="A138" s="69"/>
      <c r="B138" s="73"/>
      <c r="C138" s="73" t="s">
        <v>259</v>
      </c>
      <c r="D138" s="220" t="s">
        <v>260</v>
      </c>
      <c r="E138" s="220"/>
      <c r="F138" s="71" t="s">
        <v>8</v>
      </c>
      <c r="G138" s="74">
        <f t="shared" ref="G138:G142" si="19">IF(AND(F138="YA"),5,IF(AND(F138="TIDAK"),1,0))</f>
        <v>5</v>
      </c>
    </row>
    <row r="139" spans="1:7" s="62" customFormat="1" ht="30.75" customHeight="1" x14ac:dyDescent="0.2">
      <c r="A139" s="69"/>
      <c r="B139" s="73"/>
      <c r="C139" s="73" t="s">
        <v>261</v>
      </c>
      <c r="D139" s="220" t="s">
        <v>262</v>
      </c>
      <c r="E139" s="220"/>
      <c r="F139" s="71" t="s">
        <v>8</v>
      </c>
      <c r="G139" s="74">
        <f t="shared" si="19"/>
        <v>5</v>
      </c>
    </row>
    <row r="140" spans="1:7" s="62" customFormat="1" ht="57" customHeight="1" x14ac:dyDescent="0.2">
      <c r="A140" s="69"/>
      <c r="B140" s="73"/>
      <c r="C140" s="73" t="s">
        <v>263</v>
      </c>
      <c r="D140" s="220" t="s">
        <v>264</v>
      </c>
      <c r="E140" s="220"/>
      <c r="F140" s="71" t="s">
        <v>8</v>
      </c>
      <c r="G140" s="74">
        <f t="shared" si="19"/>
        <v>5</v>
      </c>
    </row>
    <row r="141" spans="1:7" s="62" customFormat="1" ht="30.75" customHeight="1" x14ac:dyDescent="0.2">
      <c r="A141" s="69"/>
      <c r="B141" s="73" t="s">
        <v>265</v>
      </c>
      <c r="C141" s="220" t="s">
        <v>266</v>
      </c>
      <c r="D141" s="220"/>
      <c r="E141" s="220"/>
      <c r="F141" s="71" t="s">
        <v>8</v>
      </c>
      <c r="G141" s="74">
        <f t="shared" si="19"/>
        <v>5</v>
      </c>
    </row>
    <row r="142" spans="1:7" s="62" customFormat="1" ht="43.75" customHeight="1" x14ac:dyDescent="0.2">
      <c r="A142" s="69"/>
      <c r="B142" s="73" t="s">
        <v>267</v>
      </c>
      <c r="C142" s="220" t="s">
        <v>268</v>
      </c>
      <c r="D142" s="220"/>
      <c r="E142" s="220"/>
      <c r="F142" s="71" t="s">
        <v>8</v>
      </c>
      <c r="G142" s="74">
        <f t="shared" si="19"/>
        <v>5</v>
      </c>
    </row>
    <row r="143" spans="1:7" s="62" customFormat="1" ht="31.5" customHeight="1" x14ac:dyDescent="0.2">
      <c r="A143" s="69">
        <v>9</v>
      </c>
      <c r="B143" s="219" t="s">
        <v>1707</v>
      </c>
      <c r="C143" s="219"/>
      <c r="D143" s="219"/>
      <c r="E143" s="219"/>
      <c r="F143" s="71"/>
      <c r="G143" s="72">
        <f>SUM(G144:G162)</f>
        <v>43</v>
      </c>
    </row>
    <row r="144" spans="1:7" s="62" customFormat="1" ht="31.5" customHeight="1" x14ac:dyDescent="0.2">
      <c r="A144" s="69"/>
      <c r="B144" s="73" t="s">
        <v>270</v>
      </c>
      <c r="C144" s="220" t="s">
        <v>271</v>
      </c>
      <c r="D144" s="220"/>
      <c r="E144" s="220"/>
      <c r="F144" s="71" t="s">
        <v>8</v>
      </c>
      <c r="G144" s="74">
        <f t="shared" ref="G144:G146" si="20">IF(AND(F144="YA"),5,IF(AND(F144="TIDAK"),1,0))</f>
        <v>5</v>
      </c>
    </row>
    <row r="145" spans="1:7" s="62" customFormat="1" ht="31.5" customHeight="1" x14ac:dyDescent="0.2">
      <c r="A145" s="69"/>
      <c r="B145" s="73"/>
      <c r="C145" s="220" t="s">
        <v>272</v>
      </c>
      <c r="D145" s="220"/>
      <c r="E145" s="220"/>
      <c r="F145" s="71" t="s">
        <v>8</v>
      </c>
      <c r="G145" s="74">
        <f t="shared" si="20"/>
        <v>5</v>
      </c>
    </row>
    <row r="146" spans="1:7" s="62" customFormat="1" ht="31.5" customHeight="1" x14ac:dyDescent="0.2">
      <c r="A146" s="69"/>
      <c r="B146" s="73" t="s">
        <v>273</v>
      </c>
      <c r="C146" s="220" t="s">
        <v>274</v>
      </c>
      <c r="D146" s="220"/>
      <c r="E146" s="220"/>
      <c r="F146" s="71" t="s">
        <v>8</v>
      </c>
      <c r="G146" s="74">
        <f t="shared" si="20"/>
        <v>5</v>
      </c>
    </row>
    <row r="147" spans="1:7" s="62" customFormat="1" ht="31.5" customHeight="1" x14ac:dyDescent="0.2">
      <c r="A147" s="69"/>
      <c r="B147" s="73" t="s">
        <v>275</v>
      </c>
      <c r="C147" s="220" t="s">
        <v>276</v>
      </c>
      <c r="D147" s="220"/>
      <c r="E147" s="220"/>
      <c r="F147" s="71"/>
      <c r="G147" s="74"/>
    </row>
    <row r="148" spans="1:7" s="62" customFormat="1" ht="31.5" customHeight="1" x14ac:dyDescent="0.2">
      <c r="A148" s="69"/>
      <c r="B148" s="73"/>
      <c r="C148" s="73" t="s">
        <v>277</v>
      </c>
      <c r="D148" s="220" t="s">
        <v>173</v>
      </c>
      <c r="E148" s="220"/>
      <c r="F148" s="71" t="s">
        <v>8</v>
      </c>
      <c r="G148" s="74">
        <f>IF(AND(F148="YA"),3,IF(AND(F148="TIDAK"),1,0))</f>
        <v>3</v>
      </c>
    </row>
    <row r="149" spans="1:7" s="62" customFormat="1" ht="31.5" customHeight="1" x14ac:dyDescent="0.2">
      <c r="A149" s="69"/>
      <c r="B149" s="73"/>
      <c r="C149" s="73" t="s">
        <v>278</v>
      </c>
      <c r="D149" s="220" t="s">
        <v>279</v>
      </c>
      <c r="E149" s="220"/>
      <c r="F149" s="71" t="s">
        <v>22</v>
      </c>
      <c r="G149" s="74">
        <f>IF(AND(F149="YA"),3,IF(AND(F149="TIDAK"),1,0))</f>
        <v>0</v>
      </c>
    </row>
    <row r="150" spans="1:7" s="62" customFormat="1" ht="31.5" customHeight="1" x14ac:dyDescent="0.2">
      <c r="A150" s="69"/>
      <c r="B150" s="73"/>
      <c r="C150" s="73" t="s">
        <v>280</v>
      </c>
      <c r="D150" s="220" t="s">
        <v>281</v>
      </c>
      <c r="E150" s="220"/>
      <c r="F150" s="71" t="s">
        <v>22</v>
      </c>
      <c r="G150" s="74">
        <f>IF(AND(F150="YA"),4,IF(AND(F150="TIDAK"),1,0))</f>
        <v>0</v>
      </c>
    </row>
    <row r="151" spans="1:7" s="62" customFormat="1" ht="31.5" customHeight="1" x14ac:dyDescent="0.2">
      <c r="A151" s="69"/>
      <c r="B151" s="73"/>
      <c r="C151" s="73" t="s">
        <v>282</v>
      </c>
      <c r="D151" s="220" t="s">
        <v>283</v>
      </c>
      <c r="E151" s="220"/>
      <c r="F151" s="71" t="s">
        <v>22</v>
      </c>
      <c r="G151" s="74">
        <f>IF(AND(F151="YA"),5,IF(AND(F151="TIDAK"),1,0))</f>
        <v>0</v>
      </c>
    </row>
    <row r="152" spans="1:7" s="62" customFormat="1" ht="31.5" customHeight="1" x14ac:dyDescent="0.2">
      <c r="A152" s="69"/>
      <c r="B152" s="73" t="s">
        <v>284</v>
      </c>
      <c r="C152" s="220" t="s">
        <v>285</v>
      </c>
      <c r="D152" s="220"/>
      <c r="E152" s="220"/>
      <c r="F152" s="71" t="s">
        <v>8</v>
      </c>
      <c r="G152" s="74">
        <f t="shared" ref="G152" si="21">IF(AND(F152="YA"),5,IF(AND(F152="TIDAK"),1,0))</f>
        <v>5</v>
      </c>
    </row>
    <row r="153" spans="1:7" s="62" customFormat="1" ht="31.5" customHeight="1" x14ac:dyDescent="0.2">
      <c r="A153" s="69"/>
      <c r="B153" s="73" t="s">
        <v>286</v>
      </c>
      <c r="C153" s="220" t="s">
        <v>287</v>
      </c>
      <c r="D153" s="220"/>
      <c r="E153" s="220"/>
      <c r="F153" s="71"/>
      <c r="G153" s="74"/>
    </row>
    <row r="154" spans="1:7" s="62" customFormat="1" ht="31.5" customHeight="1" x14ac:dyDescent="0.2">
      <c r="A154" s="69"/>
      <c r="B154" s="73"/>
      <c r="C154" s="73" t="s">
        <v>288</v>
      </c>
      <c r="D154" s="220" t="s">
        <v>289</v>
      </c>
      <c r="E154" s="220"/>
      <c r="F154" s="71" t="s">
        <v>22</v>
      </c>
      <c r="G154" s="74">
        <f>IF(AND(F154="YA"),2,IF(AND(F154="TIDAK"),1,0))</f>
        <v>0</v>
      </c>
    </row>
    <row r="155" spans="1:7" s="62" customFormat="1" ht="31.5" customHeight="1" x14ac:dyDescent="0.2">
      <c r="A155" s="69"/>
      <c r="B155" s="73"/>
      <c r="C155" s="73" t="s">
        <v>290</v>
      </c>
      <c r="D155" s="220" t="s">
        <v>291</v>
      </c>
      <c r="E155" s="220"/>
      <c r="F155" s="71" t="s">
        <v>22</v>
      </c>
      <c r="G155" s="74">
        <f>IF(AND(F155="YA"),3,IF(AND(F155="TIDAK"),1,0))</f>
        <v>0</v>
      </c>
    </row>
    <row r="156" spans="1:7" s="62" customFormat="1" ht="31.5" customHeight="1" x14ac:dyDescent="0.2">
      <c r="A156" s="69"/>
      <c r="B156" s="73"/>
      <c r="C156" s="73" t="s">
        <v>292</v>
      </c>
      <c r="D156" s="220" t="s">
        <v>293</v>
      </c>
      <c r="E156" s="220"/>
      <c r="F156" s="71" t="s">
        <v>8</v>
      </c>
      <c r="G156" s="74">
        <f>IF(AND(F156="YA"),5,IF(AND(F156="TIDAK"),1,0))</f>
        <v>5</v>
      </c>
    </row>
    <row r="157" spans="1:7" s="62" customFormat="1" ht="31.5" customHeight="1" x14ac:dyDescent="0.2">
      <c r="A157" s="69"/>
      <c r="B157" s="73" t="s">
        <v>294</v>
      </c>
      <c r="C157" s="220" t="s">
        <v>295</v>
      </c>
      <c r="D157" s="220"/>
      <c r="E157" s="220"/>
      <c r="F157" s="71" t="s">
        <v>8</v>
      </c>
      <c r="G157" s="74">
        <f t="shared" ref="G157" si="22">IF(AND(F157="YA"),5,IF(AND(F157="TIDAK"),1,0))</f>
        <v>5</v>
      </c>
    </row>
    <row r="158" spans="1:7" s="62" customFormat="1" ht="31.5" customHeight="1" x14ac:dyDescent="0.2">
      <c r="A158" s="69"/>
      <c r="B158" s="73" t="s">
        <v>296</v>
      </c>
      <c r="C158" s="220" t="s">
        <v>297</v>
      </c>
      <c r="D158" s="220"/>
      <c r="E158" s="220"/>
      <c r="F158" s="71"/>
      <c r="G158" s="74"/>
    </row>
    <row r="159" spans="1:7" s="62" customFormat="1" ht="31.5" customHeight="1" x14ac:dyDescent="0.2">
      <c r="A159" s="69"/>
      <c r="B159" s="73"/>
      <c r="C159" s="73" t="s">
        <v>298</v>
      </c>
      <c r="D159" s="220" t="s">
        <v>299</v>
      </c>
      <c r="E159" s="220"/>
      <c r="F159" s="71" t="s">
        <v>22</v>
      </c>
      <c r="G159" s="74">
        <f>IF(AND(F159="YA"),2,IF(AND(F159="TIDAK"),1,0))</f>
        <v>0</v>
      </c>
    </row>
    <row r="160" spans="1:7" s="62" customFormat="1" ht="31.5" customHeight="1" x14ac:dyDescent="0.2">
      <c r="A160" s="69"/>
      <c r="B160" s="73"/>
      <c r="C160" s="73" t="s">
        <v>300</v>
      </c>
      <c r="D160" s="220" t="s">
        <v>301</v>
      </c>
      <c r="E160" s="220"/>
      <c r="F160" s="71" t="s">
        <v>22</v>
      </c>
      <c r="G160" s="74">
        <f>IF(AND(F160="YA"),3,IF(AND(F160="TIDAK"),1,0))</f>
        <v>0</v>
      </c>
    </row>
    <row r="161" spans="1:7" s="62" customFormat="1" ht="31.5" customHeight="1" x14ac:dyDescent="0.2">
      <c r="A161" s="69"/>
      <c r="B161" s="73"/>
      <c r="C161" s="73" t="s">
        <v>302</v>
      </c>
      <c r="D161" s="220" t="s">
        <v>303</v>
      </c>
      <c r="E161" s="220"/>
      <c r="F161" s="71" t="s">
        <v>8</v>
      </c>
      <c r="G161" s="74">
        <f>IF(AND(F161="YA"),5,IF(AND(F161="TIDAK"),1,0))</f>
        <v>5</v>
      </c>
    </row>
    <row r="162" spans="1:7" s="62" customFormat="1" ht="31.5" customHeight="1" x14ac:dyDescent="0.2">
      <c r="A162" s="69"/>
      <c r="B162" s="73" t="s">
        <v>304</v>
      </c>
      <c r="C162" s="220" t="s">
        <v>305</v>
      </c>
      <c r="D162" s="220"/>
      <c r="E162" s="220"/>
      <c r="F162" s="71" t="s">
        <v>8</v>
      </c>
      <c r="G162" s="74">
        <f t="shared" ref="G162" si="23">IF(AND(F162="YA"),5,IF(AND(F162="TIDAK"),1,0))</f>
        <v>5</v>
      </c>
    </row>
    <row r="163" spans="1:7" s="62" customFormat="1" ht="31.5" customHeight="1" x14ac:dyDescent="0.2">
      <c r="A163" s="222" t="s">
        <v>306</v>
      </c>
      <c r="B163" s="222"/>
      <c r="C163" s="222"/>
      <c r="D163" s="222"/>
      <c r="E163" s="222"/>
      <c r="F163" s="222"/>
      <c r="G163" s="68">
        <f>G164</f>
        <v>170</v>
      </c>
    </row>
    <row r="164" spans="1:7" s="62" customFormat="1" ht="31.5" customHeight="1" x14ac:dyDescent="0.2">
      <c r="A164" s="69">
        <v>10</v>
      </c>
      <c r="B164" s="219" t="s">
        <v>307</v>
      </c>
      <c r="C164" s="219"/>
      <c r="D164" s="219"/>
      <c r="E164" s="219"/>
      <c r="F164" s="71"/>
      <c r="G164" s="72">
        <f>SUM(G165:G243)</f>
        <v>170</v>
      </c>
    </row>
    <row r="165" spans="1:7" s="62" customFormat="1" ht="31.5" customHeight="1" x14ac:dyDescent="0.2">
      <c r="A165" s="69"/>
      <c r="B165" s="73" t="s">
        <v>308</v>
      </c>
      <c r="C165" s="220" t="s">
        <v>309</v>
      </c>
      <c r="D165" s="220"/>
      <c r="E165" s="220"/>
      <c r="F165" s="71" t="s">
        <v>8</v>
      </c>
      <c r="G165" s="74">
        <f t="shared" ref="G165" si="24">IF(AND(F165="YA"),5,IF(AND(F165="TIDAK"),1,0))</f>
        <v>5</v>
      </c>
    </row>
    <row r="166" spans="1:7" s="62" customFormat="1" ht="45.75" customHeight="1" x14ac:dyDescent="0.2">
      <c r="A166" s="69"/>
      <c r="B166" s="73" t="s">
        <v>310</v>
      </c>
      <c r="C166" s="220" t="s">
        <v>311</v>
      </c>
      <c r="D166" s="220"/>
      <c r="E166" s="220"/>
      <c r="F166" s="71"/>
      <c r="G166" s="74"/>
    </row>
    <row r="167" spans="1:7" s="62" customFormat="1" ht="31.5" customHeight="1" x14ac:dyDescent="0.2">
      <c r="A167" s="69"/>
      <c r="B167" s="73"/>
      <c r="C167" s="73" t="s">
        <v>312</v>
      </c>
      <c r="D167" s="220" t="s">
        <v>313</v>
      </c>
      <c r="E167" s="220"/>
      <c r="F167" s="71" t="s">
        <v>22</v>
      </c>
      <c r="G167" s="74">
        <f>IF(AND(F167="YA"),2,IF(AND(F167="TIDAK"),1,0))</f>
        <v>0</v>
      </c>
    </row>
    <row r="168" spans="1:7" s="62" customFormat="1" ht="31.5" customHeight="1" x14ac:dyDescent="0.2">
      <c r="A168" s="69"/>
      <c r="B168" s="73"/>
      <c r="C168" s="73" t="s">
        <v>314</v>
      </c>
      <c r="D168" s="220" t="s">
        <v>315</v>
      </c>
      <c r="E168" s="220"/>
      <c r="F168" s="71"/>
      <c r="G168" s="74"/>
    </row>
    <row r="169" spans="1:7" s="62" customFormat="1" ht="31.5" customHeight="1" x14ac:dyDescent="0.2">
      <c r="A169" s="69"/>
      <c r="B169" s="73"/>
      <c r="C169" s="73"/>
      <c r="D169" s="73" t="s">
        <v>316</v>
      </c>
      <c r="E169" s="73" t="s">
        <v>317</v>
      </c>
      <c r="F169" s="71" t="s">
        <v>22</v>
      </c>
      <c r="G169" s="74">
        <f>IF(AND(F169="YA"),3,IF(AND(F169="TIDAK"),0.01,0))</f>
        <v>0</v>
      </c>
    </row>
    <row r="170" spans="1:7" s="62" customFormat="1" ht="31.5" customHeight="1" x14ac:dyDescent="0.2">
      <c r="A170" s="69"/>
      <c r="B170" s="73"/>
      <c r="C170" s="73"/>
      <c r="D170" s="73" t="s">
        <v>318</v>
      </c>
      <c r="E170" s="73" t="s">
        <v>319</v>
      </c>
      <c r="F170" s="71" t="s">
        <v>22</v>
      </c>
      <c r="G170" s="74">
        <f>IF(AND(F170="YA"),3,IF(AND(F170="TIDAK"),0.01,0))</f>
        <v>0</v>
      </c>
    </row>
    <row r="171" spans="1:7" s="62" customFormat="1" ht="31.5" customHeight="1" x14ac:dyDescent="0.2">
      <c r="A171" s="69"/>
      <c r="B171" s="73"/>
      <c r="C171" s="73"/>
      <c r="D171" s="73" t="s">
        <v>320</v>
      </c>
      <c r="E171" s="73" t="s">
        <v>321</v>
      </c>
      <c r="F171" s="71" t="s">
        <v>22</v>
      </c>
      <c r="G171" s="74">
        <f>IF(AND(F171="YA"),3,IF(AND(F171="TIDAK"),0.01,0))</f>
        <v>0</v>
      </c>
    </row>
    <row r="172" spans="1:7" s="62" customFormat="1" ht="31.5" customHeight="1" x14ac:dyDescent="0.2">
      <c r="A172" s="69"/>
      <c r="B172" s="73"/>
      <c r="C172" s="73"/>
      <c r="D172" s="73" t="s">
        <v>322</v>
      </c>
      <c r="E172" s="73" t="s">
        <v>323</v>
      </c>
      <c r="F172" s="71" t="s">
        <v>22</v>
      </c>
      <c r="G172" s="74">
        <f>IF(AND(F172="YA"),3,IF(AND(F172="TIDAK"),0.01,0))</f>
        <v>0</v>
      </c>
    </row>
    <row r="173" spans="1:7" s="62" customFormat="1" ht="31.5" customHeight="1" x14ac:dyDescent="0.2">
      <c r="A173" s="69"/>
      <c r="B173" s="73"/>
      <c r="C173" s="73"/>
      <c r="D173" s="73" t="s">
        <v>324</v>
      </c>
      <c r="E173" s="73" t="s">
        <v>325</v>
      </c>
      <c r="F173" s="71" t="s">
        <v>22</v>
      </c>
      <c r="G173" s="74">
        <f>IF(AND(F173="YA"),3,IF(AND(F173="TIDAK"),0.01,0))</f>
        <v>0</v>
      </c>
    </row>
    <row r="174" spans="1:7" s="62" customFormat="1" ht="31.5" customHeight="1" x14ac:dyDescent="0.2">
      <c r="A174" s="69"/>
      <c r="B174" s="73"/>
      <c r="C174" s="73" t="s">
        <v>326</v>
      </c>
      <c r="D174" s="220" t="s">
        <v>327</v>
      </c>
      <c r="E174" s="220"/>
      <c r="F174" s="71"/>
      <c r="G174" s="74"/>
    </row>
    <row r="175" spans="1:7" s="62" customFormat="1" ht="31.5" customHeight="1" x14ac:dyDescent="0.2">
      <c r="A175" s="69"/>
      <c r="B175" s="73"/>
      <c r="C175" s="73"/>
      <c r="D175" s="73" t="s">
        <v>328</v>
      </c>
      <c r="E175" s="73" t="s">
        <v>329</v>
      </c>
      <c r="F175" s="71" t="s">
        <v>22</v>
      </c>
      <c r="G175" s="74">
        <f>IF(AND(F175="YA"),5,IF(AND(F175="TIDAK"),1,0))</f>
        <v>0</v>
      </c>
    </row>
    <row r="176" spans="1:7" s="62" customFormat="1" ht="31.5" customHeight="1" x14ac:dyDescent="0.2">
      <c r="A176" s="69"/>
      <c r="B176" s="73"/>
      <c r="C176" s="73"/>
      <c r="D176" s="73" t="s">
        <v>330</v>
      </c>
      <c r="E176" s="73" t="s">
        <v>331</v>
      </c>
      <c r="F176" s="71" t="s">
        <v>22</v>
      </c>
      <c r="G176" s="74">
        <f t="shared" ref="G176:G182" si="25">IF(AND(F176="YA"),5,IF(AND(F176="TIDAK"),1,0))</f>
        <v>0</v>
      </c>
    </row>
    <row r="177" spans="1:7" s="62" customFormat="1" ht="31.5" customHeight="1" x14ac:dyDescent="0.2">
      <c r="A177" s="69"/>
      <c r="B177" s="73"/>
      <c r="C177" s="73"/>
      <c r="D177" s="73" t="s">
        <v>332</v>
      </c>
      <c r="E177" s="73" t="s">
        <v>333</v>
      </c>
      <c r="F177" s="71" t="s">
        <v>22</v>
      </c>
      <c r="G177" s="74">
        <f t="shared" si="25"/>
        <v>0</v>
      </c>
    </row>
    <row r="178" spans="1:7" s="62" customFormat="1" ht="31.5" customHeight="1" x14ac:dyDescent="0.2">
      <c r="A178" s="69"/>
      <c r="B178" s="73"/>
      <c r="C178" s="73"/>
      <c r="D178" s="73" t="s">
        <v>334</v>
      </c>
      <c r="E178" s="73" t="s">
        <v>335</v>
      </c>
      <c r="F178" s="71" t="s">
        <v>22</v>
      </c>
      <c r="G178" s="74">
        <f t="shared" si="25"/>
        <v>0</v>
      </c>
    </row>
    <row r="179" spans="1:7" s="62" customFormat="1" ht="31.5" customHeight="1" x14ac:dyDescent="0.2">
      <c r="A179" s="69"/>
      <c r="B179" s="73"/>
      <c r="C179" s="73"/>
      <c r="D179" s="73" t="s">
        <v>336</v>
      </c>
      <c r="E179" s="73" t="s">
        <v>321</v>
      </c>
      <c r="F179" s="71" t="s">
        <v>22</v>
      </c>
      <c r="G179" s="74">
        <f t="shared" si="25"/>
        <v>0</v>
      </c>
    </row>
    <row r="180" spans="1:7" s="62" customFormat="1" ht="31.5" customHeight="1" x14ac:dyDescent="0.2">
      <c r="A180" s="69"/>
      <c r="B180" s="73"/>
      <c r="C180" s="73"/>
      <c r="D180" s="73" t="s">
        <v>337</v>
      </c>
      <c r="E180" s="73" t="s">
        <v>323</v>
      </c>
      <c r="F180" s="71" t="s">
        <v>8</v>
      </c>
      <c r="G180" s="74">
        <f t="shared" si="25"/>
        <v>5</v>
      </c>
    </row>
    <row r="181" spans="1:7" s="62" customFormat="1" ht="31.5" customHeight="1" x14ac:dyDescent="0.2">
      <c r="A181" s="69"/>
      <c r="B181" s="73"/>
      <c r="C181" s="73"/>
      <c r="D181" s="73" t="s">
        <v>338</v>
      </c>
      <c r="E181" s="73" t="s">
        <v>325</v>
      </c>
      <c r="F181" s="71" t="s">
        <v>22</v>
      </c>
      <c r="G181" s="74">
        <f t="shared" si="25"/>
        <v>0</v>
      </c>
    </row>
    <row r="182" spans="1:7" s="62" customFormat="1" ht="31.5" customHeight="1" x14ac:dyDescent="0.2">
      <c r="A182" s="69"/>
      <c r="B182" s="73"/>
      <c r="C182" s="73"/>
      <c r="D182" s="73" t="s">
        <v>339</v>
      </c>
      <c r="E182" s="73" t="s">
        <v>340</v>
      </c>
      <c r="F182" s="71" t="s">
        <v>22</v>
      </c>
      <c r="G182" s="74">
        <f t="shared" si="25"/>
        <v>0</v>
      </c>
    </row>
    <row r="183" spans="1:7" s="62" customFormat="1" ht="31.5" customHeight="1" x14ac:dyDescent="0.2">
      <c r="A183" s="69"/>
      <c r="B183" s="73" t="s">
        <v>341</v>
      </c>
      <c r="C183" s="220" t="s">
        <v>342</v>
      </c>
      <c r="D183" s="220"/>
      <c r="E183" s="220"/>
      <c r="F183" s="71" t="s">
        <v>8</v>
      </c>
      <c r="G183" s="74">
        <f>IF(AND(F183="YA"),5,IF(AND(F183="TIDAK"),1,0))</f>
        <v>5</v>
      </c>
    </row>
    <row r="184" spans="1:7" s="62" customFormat="1" ht="31.5" customHeight="1" x14ac:dyDescent="0.2">
      <c r="A184" s="69"/>
      <c r="B184" s="73" t="s">
        <v>343</v>
      </c>
      <c r="C184" s="220" t="s">
        <v>344</v>
      </c>
      <c r="D184" s="220"/>
      <c r="E184" s="220"/>
      <c r="F184" s="71"/>
      <c r="G184" s="74"/>
    </row>
    <row r="185" spans="1:7" s="62" customFormat="1" ht="31.5" customHeight="1" x14ac:dyDescent="0.2">
      <c r="A185" s="69"/>
      <c r="B185" s="73"/>
      <c r="C185" s="73" t="s">
        <v>345</v>
      </c>
      <c r="D185" s="220" t="s">
        <v>346</v>
      </c>
      <c r="E185" s="220"/>
      <c r="F185" s="71" t="s">
        <v>22</v>
      </c>
      <c r="G185" s="74">
        <f>IF(AND(F185="YA"),2,IF(AND(F185="TIDAK"),1,0))</f>
        <v>0</v>
      </c>
    </row>
    <row r="186" spans="1:7" s="62" customFormat="1" ht="31.5" customHeight="1" x14ac:dyDescent="0.2">
      <c r="A186" s="69"/>
      <c r="B186" s="73"/>
      <c r="C186" s="73" t="s">
        <v>347</v>
      </c>
      <c r="D186" s="220" t="s">
        <v>348</v>
      </c>
      <c r="E186" s="220"/>
      <c r="F186" s="71" t="s">
        <v>22</v>
      </c>
      <c r="G186" s="74">
        <f>IF(AND(F186="YA"),3,IF(AND(F186="TIDAK"),1,0))</f>
        <v>0</v>
      </c>
    </row>
    <row r="187" spans="1:7" s="62" customFormat="1" ht="31.5" customHeight="1" x14ac:dyDescent="0.2">
      <c r="A187" s="69"/>
      <c r="B187" s="73"/>
      <c r="C187" s="73" t="s">
        <v>349</v>
      </c>
      <c r="D187" s="220" t="s">
        <v>350</v>
      </c>
      <c r="E187" s="220"/>
      <c r="F187" s="71" t="s">
        <v>8</v>
      </c>
      <c r="G187" s="74">
        <f>IF(AND(F187="YA"),5,IF(AND(F187="TIDAK"),1,0))</f>
        <v>5</v>
      </c>
    </row>
    <row r="188" spans="1:7" s="62" customFormat="1" ht="31.5" customHeight="1" x14ac:dyDescent="0.2">
      <c r="A188" s="69"/>
      <c r="B188" s="73" t="s">
        <v>351</v>
      </c>
      <c r="C188" s="220" t="s">
        <v>352</v>
      </c>
      <c r="D188" s="220"/>
      <c r="E188" s="220"/>
      <c r="F188" s="71"/>
      <c r="G188" s="74"/>
    </row>
    <row r="189" spans="1:7" s="62" customFormat="1" ht="31.5" customHeight="1" x14ac:dyDescent="0.2">
      <c r="A189" s="69"/>
      <c r="B189" s="73"/>
      <c r="C189" s="73" t="s">
        <v>353</v>
      </c>
      <c r="D189" s="220" t="s">
        <v>346</v>
      </c>
      <c r="E189" s="220"/>
      <c r="F189" s="71" t="s">
        <v>22</v>
      </c>
      <c r="G189" s="74">
        <f>IF(AND(F189="YA"),2,IF(AND(F189="TIDAK"),1,0))</f>
        <v>0</v>
      </c>
    </row>
    <row r="190" spans="1:7" s="62" customFormat="1" ht="31.5" customHeight="1" x14ac:dyDescent="0.2">
      <c r="A190" s="69"/>
      <c r="B190" s="73"/>
      <c r="C190" s="73" t="s">
        <v>354</v>
      </c>
      <c r="D190" s="220" t="s">
        <v>348</v>
      </c>
      <c r="E190" s="220"/>
      <c r="F190" s="71" t="s">
        <v>22</v>
      </c>
      <c r="G190" s="74">
        <f>IF(AND(F190="YA"),3,IF(AND(F190="TIDAK"),1,0))</f>
        <v>0</v>
      </c>
    </row>
    <row r="191" spans="1:7" s="62" customFormat="1" ht="31.5" customHeight="1" x14ac:dyDescent="0.2">
      <c r="A191" s="69"/>
      <c r="B191" s="73"/>
      <c r="C191" s="73" t="s">
        <v>355</v>
      </c>
      <c r="D191" s="220" t="s">
        <v>350</v>
      </c>
      <c r="E191" s="220"/>
      <c r="F191" s="71" t="s">
        <v>8</v>
      </c>
      <c r="G191" s="74">
        <f>IF(AND(F191="YA"),5,IF(AND(F191="TIDAK"),1,0))</f>
        <v>5</v>
      </c>
    </row>
    <row r="192" spans="1:7" s="62" customFormat="1" ht="31.5" customHeight="1" x14ac:dyDescent="0.2">
      <c r="A192" s="69"/>
      <c r="B192" s="73" t="s">
        <v>356</v>
      </c>
      <c r="C192" s="220" t="s">
        <v>357</v>
      </c>
      <c r="D192" s="220"/>
      <c r="E192" s="220"/>
      <c r="F192" s="71" t="s">
        <v>8</v>
      </c>
      <c r="G192" s="74">
        <f>IF(AND(F192="YA"),5,IF(AND(F192="TIDAK"),1,0))</f>
        <v>5</v>
      </c>
    </row>
    <row r="193" spans="1:7" s="62" customFormat="1" ht="31.5" customHeight="1" x14ac:dyDescent="0.2">
      <c r="A193" s="69"/>
      <c r="B193" s="73" t="s">
        <v>358</v>
      </c>
      <c r="C193" s="220" t="s">
        <v>359</v>
      </c>
      <c r="D193" s="220"/>
      <c r="E193" s="220"/>
      <c r="F193" s="71"/>
      <c r="G193" s="74"/>
    </row>
    <row r="194" spans="1:7" s="62" customFormat="1" ht="31.5" customHeight="1" x14ac:dyDescent="0.2">
      <c r="A194" s="69"/>
      <c r="B194" s="73"/>
      <c r="C194" s="73" t="s">
        <v>360</v>
      </c>
      <c r="D194" s="220" t="s">
        <v>361</v>
      </c>
      <c r="E194" s="220"/>
      <c r="F194" s="71" t="s">
        <v>22</v>
      </c>
      <c r="G194" s="74">
        <f>IF(AND(F194="YA"),2,IF(AND(F194="TIDAK"),1,0))</f>
        <v>0</v>
      </c>
    </row>
    <row r="195" spans="1:7" s="62" customFormat="1" ht="31.5" customHeight="1" x14ac:dyDescent="0.2">
      <c r="A195" s="69"/>
      <c r="B195" s="73"/>
      <c r="C195" s="73" t="s">
        <v>362</v>
      </c>
      <c r="D195" s="220" t="s">
        <v>301</v>
      </c>
      <c r="E195" s="220"/>
      <c r="F195" s="71" t="s">
        <v>22</v>
      </c>
      <c r="G195" s="74">
        <f>IF(AND(F195="YA"),3,IF(AND(F195="TIDAK"),1,0))</f>
        <v>0</v>
      </c>
    </row>
    <row r="196" spans="1:7" s="62" customFormat="1" ht="31.5" customHeight="1" x14ac:dyDescent="0.2">
      <c r="A196" s="69"/>
      <c r="B196" s="73"/>
      <c r="C196" s="73" t="s">
        <v>363</v>
      </c>
      <c r="D196" s="220" t="s">
        <v>303</v>
      </c>
      <c r="E196" s="220"/>
      <c r="F196" s="71" t="s">
        <v>22</v>
      </c>
      <c r="G196" s="74">
        <f>IF(AND(F196="YA"),4,IF(AND(F196="TIDAK"),1,0))</f>
        <v>0</v>
      </c>
    </row>
    <row r="197" spans="1:7" s="62" customFormat="1" ht="31.5" customHeight="1" x14ac:dyDescent="0.2">
      <c r="A197" s="69"/>
      <c r="B197" s="73"/>
      <c r="C197" s="73" t="s">
        <v>364</v>
      </c>
      <c r="D197" s="220" t="s">
        <v>365</v>
      </c>
      <c r="E197" s="220"/>
      <c r="F197" s="71" t="s">
        <v>8</v>
      </c>
      <c r="G197" s="74">
        <f>IF(AND(F197="YA"),5,IF(AND(F197="TIDAK"),1,0))</f>
        <v>5</v>
      </c>
    </row>
    <row r="198" spans="1:7" s="62" customFormat="1" ht="31.5" customHeight="1" x14ac:dyDescent="0.2">
      <c r="A198" s="69"/>
      <c r="B198" s="73" t="s">
        <v>366</v>
      </c>
      <c r="C198" s="220" t="s">
        <v>367</v>
      </c>
      <c r="D198" s="220"/>
      <c r="E198" s="220"/>
      <c r="F198" s="71"/>
      <c r="G198" s="74"/>
    </row>
    <row r="199" spans="1:7" s="62" customFormat="1" ht="31.5" customHeight="1" x14ac:dyDescent="0.2">
      <c r="A199" s="69"/>
      <c r="B199" s="73"/>
      <c r="C199" s="73" t="s">
        <v>368</v>
      </c>
      <c r="D199" s="220" t="s">
        <v>369</v>
      </c>
      <c r="E199" s="220"/>
      <c r="F199" s="71" t="s">
        <v>8</v>
      </c>
      <c r="G199" s="74">
        <f>IF(AND(F199="YA"),5,IF(AND(F199="TIDAK"),1,0))</f>
        <v>5</v>
      </c>
    </row>
    <row r="200" spans="1:7" s="62" customFormat="1" ht="31.5" customHeight="1" x14ac:dyDescent="0.2">
      <c r="A200" s="69"/>
      <c r="B200" s="73"/>
      <c r="C200" s="73" t="s">
        <v>370</v>
      </c>
      <c r="D200" s="220" t="s">
        <v>371</v>
      </c>
      <c r="E200" s="220"/>
      <c r="F200" s="71" t="s">
        <v>8</v>
      </c>
      <c r="G200" s="74">
        <f>IF(AND(F200="YA"),5,IF(AND(F200="TIDAK"),1,0))</f>
        <v>5</v>
      </c>
    </row>
    <row r="201" spans="1:7" s="62" customFormat="1" ht="31.5" customHeight="1" x14ac:dyDescent="0.2">
      <c r="A201" s="69"/>
      <c r="B201" s="73"/>
      <c r="C201" s="73" t="s">
        <v>372</v>
      </c>
      <c r="D201" s="220" t="s">
        <v>373</v>
      </c>
      <c r="E201" s="220"/>
      <c r="F201" s="71" t="s">
        <v>8</v>
      </c>
      <c r="G201" s="74">
        <f>IF(AND(F201="YA"),5,IF(AND(F201="TIDAK"),1,0))</f>
        <v>5</v>
      </c>
    </row>
    <row r="202" spans="1:7" s="62" customFormat="1" ht="31.5" customHeight="1" x14ac:dyDescent="0.2">
      <c r="A202" s="69"/>
      <c r="B202" s="73"/>
      <c r="C202" s="73" t="s">
        <v>374</v>
      </c>
      <c r="D202" s="220" t="s">
        <v>375</v>
      </c>
      <c r="E202" s="220"/>
      <c r="F202" s="71" t="s">
        <v>8</v>
      </c>
      <c r="G202" s="74">
        <f>IF(AND(F202="YA"),5,IF(AND(F202="TIDAK"),1,0))</f>
        <v>5</v>
      </c>
    </row>
    <row r="203" spans="1:7" s="62" customFormat="1" ht="31.5" customHeight="1" x14ac:dyDescent="0.2">
      <c r="A203" s="69"/>
      <c r="B203" s="73" t="s">
        <v>376</v>
      </c>
      <c r="C203" s="220" t="s">
        <v>377</v>
      </c>
      <c r="D203" s="220"/>
      <c r="E203" s="220"/>
      <c r="F203" s="71"/>
      <c r="G203" s="74"/>
    </row>
    <row r="204" spans="1:7" s="62" customFormat="1" ht="31.5" customHeight="1" x14ac:dyDescent="0.2">
      <c r="A204" s="69"/>
      <c r="B204" s="73"/>
      <c r="C204" s="73" t="s">
        <v>378</v>
      </c>
      <c r="D204" s="220" t="s">
        <v>379</v>
      </c>
      <c r="E204" s="220"/>
      <c r="F204" s="71" t="s">
        <v>22</v>
      </c>
      <c r="G204" s="74">
        <f>IF(AND(F204="YA"),2,IF(AND(F204="TIDAK"),1,0))</f>
        <v>0</v>
      </c>
    </row>
    <row r="205" spans="1:7" s="62" customFormat="1" ht="31.5" customHeight="1" x14ac:dyDescent="0.2">
      <c r="A205" s="69"/>
      <c r="B205" s="73"/>
      <c r="C205" s="73" t="s">
        <v>380</v>
      </c>
      <c r="D205" s="220" t="s">
        <v>381</v>
      </c>
      <c r="E205" s="220"/>
      <c r="F205" s="71" t="s">
        <v>22</v>
      </c>
      <c r="G205" s="74">
        <f>IF(AND(F205="YA"),2,IF(AND(F205="TIDAK"),1,0))</f>
        <v>0</v>
      </c>
    </row>
    <row r="206" spans="1:7" s="62" customFormat="1" ht="31.5" customHeight="1" x14ac:dyDescent="0.2">
      <c r="A206" s="69"/>
      <c r="B206" s="73"/>
      <c r="C206" s="73" t="s">
        <v>382</v>
      </c>
      <c r="D206" s="220" t="s">
        <v>383</v>
      </c>
      <c r="E206" s="220"/>
      <c r="F206" s="71" t="s">
        <v>8</v>
      </c>
      <c r="G206" s="74">
        <f>IF(AND(F206="YA"),5,IF(AND(F206="TIDAK"),1,0))</f>
        <v>5</v>
      </c>
    </row>
    <row r="207" spans="1:7" s="62" customFormat="1" ht="31.5" customHeight="1" x14ac:dyDescent="0.2">
      <c r="A207" s="69"/>
      <c r="B207" s="78" t="s">
        <v>384</v>
      </c>
      <c r="C207" s="220" t="s">
        <v>385</v>
      </c>
      <c r="D207" s="220"/>
      <c r="E207" s="220"/>
      <c r="F207" s="71"/>
      <c r="G207" s="74"/>
    </row>
    <row r="208" spans="1:7" s="62" customFormat="1" ht="31.5" customHeight="1" x14ac:dyDescent="0.2">
      <c r="A208" s="69"/>
      <c r="B208" s="73"/>
      <c r="C208" s="73" t="s">
        <v>386</v>
      </c>
      <c r="D208" s="220" t="s">
        <v>387</v>
      </c>
      <c r="E208" s="220"/>
      <c r="F208" s="71" t="s">
        <v>22</v>
      </c>
      <c r="G208" s="74">
        <f>IF(AND(F208="YA"),2,IF(AND(F208="TIDAK"),1,0))</f>
        <v>0</v>
      </c>
    </row>
    <row r="209" spans="1:7" s="62" customFormat="1" ht="31.5" customHeight="1" x14ac:dyDescent="0.2">
      <c r="A209" s="69"/>
      <c r="B209" s="73"/>
      <c r="C209" s="73" t="s">
        <v>388</v>
      </c>
      <c r="D209" s="220" t="s">
        <v>389</v>
      </c>
      <c r="E209" s="220"/>
      <c r="F209" s="71" t="s">
        <v>22</v>
      </c>
      <c r="G209" s="74">
        <f>IF(AND(F209="YA"),2,IF(AND(F209="TIDAK"),1,0))</f>
        <v>0</v>
      </c>
    </row>
    <row r="210" spans="1:7" s="62" customFormat="1" ht="31.5" customHeight="1" x14ac:dyDescent="0.2">
      <c r="A210" s="69"/>
      <c r="B210" s="73"/>
      <c r="C210" s="73" t="s">
        <v>390</v>
      </c>
      <c r="D210" s="220" t="s">
        <v>391</v>
      </c>
      <c r="E210" s="220"/>
      <c r="F210" s="71" t="s">
        <v>22</v>
      </c>
      <c r="G210" s="74">
        <f>IF(AND(F210="YA"),2,IF(AND(F210="TIDAK"),1,0))</f>
        <v>0</v>
      </c>
    </row>
    <row r="211" spans="1:7" s="62" customFormat="1" ht="31.5" customHeight="1" x14ac:dyDescent="0.2">
      <c r="A211" s="69"/>
      <c r="B211" s="73"/>
      <c r="C211" s="73" t="s">
        <v>392</v>
      </c>
      <c r="D211" s="220" t="s">
        <v>383</v>
      </c>
      <c r="E211" s="220"/>
      <c r="F211" s="71" t="s">
        <v>8</v>
      </c>
      <c r="G211" s="74">
        <f>IF(AND(F211="YA"),5,IF(AND(F211="TIDAK"),1,0))</f>
        <v>5</v>
      </c>
    </row>
    <row r="212" spans="1:7" s="62" customFormat="1" ht="31.5" customHeight="1" x14ac:dyDescent="0.2">
      <c r="A212" s="69"/>
      <c r="B212" s="73" t="s">
        <v>393</v>
      </c>
      <c r="C212" s="220" t="s">
        <v>394</v>
      </c>
      <c r="D212" s="220"/>
      <c r="E212" s="220"/>
      <c r="F212" s="71"/>
      <c r="G212" s="74"/>
    </row>
    <row r="213" spans="1:7" s="62" customFormat="1" ht="31.5" customHeight="1" x14ac:dyDescent="0.2">
      <c r="A213" s="69"/>
      <c r="B213" s="73"/>
      <c r="C213" s="73" t="s">
        <v>395</v>
      </c>
      <c r="D213" s="220" t="s">
        <v>391</v>
      </c>
      <c r="E213" s="220"/>
      <c r="F213" s="71" t="s">
        <v>22</v>
      </c>
      <c r="G213" s="74">
        <f>IF(AND(F213="YA"),2,IF(AND(F213="TIDAK"),1,0))</f>
        <v>0</v>
      </c>
    </row>
    <row r="214" spans="1:7" s="62" customFormat="1" ht="31.5" customHeight="1" x14ac:dyDescent="0.2">
      <c r="A214" s="69"/>
      <c r="B214" s="73"/>
      <c r="C214" s="73" t="s">
        <v>396</v>
      </c>
      <c r="D214" s="220" t="s">
        <v>389</v>
      </c>
      <c r="E214" s="220"/>
      <c r="F214" s="71" t="s">
        <v>22</v>
      </c>
      <c r="G214" s="74">
        <f>IF(AND(F214="YA"),2,IF(AND(F214="TIDAK"),1,0))</f>
        <v>0</v>
      </c>
    </row>
    <row r="215" spans="1:7" s="62" customFormat="1" ht="31.5" customHeight="1" x14ac:dyDescent="0.2">
      <c r="A215" s="69"/>
      <c r="B215" s="73"/>
      <c r="C215" s="73" t="s">
        <v>397</v>
      </c>
      <c r="D215" s="220" t="s">
        <v>387</v>
      </c>
      <c r="E215" s="220"/>
      <c r="F215" s="71" t="s">
        <v>22</v>
      </c>
      <c r="G215" s="74">
        <f>IF(AND(F215="YA"),2,IF(AND(F215="TIDAK"),1,0))</f>
        <v>0</v>
      </c>
    </row>
    <row r="216" spans="1:7" s="62" customFormat="1" ht="31.5" customHeight="1" x14ac:dyDescent="0.2">
      <c r="A216" s="69"/>
      <c r="B216" s="73"/>
      <c r="C216" s="73" t="s">
        <v>398</v>
      </c>
      <c r="D216" s="220" t="s">
        <v>399</v>
      </c>
      <c r="E216" s="220"/>
      <c r="F216" s="71" t="s">
        <v>8</v>
      </c>
      <c r="G216" s="74">
        <f>IF(AND(F216="YA"),5,IF(AND(F216="TIDAK"),1,0))</f>
        <v>5</v>
      </c>
    </row>
    <row r="217" spans="1:7" s="62" customFormat="1" ht="31.5" customHeight="1" x14ac:dyDescent="0.2">
      <c r="A217" s="69"/>
      <c r="B217" s="73" t="s">
        <v>400</v>
      </c>
      <c r="C217" s="220" t="s">
        <v>401</v>
      </c>
      <c r="D217" s="220"/>
      <c r="E217" s="220"/>
      <c r="F217" s="71"/>
      <c r="G217" s="74"/>
    </row>
    <row r="218" spans="1:7" s="62" customFormat="1" ht="31.5" customHeight="1" x14ac:dyDescent="0.2">
      <c r="A218" s="69"/>
      <c r="B218" s="73"/>
      <c r="C218" s="73" t="s">
        <v>402</v>
      </c>
      <c r="D218" s="220" t="s">
        <v>379</v>
      </c>
      <c r="E218" s="220"/>
      <c r="F218" s="71" t="s">
        <v>22</v>
      </c>
      <c r="G218" s="74">
        <f>IF(AND(F218="YA"),2,IF(AND(F218="TIDAK"),1,0))</f>
        <v>0</v>
      </c>
    </row>
    <row r="219" spans="1:7" s="62" customFormat="1" ht="31.5" customHeight="1" x14ac:dyDescent="0.2">
      <c r="A219" s="69"/>
      <c r="B219" s="73"/>
      <c r="C219" s="73" t="s">
        <v>403</v>
      </c>
      <c r="D219" s="220" t="s">
        <v>381</v>
      </c>
      <c r="E219" s="220"/>
      <c r="F219" s="71" t="s">
        <v>22</v>
      </c>
      <c r="G219" s="74">
        <f>IF(AND(F219="YA"),2,IF(AND(F219="TIDAK"),1,0))</f>
        <v>0</v>
      </c>
    </row>
    <row r="220" spans="1:7" s="62" customFormat="1" ht="31.5" customHeight="1" x14ac:dyDescent="0.2">
      <c r="A220" s="69"/>
      <c r="B220" s="73"/>
      <c r="C220" s="73" t="s">
        <v>404</v>
      </c>
      <c r="D220" s="220" t="s">
        <v>383</v>
      </c>
      <c r="E220" s="220"/>
      <c r="F220" s="71" t="s">
        <v>8</v>
      </c>
      <c r="G220" s="74">
        <f>IF(AND(F220="YA"),5,IF(AND(F220="TIDAK"),1,0))</f>
        <v>5</v>
      </c>
    </row>
    <row r="221" spans="1:7" s="62" customFormat="1" ht="31.5" customHeight="1" x14ac:dyDescent="0.2">
      <c r="A221" s="69"/>
      <c r="B221" s="80" t="s">
        <v>405</v>
      </c>
      <c r="C221" s="220" t="s">
        <v>1708</v>
      </c>
      <c r="D221" s="220"/>
      <c r="E221" s="220"/>
      <c r="F221" s="71" t="s">
        <v>8</v>
      </c>
      <c r="G221" s="74">
        <f>IF(AND(F221="YA"),5,IF(AND(F221="TIDAK"),1,0))</f>
        <v>5</v>
      </c>
    </row>
    <row r="222" spans="1:7" s="62" customFormat="1" ht="31.5" customHeight="1" x14ac:dyDescent="0.2">
      <c r="A222" s="69"/>
      <c r="B222" s="73" t="s">
        <v>407</v>
      </c>
      <c r="C222" s="220" t="s">
        <v>408</v>
      </c>
      <c r="D222" s="220"/>
      <c r="E222" s="220"/>
      <c r="F222" s="71" t="s">
        <v>8</v>
      </c>
      <c r="G222" s="74">
        <f>IF(AND(F222="YA"),5,IF(AND(F222="TIDAK"),1,0))</f>
        <v>5</v>
      </c>
    </row>
    <row r="223" spans="1:7" s="62" customFormat="1" ht="55.25" customHeight="1" x14ac:dyDescent="0.2">
      <c r="A223" s="69"/>
      <c r="B223" s="73" t="s">
        <v>409</v>
      </c>
      <c r="C223" s="220" t="s">
        <v>410</v>
      </c>
      <c r="D223" s="220"/>
      <c r="E223" s="220"/>
      <c r="F223" s="71"/>
      <c r="G223" s="74"/>
    </row>
    <row r="224" spans="1:7" s="62" customFormat="1" ht="31.5" customHeight="1" x14ac:dyDescent="0.2">
      <c r="A224" s="69"/>
      <c r="B224" s="73"/>
      <c r="C224" s="73" t="s">
        <v>411</v>
      </c>
      <c r="D224" s="220" t="s">
        <v>412</v>
      </c>
      <c r="E224" s="220"/>
      <c r="F224" s="71" t="s">
        <v>8</v>
      </c>
      <c r="G224" s="74">
        <f t="shared" ref="G224:G231" si="26">IF(AND(F224="YA"),5,IF(AND(F224="TIDAK"),1,0))</f>
        <v>5</v>
      </c>
    </row>
    <row r="225" spans="1:7" s="62" customFormat="1" ht="31.5" customHeight="1" x14ac:dyDescent="0.2">
      <c r="A225" s="69"/>
      <c r="B225" s="73"/>
      <c r="C225" s="73" t="s">
        <v>413</v>
      </c>
      <c r="D225" s="220" t="s">
        <v>414</v>
      </c>
      <c r="E225" s="220"/>
      <c r="F225" s="71" t="s">
        <v>8</v>
      </c>
      <c r="G225" s="74">
        <f t="shared" si="26"/>
        <v>5</v>
      </c>
    </row>
    <row r="226" spans="1:7" s="62" customFormat="1" ht="31.5" customHeight="1" x14ac:dyDescent="0.2">
      <c r="A226" s="69"/>
      <c r="B226" s="73"/>
      <c r="C226" s="73" t="s">
        <v>415</v>
      </c>
      <c r="D226" s="220" t="s">
        <v>416</v>
      </c>
      <c r="E226" s="220"/>
      <c r="F226" s="71" t="s">
        <v>8</v>
      </c>
      <c r="G226" s="74">
        <f t="shared" si="26"/>
        <v>5</v>
      </c>
    </row>
    <row r="227" spans="1:7" s="62" customFormat="1" ht="31.5" customHeight="1" x14ac:dyDescent="0.2">
      <c r="A227" s="69"/>
      <c r="B227" s="73"/>
      <c r="C227" s="73" t="s">
        <v>417</v>
      </c>
      <c r="D227" s="220" t="s">
        <v>418</v>
      </c>
      <c r="E227" s="220"/>
      <c r="F227" s="71" t="s">
        <v>8</v>
      </c>
      <c r="G227" s="74">
        <f t="shared" si="26"/>
        <v>5</v>
      </c>
    </row>
    <row r="228" spans="1:7" s="62" customFormat="1" ht="31.5" customHeight="1" x14ac:dyDescent="0.2">
      <c r="A228" s="69"/>
      <c r="B228" s="73"/>
      <c r="C228" s="73" t="s">
        <v>419</v>
      </c>
      <c r="D228" s="220" t="s">
        <v>420</v>
      </c>
      <c r="E228" s="220"/>
      <c r="F228" s="71" t="s">
        <v>8</v>
      </c>
      <c r="G228" s="74">
        <f t="shared" si="26"/>
        <v>5</v>
      </c>
    </row>
    <row r="229" spans="1:7" s="62" customFormat="1" ht="31.5" customHeight="1" x14ac:dyDescent="0.2">
      <c r="A229" s="69"/>
      <c r="B229" s="73"/>
      <c r="C229" s="73" t="s">
        <v>421</v>
      </c>
      <c r="D229" s="220" t="s">
        <v>422</v>
      </c>
      <c r="E229" s="220"/>
      <c r="F229" s="71" t="s">
        <v>8</v>
      </c>
      <c r="G229" s="74">
        <f t="shared" si="26"/>
        <v>5</v>
      </c>
    </row>
    <row r="230" spans="1:7" s="62" customFormat="1" ht="31.5" customHeight="1" x14ac:dyDescent="0.2">
      <c r="A230" s="69"/>
      <c r="B230" s="73"/>
      <c r="C230" s="73" t="s">
        <v>423</v>
      </c>
      <c r="D230" s="220" t="s">
        <v>424</v>
      </c>
      <c r="E230" s="220"/>
      <c r="F230" s="71" t="s">
        <v>8</v>
      </c>
      <c r="G230" s="74">
        <f t="shared" si="26"/>
        <v>5</v>
      </c>
    </row>
    <row r="231" spans="1:7" s="62" customFormat="1" ht="31.5" customHeight="1" x14ac:dyDescent="0.2">
      <c r="A231" s="69"/>
      <c r="B231" s="73"/>
      <c r="C231" s="73" t="s">
        <v>425</v>
      </c>
      <c r="D231" s="220" t="s">
        <v>426</v>
      </c>
      <c r="E231" s="220"/>
      <c r="F231" s="71" t="s">
        <v>8</v>
      </c>
      <c r="G231" s="74">
        <f t="shared" si="26"/>
        <v>5</v>
      </c>
    </row>
    <row r="232" spans="1:7" s="62" customFormat="1" ht="31.5" customHeight="1" x14ac:dyDescent="0.2">
      <c r="A232" s="69"/>
      <c r="B232" s="73" t="s">
        <v>427</v>
      </c>
      <c r="C232" s="220" t="s">
        <v>428</v>
      </c>
      <c r="D232" s="220"/>
      <c r="E232" s="220"/>
      <c r="F232" s="71"/>
      <c r="G232" s="74"/>
    </row>
    <row r="233" spans="1:7" s="62" customFormat="1" ht="31.5" customHeight="1" x14ac:dyDescent="0.2">
      <c r="A233" s="69"/>
      <c r="B233" s="73"/>
      <c r="C233" s="73" t="s">
        <v>429</v>
      </c>
      <c r="D233" s="220" t="s">
        <v>430</v>
      </c>
      <c r="E233" s="220"/>
      <c r="F233" s="71" t="s">
        <v>8</v>
      </c>
      <c r="G233" s="74">
        <f>IF(AND(F233="YA"),5,IF(AND(F233="TIDAK"),1,0))</f>
        <v>5</v>
      </c>
    </row>
    <row r="234" spans="1:7" s="62" customFormat="1" ht="31.5" customHeight="1" x14ac:dyDescent="0.2">
      <c r="A234" s="69"/>
      <c r="B234" s="73"/>
      <c r="C234" s="73" t="s">
        <v>431</v>
      </c>
      <c r="D234" s="220" t="s">
        <v>432</v>
      </c>
      <c r="E234" s="220"/>
      <c r="F234" s="71" t="s">
        <v>8</v>
      </c>
      <c r="G234" s="74">
        <f>IF(AND(F234="YA"),5,IF(AND(F234="TIDAK"),1,0))</f>
        <v>5</v>
      </c>
    </row>
    <row r="235" spans="1:7" s="62" customFormat="1" ht="31.5" customHeight="1" x14ac:dyDescent="0.2">
      <c r="A235" s="69"/>
      <c r="B235" s="73" t="s">
        <v>433</v>
      </c>
      <c r="C235" s="220" t="s">
        <v>434</v>
      </c>
      <c r="D235" s="220"/>
      <c r="E235" s="220"/>
      <c r="F235" s="71" t="s">
        <v>8</v>
      </c>
      <c r="G235" s="74">
        <f>IF(AND(F235="YA"),5,IF(AND(F235="TIDAK"),1,0))</f>
        <v>5</v>
      </c>
    </row>
    <row r="236" spans="1:7" s="62" customFormat="1" ht="31.5" customHeight="1" x14ac:dyDescent="0.2">
      <c r="A236" s="69"/>
      <c r="B236" s="73" t="s">
        <v>435</v>
      </c>
      <c r="C236" s="220" t="s">
        <v>436</v>
      </c>
      <c r="D236" s="220"/>
      <c r="E236" s="220"/>
      <c r="F236" s="71"/>
      <c r="G236" s="74"/>
    </row>
    <row r="237" spans="1:7" s="62" customFormat="1" ht="31.5" customHeight="1" x14ac:dyDescent="0.2">
      <c r="A237" s="69"/>
      <c r="B237" s="73"/>
      <c r="C237" s="73" t="s">
        <v>437</v>
      </c>
      <c r="D237" s="220" t="s">
        <v>438</v>
      </c>
      <c r="E237" s="220"/>
      <c r="F237" s="71" t="s">
        <v>8</v>
      </c>
      <c r="G237" s="74">
        <f>IF(AND(F237="YA"),5,IF(AND(F237="TIDAK"),1,0))</f>
        <v>5</v>
      </c>
    </row>
    <row r="238" spans="1:7" s="62" customFormat="1" ht="31.5" customHeight="1" x14ac:dyDescent="0.2">
      <c r="A238" s="69"/>
      <c r="B238" s="73"/>
      <c r="C238" s="73" t="s">
        <v>439</v>
      </c>
      <c r="D238" s="220" t="s">
        <v>440</v>
      </c>
      <c r="E238" s="220"/>
      <c r="F238" s="71" t="s">
        <v>8</v>
      </c>
      <c r="G238" s="74">
        <f t="shared" ref="G238:G240" si="27">IF(AND(F238="YA"),5,IF(AND(F238="TIDAK"),1,0))</f>
        <v>5</v>
      </c>
    </row>
    <row r="239" spans="1:7" s="62" customFormat="1" ht="31.5" customHeight="1" x14ac:dyDescent="0.2">
      <c r="A239" s="69"/>
      <c r="B239" s="73"/>
      <c r="C239" s="73" t="s">
        <v>441</v>
      </c>
      <c r="D239" s="220" t="s">
        <v>442</v>
      </c>
      <c r="E239" s="220"/>
      <c r="F239" s="71" t="s">
        <v>8</v>
      </c>
      <c r="G239" s="74">
        <f t="shared" si="27"/>
        <v>5</v>
      </c>
    </row>
    <row r="240" spans="1:7" s="62" customFormat="1" ht="31.5" customHeight="1" x14ac:dyDescent="0.2">
      <c r="A240" s="69"/>
      <c r="B240" s="73"/>
      <c r="C240" s="73" t="s">
        <v>443</v>
      </c>
      <c r="D240" s="220" t="s">
        <v>444</v>
      </c>
      <c r="E240" s="220"/>
      <c r="F240" s="71" t="s">
        <v>8</v>
      </c>
      <c r="G240" s="74">
        <f t="shared" si="27"/>
        <v>5</v>
      </c>
    </row>
    <row r="241" spans="1:7" s="62" customFormat="1" ht="31.5" customHeight="1" x14ac:dyDescent="0.2">
      <c r="A241" s="69"/>
      <c r="B241" s="73" t="s">
        <v>445</v>
      </c>
      <c r="C241" s="220" t="s">
        <v>1695</v>
      </c>
      <c r="D241" s="220"/>
      <c r="E241" s="220"/>
      <c r="F241" s="71" t="s">
        <v>55</v>
      </c>
      <c r="G241" s="74">
        <f>IF(AND(F241="YA"),0,IF(AND(F241="TIDAK"),10,0))</f>
        <v>10</v>
      </c>
    </row>
    <row r="242" spans="1:7" s="62" customFormat="1" ht="31.5" customHeight="1" x14ac:dyDescent="0.2">
      <c r="A242" s="69"/>
      <c r="B242" s="73"/>
      <c r="C242" s="73" t="s">
        <v>446</v>
      </c>
      <c r="D242" s="220" t="s">
        <v>447</v>
      </c>
      <c r="E242" s="220"/>
      <c r="F242" s="71" t="s">
        <v>22</v>
      </c>
      <c r="G242" s="74">
        <f>IF(AND(F242="YA"),5,IF(AND(F242="TIDAK"),1,0))</f>
        <v>0</v>
      </c>
    </row>
    <row r="243" spans="1:7" s="62" customFormat="1" ht="31.5" customHeight="1" x14ac:dyDescent="0.2">
      <c r="A243" s="69"/>
      <c r="B243" s="73"/>
      <c r="C243" s="73" t="s">
        <v>448</v>
      </c>
      <c r="D243" s="220" t="s">
        <v>449</v>
      </c>
      <c r="E243" s="220"/>
      <c r="F243" s="71" t="s">
        <v>22</v>
      </c>
      <c r="G243" s="74">
        <f>IF(AND(F243="YA"),5,IF(AND(F243="TIDAK"),1,0))</f>
        <v>0</v>
      </c>
    </row>
    <row r="244" spans="1:7" s="62" customFormat="1" ht="31.5" customHeight="1" x14ac:dyDescent="0.2">
      <c r="A244" s="222" t="s">
        <v>450</v>
      </c>
      <c r="B244" s="222"/>
      <c r="C244" s="222"/>
      <c r="D244" s="222"/>
      <c r="E244" s="222"/>
      <c r="F244" s="222"/>
      <c r="G244" s="68">
        <f>G245</f>
        <v>125</v>
      </c>
    </row>
    <row r="245" spans="1:7" s="62" customFormat="1" ht="31.5" customHeight="1" x14ac:dyDescent="0.2">
      <c r="A245" s="69">
        <v>11</v>
      </c>
      <c r="B245" s="219" t="s">
        <v>451</v>
      </c>
      <c r="C245" s="219"/>
      <c r="D245" s="219"/>
      <c r="E245" s="219"/>
      <c r="F245" s="71"/>
      <c r="G245" s="72">
        <f>SUM(G246:G280)</f>
        <v>125</v>
      </c>
    </row>
    <row r="246" spans="1:7" s="62" customFormat="1" ht="31.5" customHeight="1" x14ac:dyDescent="0.2">
      <c r="A246" s="69"/>
      <c r="B246" s="73" t="s">
        <v>452</v>
      </c>
      <c r="C246" s="220" t="s">
        <v>453</v>
      </c>
      <c r="D246" s="220"/>
      <c r="E246" s="220"/>
      <c r="F246" s="71"/>
      <c r="G246" s="74"/>
    </row>
    <row r="247" spans="1:7" s="62" customFormat="1" ht="31.5" customHeight="1" x14ac:dyDescent="0.2">
      <c r="A247" s="69"/>
      <c r="B247" s="73"/>
      <c r="C247" s="73" t="s">
        <v>454</v>
      </c>
      <c r="D247" s="220" t="s">
        <v>455</v>
      </c>
      <c r="E247" s="220"/>
      <c r="F247" s="71" t="s">
        <v>8</v>
      </c>
      <c r="G247" s="74">
        <f t="shared" ref="G247:G254" si="28">IF(AND(F247="YA"),5,IF(AND(F247="TIDAK"),1,0))</f>
        <v>5</v>
      </c>
    </row>
    <row r="248" spans="1:7" s="62" customFormat="1" ht="31.5" customHeight="1" x14ac:dyDescent="0.2">
      <c r="A248" s="69"/>
      <c r="B248" s="73"/>
      <c r="C248" s="73" t="s">
        <v>456</v>
      </c>
      <c r="D248" s="220" t="s">
        <v>457</v>
      </c>
      <c r="E248" s="220"/>
      <c r="F248" s="71" t="s">
        <v>8</v>
      </c>
      <c r="G248" s="74">
        <f t="shared" si="28"/>
        <v>5</v>
      </c>
    </row>
    <row r="249" spans="1:7" s="62" customFormat="1" ht="31.5" customHeight="1" x14ac:dyDescent="0.2">
      <c r="A249" s="69"/>
      <c r="B249" s="73"/>
      <c r="C249" s="73" t="s">
        <v>458</v>
      </c>
      <c r="D249" s="220" t="s">
        <v>459</v>
      </c>
      <c r="E249" s="220"/>
      <c r="F249" s="71" t="s">
        <v>8</v>
      </c>
      <c r="G249" s="74">
        <f t="shared" si="28"/>
        <v>5</v>
      </c>
    </row>
    <row r="250" spans="1:7" s="62" customFormat="1" ht="31.5" customHeight="1" x14ac:dyDescent="0.2">
      <c r="A250" s="69"/>
      <c r="B250" s="73"/>
      <c r="C250" s="73" t="s">
        <v>460</v>
      </c>
      <c r="D250" s="220" t="s">
        <v>461</v>
      </c>
      <c r="E250" s="220"/>
      <c r="F250" s="71" t="s">
        <v>8</v>
      </c>
      <c r="G250" s="74">
        <f t="shared" si="28"/>
        <v>5</v>
      </c>
    </row>
    <row r="251" spans="1:7" s="62" customFormat="1" ht="31.5" customHeight="1" x14ac:dyDescent="0.2">
      <c r="A251" s="69"/>
      <c r="B251" s="73"/>
      <c r="C251" s="73" t="s">
        <v>462</v>
      </c>
      <c r="D251" s="220" t="s">
        <v>463</v>
      </c>
      <c r="E251" s="220"/>
      <c r="F251" s="71" t="s">
        <v>8</v>
      </c>
      <c r="G251" s="74">
        <f t="shared" si="28"/>
        <v>5</v>
      </c>
    </row>
    <row r="252" spans="1:7" s="62" customFormat="1" ht="31.5" customHeight="1" x14ac:dyDescent="0.2">
      <c r="A252" s="69"/>
      <c r="B252" s="73"/>
      <c r="C252" s="73" t="s">
        <v>464</v>
      </c>
      <c r="D252" s="220" t="s">
        <v>465</v>
      </c>
      <c r="E252" s="220"/>
      <c r="F252" s="71" t="s">
        <v>8</v>
      </c>
      <c r="G252" s="74">
        <f t="shared" si="28"/>
        <v>5</v>
      </c>
    </row>
    <row r="253" spans="1:7" s="62" customFormat="1" ht="31.5" customHeight="1" x14ac:dyDescent="0.2">
      <c r="A253" s="69"/>
      <c r="B253" s="73"/>
      <c r="C253" s="73" t="s">
        <v>466</v>
      </c>
      <c r="D253" s="220" t="s">
        <v>467</v>
      </c>
      <c r="E253" s="220"/>
      <c r="F253" s="71" t="s">
        <v>8</v>
      </c>
      <c r="G253" s="74">
        <f t="shared" si="28"/>
        <v>5</v>
      </c>
    </row>
    <row r="254" spans="1:7" s="62" customFormat="1" ht="31.5" customHeight="1" x14ac:dyDescent="0.2">
      <c r="A254" s="69"/>
      <c r="B254" s="73"/>
      <c r="C254" s="73" t="s">
        <v>468</v>
      </c>
      <c r="D254" s="220" t="s">
        <v>469</v>
      </c>
      <c r="E254" s="220"/>
      <c r="F254" s="71" t="s">
        <v>8</v>
      </c>
      <c r="G254" s="74">
        <f t="shared" si="28"/>
        <v>5</v>
      </c>
    </row>
    <row r="255" spans="1:7" s="62" customFormat="1" ht="31.5" customHeight="1" x14ac:dyDescent="0.2">
      <c r="A255" s="69"/>
      <c r="B255" s="73" t="s">
        <v>470</v>
      </c>
      <c r="C255" s="220" t="s">
        <v>471</v>
      </c>
      <c r="D255" s="220"/>
      <c r="E255" s="220"/>
      <c r="F255" s="71"/>
      <c r="G255" s="74"/>
    </row>
    <row r="256" spans="1:7" s="62" customFormat="1" ht="31.5" customHeight="1" x14ac:dyDescent="0.2">
      <c r="A256" s="69"/>
      <c r="B256" s="73"/>
      <c r="C256" s="73" t="s">
        <v>472</v>
      </c>
      <c r="D256" s="220" t="s">
        <v>473</v>
      </c>
      <c r="E256" s="220"/>
      <c r="F256" s="71" t="s">
        <v>8</v>
      </c>
      <c r="G256" s="74">
        <f>IF(AND(F256="YA"),0,IF(AND(F256="TIDAK"),0,0))</f>
        <v>0</v>
      </c>
    </row>
    <row r="257" spans="1:7" s="62" customFormat="1" ht="31.5" customHeight="1" x14ac:dyDescent="0.2">
      <c r="A257" s="69"/>
      <c r="B257" s="73"/>
      <c r="C257" s="73" t="s">
        <v>474</v>
      </c>
      <c r="D257" s="220" t="s">
        <v>475</v>
      </c>
      <c r="E257" s="220"/>
      <c r="F257" s="71" t="s">
        <v>8</v>
      </c>
      <c r="G257" s="74">
        <f t="shared" ref="G257:G258" si="29">IF(AND(F257="YA"),0,IF(AND(F257="TIDAK"),0,0))</f>
        <v>0</v>
      </c>
    </row>
    <row r="258" spans="1:7" s="62" customFormat="1" ht="31.5" customHeight="1" x14ac:dyDescent="0.2">
      <c r="A258" s="69"/>
      <c r="B258" s="73"/>
      <c r="C258" s="73" t="s">
        <v>476</v>
      </c>
      <c r="D258" s="220" t="s">
        <v>477</v>
      </c>
      <c r="E258" s="220"/>
      <c r="F258" s="71" t="s">
        <v>8</v>
      </c>
      <c r="G258" s="74">
        <f t="shared" si="29"/>
        <v>0</v>
      </c>
    </row>
    <row r="259" spans="1:7" s="62" customFormat="1" ht="31.5" customHeight="1" x14ac:dyDescent="0.2">
      <c r="A259" s="69"/>
      <c r="B259" s="73"/>
      <c r="C259" s="73" t="s">
        <v>478</v>
      </c>
      <c r="D259" s="220" t="s">
        <v>479</v>
      </c>
      <c r="E259" s="220"/>
      <c r="F259" s="71" t="s">
        <v>8</v>
      </c>
      <c r="G259" s="74">
        <f>IF(AND(F259="YA"),5,IF(AND(F259="TIDAK"),1,0))</f>
        <v>5</v>
      </c>
    </row>
    <row r="260" spans="1:7" s="62" customFormat="1" ht="31.5" customHeight="1" x14ac:dyDescent="0.2">
      <c r="A260" s="69"/>
      <c r="B260" s="73"/>
      <c r="C260" s="73" t="s">
        <v>480</v>
      </c>
      <c r="D260" s="220" t="s">
        <v>481</v>
      </c>
      <c r="E260" s="220"/>
      <c r="F260" s="71" t="s">
        <v>8</v>
      </c>
      <c r="G260" s="74">
        <f>IF(AND(F260="YA"),5,IF(AND(F260="TIDAK"),1,0))</f>
        <v>5</v>
      </c>
    </row>
    <row r="261" spans="1:7" s="62" customFormat="1" ht="123" customHeight="1" x14ac:dyDescent="0.2">
      <c r="A261" s="69"/>
      <c r="B261" s="73" t="s">
        <v>482</v>
      </c>
      <c r="C261" s="220" t="s">
        <v>483</v>
      </c>
      <c r="D261" s="220"/>
      <c r="E261" s="220"/>
      <c r="F261" s="71" t="s">
        <v>8</v>
      </c>
      <c r="G261" s="74">
        <f>IF(AND(F261="YA"),5,IF(AND(F261="TIDAK"),1,0))</f>
        <v>5</v>
      </c>
    </row>
    <row r="262" spans="1:7" s="62" customFormat="1" ht="31.5" customHeight="1" x14ac:dyDescent="0.2">
      <c r="A262" s="69"/>
      <c r="B262" s="73" t="s">
        <v>484</v>
      </c>
      <c r="C262" s="220" t="s">
        <v>485</v>
      </c>
      <c r="D262" s="220"/>
      <c r="E262" s="220"/>
      <c r="F262" s="71"/>
      <c r="G262" s="74"/>
    </row>
    <row r="263" spans="1:7" s="62" customFormat="1" ht="31.5" customHeight="1" x14ac:dyDescent="0.2">
      <c r="A263" s="69"/>
      <c r="B263" s="73"/>
      <c r="C263" s="73" t="s">
        <v>486</v>
      </c>
      <c r="D263" s="220" t="s">
        <v>1709</v>
      </c>
      <c r="E263" s="220"/>
      <c r="F263" s="71" t="s">
        <v>22</v>
      </c>
      <c r="G263" s="74">
        <f>IF(AND(F263="YA"),2,IF(AND(F263="TIDAK"),1,0))</f>
        <v>0</v>
      </c>
    </row>
    <row r="264" spans="1:7" s="62" customFormat="1" ht="31.5" customHeight="1" x14ac:dyDescent="0.2">
      <c r="A264" s="69"/>
      <c r="B264" s="73"/>
      <c r="C264" s="73" t="s">
        <v>488</v>
      </c>
      <c r="D264" s="220" t="s">
        <v>489</v>
      </c>
      <c r="E264" s="220"/>
      <c r="F264" s="71" t="s">
        <v>22</v>
      </c>
      <c r="G264" s="74">
        <f>IF(AND(F264="YA"),2,IF(AND(F264="TIDAK"),1,0))</f>
        <v>0</v>
      </c>
    </row>
    <row r="265" spans="1:7" s="62" customFormat="1" ht="31.5" customHeight="1" x14ac:dyDescent="0.2">
      <c r="A265" s="69"/>
      <c r="B265" s="73"/>
      <c r="C265" s="73" t="s">
        <v>490</v>
      </c>
      <c r="D265" s="220" t="s">
        <v>491</v>
      </c>
      <c r="E265" s="220"/>
      <c r="F265" s="71" t="s">
        <v>8</v>
      </c>
      <c r="G265" s="74">
        <f t="shared" ref="G265:G270" si="30">IF(AND(F265="YA"),5,IF(AND(F265="TIDAK"),1,0))</f>
        <v>5</v>
      </c>
    </row>
    <row r="266" spans="1:7" s="62" customFormat="1" ht="31.5" customHeight="1" x14ac:dyDescent="0.2">
      <c r="A266" s="69"/>
      <c r="B266" s="73" t="s">
        <v>492</v>
      </c>
      <c r="C266" s="220" t="s">
        <v>1710</v>
      </c>
      <c r="D266" s="220"/>
      <c r="E266" s="220"/>
      <c r="F266" s="71" t="s">
        <v>8</v>
      </c>
      <c r="G266" s="74">
        <f t="shared" si="30"/>
        <v>5</v>
      </c>
    </row>
    <row r="267" spans="1:7" s="62" customFormat="1" ht="31.5" customHeight="1" x14ac:dyDescent="0.2">
      <c r="A267" s="69"/>
      <c r="B267" s="73" t="s">
        <v>494</v>
      </c>
      <c r="C267" s="220" t="s">
        <v>495</v>
      </c>
      <c r="D267" s="220"/>
      <c r="E267" s="220"/>
      <c r="F267" s="71" t="s">
        <v>8</v>
      </c>
      <c r="G267" s="74">
        <f t="shared" si="30"/>
        <v>5</v>
      </c>
    </row>
    <row r="268" spans="1:7" s="62" customFormat="1" ht="31.5" customHeight="1" x14ac:dyDescent="0.2">
      <c r="A268" s="69"/>
      <c r="B268" s="73" t="s">
        <v>496</v>
      </c>
      <c r="C268" s="220" t="s">
        <v>497</v>
      </c>
      <c r="D268" s="220"/>
      <c r="E268" s="220"/>
      <c r="F268" s="71" t="s">
        <v>8</v>
      </c>
      <c r="G268" s="74">
        <f t="shared" si="30"/>
        <v>5</v>
      </c>
    </row>
    <row r="269" spans="1:7" s="62" customFormat="1" ht="31.5" customHeight="1" x14ac:dyDescent="0.2">
      <c r="A269" s="69"/>
      <c r="B269" s="73" t="s">
        <v>498</v>
      </c>
      <c r="C269" s="220" t="s">
        <v>499</v>
      </c>
      <c r="D269" s="220"/>
      <c r="E269" s="220"/>
      <c r="F269" s="71" t="s">
        <v>8</v>
      </c>
      <c r="G269" s="74">
        <f t="shared" si="30"/>
        <v>5</v>
      </c>
    </row>
    <row r="270" spans="1:7" s="62" customFormat="1" ht="31.5" customHeight="1" x14ac:dyDescent="0.2">
      <c r="A270" s="69"/>
      <c r="B270" s="73" t="s">
        <v>500</v>
      </c>
      <c r="C270" s="220" t="s">
        <v>501</v>
      </c>
      <c r="D270" s="220"/>
      <c r="E270" s="220"/>
      <c r="F270" s="71" t="s">
        <v>8</v>
      </c>
      <c r="G270" s="74">
        <f t="shared" si="30"/>
        <v>5</v>
      </c>
    </row>
    <row r="271" spans="1:7" s="62" customFormat="1" ht="31.5" customHeight="1" x14ac:dyDescent="0.2">
      <c r="A271" s="69"/>
      <c r="B271" s="80" t="s">
        <v>502</v>
      </c>
      <c r="C271" s="220" t="s">
        <v>503</v>
      </c>
      <c r="D271" s="220"/>
      <c r="E271" s="220"/>
      <c r="F271" s="71"/>
      <c r="G271" s="74"/>
    </row>
    <row r="272" spans="1:7" s="62" customFormat="1" ht="31.5" customHeight="1" x14ac:dyDescent="0.2">
      <c r="A272" s="69"/>
      <c r="B272" s="80"/>
      <c r="C272" s="73" t="s">
        <v>504</v>
      </c>
      <c r="D272" s="220" t="s">
        <v>505</v>
      </c>
      <c r="E272" s="220"/>
      <c r="F272" s="71" t="s">
        <v>8</v>
      </c>
      <c r="G272" s="74">
        <f>IF(AND(F272="YA"),5,IF(AND(F272="TIDAK"),1,0))</f>
        <v>5</v>
      </c>
    </row>
    <row r="273" spans="1:7" s="62" customFormat="1" ht="31.5" customHeight="1" x14ac:dyDescent="0.2">
      <c r="A273" s="69"/>
      <c r="B273" s="73"/>
      <c r="C273" s="73" t="s">
        <v>506</v>
      </c>
      <c r="D273" s="220" t="s">
        <v>507</v>
      </c>
      <c r="E273" s="220"/>
      <c r="F273" s="71" t="s">
        <v>8</v>
      </c>
      <c r="G273" s="74">
        <f>IF(AND(F273="YA"),5,IF(AND(F273="TIDAK"),1,0))</f>
        <v>5</v>
      </c>
    </row>
    <row r="274" spans="1:7" s="62" customFormat="1" ht="31.5" customHeight="1" x14ac:dyDescent="0.2">
      <c r="A274" s="69"/>
      <c r="B274" s="73"/>
      <c r="C274" s="73" t="s">
        <v>508</v>
      </c>
      <c r="D274" s="220" t="s">
        <v>509</v>
      </c>
      <c r="E274" s="220"/>
      <c r="F274" s="71" t="s">
        <v>8</v>
      </c>
      <c r="G274" s="74">
        <f>IF(AND(F274="YA"),5,IF(AND(F274="TIDAK"),1,0))</f>
        <v>5</v>
      </c>
    </row>
    <row r="275" spans="1:7" s="62" customFormat="1" ht="31.5" customHeight="1" x14ac:dyDescent="0.2">
      <c r="A275" s="69"/>
      <c r="B275" s="73" t="s">
        <v>510</v>
      </c>
      <c r="C275" s="220" t="s">
        <v>511</v>
      </c>
      <c r="D275" s="220"/>
      <c r="E275" s="220"/>
      <c r="F275" s="71"/>
      <c r="G275" s="74"/>
    </row>
    <row r="276" spans="1:7" s="62" customFormat="1" ht="31.5" customHeight="1" x14ac:dyDescent="0.2">
      <c r="A276" s="69"/>
      <c r="B276" s="73"/>
      <c r="C276" s="73" t="s">
        <v>512</v>
      </c>
      <c r="D276" s="220" t="s">
        <v>513</v>
      </c>
      <c r="E276" s="220"/>
      <c r="F276" s="71" t="s">
        <v>8</v>
      </c>
      <c r="G276" s="74">
        <f>IF(AND(F276="YA"),5,IF(AND(F276="TIDAK"),1,0))</f>
        <v>5</v>
      </c>
    </row>
    <row r="277" spans="1:7" s="62" customFormat="1" ht="42" customHeight="1" x14ac:dyDescent="0.2">
      <c r="A277" s="69"/>
      <c r="B277" s="73"/>
      <c r="C277" s="73" t="s">
        <v>514</v>
      </c>
      <c r="D277" s="220" t="s">
        <v>412</v>
      </c>
      <c r="E277" s="220"/>
      <c r="F277" s="71" t="s">
        <v>8</v>
      </c>
      <c r="G277" s="74">
        <f>IF(AND(F277="YA"),5,IF(AND(F277="TIDAK"),1,0))</f>
        <v>5</v>
      </c>
    </row>
    <row r="278" spans="1:7" s="62" customFormat="1" ht="31.5" customHeight="1" x14ac:dyDescent="0.2">
      <c r="A278" s="69"/>
      <c r="B278" s="73"/>
      <c r="C278" s="73" t="s">
        <v>515</v>
      </c>
      <c r="D278" s="220" t="s">
        <v>516</v>
      </c>
      <c r="E278" s="220"/>
      <c r="F278" s="71" t="s">
        <v>8</v>
      </c>
      <c r="G278" s="74">
        <f>IF(AND(F278="YA"),5,IF(AND(F278="TIDAK"),1,0))</f>
        <v>5</v>
      </c>
    </row>
    <row r="279" spans="1:7" s="62" customFormat="1" ht="31.5" customHeight="1" x14ac:dyDescent="0.2">
      <c r="A279" s="69"/>
      <c r="B279" s="73"/>
      <c r="C279" s="73" t="s">
        <v>517</v>
      </c>
      <c r="D279" s="220" t="s">
        <v>518</v>
      </c>
      <c r="E279" s="220"/>
      <c r="F279" s="71" t="s">
        <v>8</v>
      </c>
      <c r="G279" s="74">
        <f>IF(AND(F279="YA"),5,IF(AND(F279="TIDAK"),1,0))</f>
        <v>5</v>
      </c>
    </row>
    <row r="280" spans="1:7" s="62" customFormat="1" ht="31.5" customHeight="1" x14ac:dyDescent="0.2">
      <c r="A280" s="69"/>
      <c r="B280" s="73"/>
      <c r="C280" s="73" t="s">
        <v>519</v>
      </c>
      <c r="D280" s="220" t="s">
        <v>520</v>
      </c>
      <c r="E280" s="220"/>
      <c r="F280" s="71" t="s">
        <v>8</v>
      </c>
      <c r="G280" s="74">
        <f>IF(AND(F280="YA"),5,IF(AND(F280="TIDAK"),1,0))</f>
        <v>5</v>
      </c>
    </row>
    <row r="281" spans="1:7" s="62" customFormat="1" ht="31.5" customHeight="1" x14ac:dyDescent="0.2">
      <c r="A281" s="222" t="s">
        <v>521</v>
      </c>
      <c r="B281" s="222"/>
      <c r="C281" s="222"/>
      <c r="D281" s="222"/>
      <c r="E281" s="222"/>
      <c r="F281" s="222"/>
      <c r="G281" s="68">
        <f>G282</f>
        <v>142</v>
      </c>
    </row>
    <row r="282" spans="1:7" s="62" customFormat="1" ht="31.5" customHeight="1" x14ac:dyDescent="0.2">
      <c r="A282" s="69">
        <v>12</v>
      </c>
      <c r="B282" s="219" t="s">
        <v>522</v>
      </c>
      <c r="C282" s="219"/>
      <c r="D282" s="219"/>
      <c r="E282" s="219"/>
      <c r="F282" s="71"/>
      <c r="G282" s="72">
        <f>SUM(G283:G325)</f>
        <v>142</v>
      </c>
    </row>
    <row r="283" spans="1:7" s="62" customFormat="1" ht="31.5" customHeight="1" x14ac:dyDescent="0.2">
      <c r="A283" s="69"/>
      <c r="B283" s="73" t="s">
        <v>523</v>
      </c>
      <c r="C283" s="220" t="s">
        <v>524</v>
      </c>
      <c r="D283" s="220"/>
      <c r="E283" s="220"/>
      <c r="F283" s="71" t="s">
        <v>8</v>
      </c>
      <c r="G283" s="74">
        <f>IF(AND(F283="YA"),5,IF(AND(F283="TIDAK"),1,0))</f>
        <v>5</v>
      </c>
    </row>
    <row r="284" spans="1:7" s="62" customFormat="1" ht="31.5" customHeight="1" x14ac:dyDescent="0.2">
      <c r="A284" s="69"/>
      <c r="B284" s="73" t="s">
        <v>525</v>
      </c>
      <c r="C284" s="220" t="s">
        <v>485</v>
      </c>
      <c r="D284" s="220"/>
      <c r="E284" s="220"/>
      <c r="F284" s="71"/>
      <c r="G284" s="74"/>
    </row>
    <row r="285" spans="1:7" s="62" customFormat="1" ht="31.5" customHeight="1" x14ac:dyDescent="0.2">
      <c r="A285" s="69"/>
      <c r="B285" s="73"/>
      <c r="C285" s="73" t="s">
        <v>526</v>
      </c>
      <c r="D285" s="220" t="s">
        <v>1709</v>
      </c>
      <c r="E285" s="220"/>
      <c r="F285" s="71" t="s">
        <v>22</v>
      </c>
      <c r="G285" s="74">
        <f>IF(AND(F285="YA"),2,IF(AND(F285="TIDAK"),1,0))</f>
        <v>0</v>
      </c>
    </row>
    <row r="286" spans="1:7" s="62" customFormat="1" ht="31.5" customHeight="1" x14ac:dyDescent="0.2">
      <c r="A286" s="69"/>
      <c r="B286" s="73"/>
      <c r="C286" s="73" t="s">
        <v>527</v>
      </c>
      <c r="D286" s="220" t="s">
        <v>489</v>
      </c>
      <c r="E286" s="220"/>
      <c r="F286" s="71" t="s">
        <v>22</v>
      </c>
      <c r="G286" s="74">
        <f>IF(AND(F286="YA"),2,IF(AND(F286="TIDAK"),1,0))</f>
        <v>0</v>
      </c>
    </row>
    <row r="287" spans="1:7" s="62" customFormat="1" ht="43" customHeight="1" x14ac:dyDescent="0.2">
      <c r="A287" s="69"/>
      <c r="B287" s="73"/>
      <c r="C287" s="73" t="s">
        <v>528</v>
      </c>
      <c r="D287" s="220" t="s">
        <v>491</v>
      </c>
      <c r="E287" s="220"/>
      <c r="F287" s="71" t="s">
        <v>8</v>
      </c>
      <c r="G287" s="74">
        <f>IF(AND(F287="YA"),5,IF(AND(F287="TIDAK"),1,0))</f>
        <v>5</v>
      </c>
    </row>
    <row r="288" spans="1:7" s="62" customFormat="1" ht="38.5" customHeight="1" x14ac:dyDescent="0.2">
      <c r="A288" s="69"/>
      <c r="B288" s="73" t="s">
        <v>529</v>
      </c>
      <c r="C288" s="220" t="s">
        <v>530</v>
      </c>
      <c r="D288" s="220"/>
      <c r="E288" s="220"/>
      <c r="F288" s="71" t="s">
        <v>8</v>
      </c>
      <c r="G288" s="74">
        <f>IF(AND(F288="YA"),5,IF(AND(F288="TIDAK"),1,0))</f>
        <v>5</v>
      </c>
    </row>
    <row r="289" spans="1:7" s="62" customFormat="1" ht="31.5" customHeight="1" x14ac:dyDescent="0.2">
      <c r="A289" s="69"/>
      <c r="B289" s="73" t="s">
        <v>531</v>
      </c>
      <c r="C289" s="220" t="s">
        <v>497</v>
      </c>
      <c r="D289" s="220"/>
      <c r="E289" s="220"/>
      <c r="F289" s="71" t="s">
        <v>8</v>
      </c>
      <c r="G289" s="74">
        <f>IF(AND(F289="YA"),5,IF(AND(F289="TIDAK"),1,0))</f>
        <v>5</v>
      </c>
    </row>
    <row r="290" spans="1:7" s="62" customFormat="1" ht="31.5" customHeight="1" x14ac:dyDescent="0.2">
      <c r="A290" s="69"/>
      <c r="B290" s="73" t="s">
        <v>532</v>
      </c>
      <c r="C290" s="220" t="s">
        <v>533</v>
      </c>
      <c r="D290" s="220"/>
      <c r="E290" s="220"/>
      <c r="F290" s="71"/>
      <c r="G290" s="74"/>
    </row>
    <row r="291" spans="1:7" s="62" customFormat="1" ht="31.5" customHeight="1" x14ac:dyDescent="0.2">
      <c r="A291" s="69"/>
      <c r="B291" s="73"/>
      <c r="C291" s="73" t="s">
        <v>534</v>
      </c>
      <c r="D291" s="220" t="s">
        <v>535</v>
      </c>
      <c r="E291" s="220"/>
      <c r="F291" s="71" t="s">
        <v>8</v>
      </c>
      <c r="G291" s="74">
        <f>IF(AND(F291="YA"),3,IF(AND(F291="TIDAK"),1,0))</f>
        <v>3</v>
      </c>
    </row>
    <row r="292" spans="1:7" s="62" customFormat="1" ht="31.5" customHeight="1" x14ac:dyDescent="0.2">
      <c r="A292" s="69"/>
      <c r="B292" s="73"/>
      <c r="C292" s="73" t="s">
        <v>536</v>
      </c>
      <c r="D292" s="220" t="s">
        <v>537</v>
      </c>
      <c r="E292" s="220"/>
      <c r="F292" s="71" t="s">
        <v>22</v>
      </c>
      <c r="G292" s="74">
        <f>IF(AND(F292="YA"),5,IF(AND(F292="TIDAK"),1,0))</f>
        <v>0</v>
      </c>
    </row>
    <row r="293" spans="1:7" s="62" customFormat="1" ht="41.25" customHeight="1" x14ac:dyDescent="0.2">
      <c r="A293" s="69"/>
      <c r="B293" s="73" t="s">
        <v>538</v>
      </c>
      <c r="C293" s="220" t="s">
        <v>501</v>
      </c>
      <c r="D293" s="220"/>
      <c r="E293" s="220"/>
      <c r="F293" s="71" t="s">
        <v>8</v>
      </c>
      <c r="G293" s="74">
        <f>IF(AND(F293="YA"),5,IF(AND(F293="TIDAK"),1,0))</f>
        <v>5</v>
      </c>
    </row>
    <row r="294" spans="1:7" s="62" customFormat="1" ht="31.5" customHeight="1" x14ac:dyDescent="0.2">
      <c r="A294" s="69"/>
      <c r="B294" s="73" t="s">
        <v>539</v>
      </c>
      <c r="C294" s="220" t="s">
        <v>540</v>
      </c>
      <c r="D294" s="220"/>
      <c r="E294" s="220"/>
      <c r="F294" s="71" t="s">
        <v>8</v>
      </c>
      <c r="G294" s="74">
        <f>IF(AND(F294="YA"),5,IF(AND(F294="TIDAK"),1,0))</f>
        <v>5</v>
      </c>
    </row>
    <row r="295" spans="1:7" s="62" customFormat="1" ht="41.25" customHeight="1" x14ac:dyDescent="0.2">
      <c r="A295" s="69"/>
      <c r="B295" s="73" t="s">
        <v>541</v>
      </c>
      <c r="C295" s="220" t="s">
        <v>542</v>
      </c>
      <c r="D295" s="220"/>
      <c r="E295" s="220"/>
      <c r="F295" s="71" t="s">
        <v>8</v>
      </c>
      <c r="G295" s="74">
        <f>IF(AND(F295="YA"),5,IF(AND(F295="TIDAK"),1,0))</f>
        <v>5</v>
      </c>
    </row>
    <row r="296" spans="1:7" s="62" customFormat="1" ht="31.5" customHeight="1" x14ac:dyDescent="0.2">
      <c r="A296" s="69"/>
      <c r="B296" s="73" t="s">
        <v>543</v>
      </c>
      <c r="C296" s="221" t="s">
        <v>544</v>
      </c>
      <c r="D296" s="221"/>
      <c r="E296" s="221"/>
      <c r="F296" s="71"/>
      <c r="G296" s="74"/>
    </row>
    <row r="297" spans="1:7" s="62" customFormat="1" ht="31.5" customHeight="1" x14ac:dyDescent="0.2">
      <c r="A297" s="69"/>
      <c r="B297" s="73"/>
      <c r="C297" s="73" t="s">
        <v>545</v>
      </c>
      <c r="D297" s="220" t="s">
        <v>546</v>
      </c>
      <c r="E297" s="220"/>
      <c r="F297" s="71" t="s">
        <v>8</v>
      </c>
      <c r="G297" s="74">
        <f>IF(AND(F297="YA"),5,IF(AND(F297="TIDAK"),1,0))</f>
        <v>5</v>
      </c>
    </row>
    <row r="298" spans="1:7" s="62" customFormat="1" ht="31.5" customHeight="1" x14ac:dyDescent="0.2">
      <c r="A298" s="69"/>
      <c r="B298" s="73"/>
      <c r="C298" s="73" t="s">
        <v>547</v>
      </c>
      <c r="D298" s="220" t="s">
        <v>548</v>
      </c>
      <c r="E298" s="220"/>
      <c r="F298" s="71" t="s">
        <v>55</v>
      </c>
      <c r="G298" s="74">
        <f>IF(AND(F298="YA"),5,IF(AND(F298="TIDAK"),1,0))</f>
        <v>1</v>
      </c>
    </row>
    <row r="299" spans="1:7" s="62" customFormat="1" ht="31.5" customHeight="1" x14ac:dyDescent="0.2">
      <c r="A299" s="69"/>
      <c r="B299" s="73"/>
      <c r="C299" s="73" t="s">
        <v>549</v>
      </c>
      <c r="D299" s="220" t="s">
        <v>1711</v>
      </c>
      <c r="E299" s="220"/>
      <c r="F299" s="71" t="s">
        <v>8</v>
      </c>
      <c r="G299" s="74">
        <f>IF(AND(F299="YA"),5,IF(AND(F299="TIDAK"),1,0))</f>
        <v>5</v>
      </c>
    </row>
    <row r="300" spans="1:7" s="62" customFormat="1" ht="31.5" customHeight="1" x14ac:dyDescent="0.2">
      <c r="A300" s="69"/>
      <c r="B300" s="73" t="s">
        <v>551</v>
      </c>
      <c r="C300" s="220" t="s">
        <v>552</v>
      </c>
      <c r="D300" s="220"/>
      <c r="E300" s="220"/>
      <c r="F300" s="71"/>
      <c r="G300" s="74"/>
    </row>
    <row r="301" spans="1:7" s="62" customFormat="1" ht="42" customHeight="1" x14ac:dyDescent="0.2">
      <c r="A301" s="69"/>
      <c r="B301" s="73"/>
      <c r="C301" s="73" t="s">
        <v>553</v>
      </c>
      <c r="D301" s="220" t="s">
        <v>554</v>
      </c>
      <c r="E301" s="220"/>
      <c r="F301" s="71" t="s">
        <v>8</v>
      </c>
      <c r="G301" s="74">
        <f>IF(AND(F301="YA"),5,IF(AND(F301="TIDAK"),1,0))</f>
        <v>5</v>
      </c>
    </row>
    <row r="302" spans="1:7" s="62" customFormat="1" ht="31.5" customHeight="1" x14ac:dyDescent="0.2">
      <c r="A302" s="69"/>
      <c r="B302" s="73"/>
      <c r="C302" s="73" t="s">
        <v>555</v>
      </c>
      <c r="D302" s="220" t="s">
        <v>556</v>
      </c>
      <c r="E302" s="220"/>
      <c r="F302" s="71" t="s">
        <v>8</v>
      </c>
      <c r="G302" s="74">
        <f>IF(AND(F302="YA"),5,IF(AND(F302="TIDAK"),1,0))</f>
        <v>5</v>
      </c>
    </row>
    <row r="303" spans="1:7" s="62" customFormat="1" ht="42" customHeight="1" x14ac:dyDescent="0.2">
      <c r="A303" s="69"/>
      <c r="B303" s="73"/>
      <c r="C303" s="73" t="s">
        <v>557</v>
      </c>
      <c r="D303" s="220" t="s">
        <v>558</v>
      </c>
      <c r="E303" s="220"/>
      <c r="F303" s="71" t="s">
        <v>8</v>
      </c>
      <c r="G303" s="74">
        <f>IF(AND(F303="YA"),5,IF(AND(F303="TIDAK"),1,0))</f>
        <v>5</v>
      </c>
    </row>
    <row r="304" spans="1:7" s="62" customFormat="1" ht="31.5" customHeight="1" x14ac:dyDescent="0.2">
      <c r="A304" s="69"/>
      <c r="B304" s="73"/>
      <c r="C304" s="73" t="s">
        <v>559</v>
      </c>
      <c r="D304" s="220" t="s">
        <v>560</v>
      </c>
      <c r="E304" s="220"/>
      <c r="F304" s="71"/>
      <c r="G304" s="74"/>
    </row>
    <row r="305" spans="1:7" s="62" customFormat="1" ht="31.5" customHeight="1" x14ac:dyDescent="0.2">
      <c r="A305" s="69"/>
      <c r="B305" s="73"/>
      <c r="C305" s="73"/>
      <c r="D305" s="73" t="s">
        <v>561</v>
      </c>
      <c r="E305" s="73" t="s">
        <v>562</v>
      </c>
      <c r="F305" s="71" t="s">
        <v>8</v>
      </c>
      <c r="G305" s="74">
        <f t="shared" ref="G305:G312" si="31">IF(AND(F305="YA"),5,IF(AND(F305="TIDAK"),1,0))</f>
        <v>5</v>
      </c>
    </row>
    <row r="306" spans="1:7" s="62" customFormat="1" ht="31.5" customHeight="1" x14ac:dyDescent="0.2">
      <c r="A306" s="69"/>
      <c r="B306" s="73"/>
      <c r="C306" s="73"/>
      <c r="D306" s="73" t="s">
        <v>563</v>
      </c>
      <c r="E306" s="73" t="s">
        <v>564</v>
      </c>
      <c r="F306" s="71" t="s">
        <v>8</v>
      </c>
      <c r="G306" s="74">
        <f t="shared" si="31"/>
        <v>5</v>
      </c>
    </row>
    <row r="307" spans="1:7" s="62" customFormat="1" ht="31.5" customHeight="1" x14ac:dyDescent="0.2">
      <c r="A307" s="69"/>
      <c r="B307" s="73"/>
      <c r="C307" s="73"/>
      <c r="D307" s="73" t="s">
        <v>565</v>
      </c>
      <c r="E307" s="73" t="s">
        <v>566</v>
      </c>
      <c r="F307" s="71" t="s">
        <v>8</v>
      </c>
      <c r="G307" s="74">
        <f t="shared" si="31"/>
        <v>5</v>
      </c>
    </row>
    <row r="308" spans="1:7" s="62" customFormat="1" ht="31.5" customHeight="1" x14ac:dyDescent="0.2">
      <c r="A308" s="69"/>
      <c r="B308" s="73"/>
      <c r="C308" s="73" t="s">
        <v>567</v>
      </c>
      <c r="D308" s="220" t="s">
        <v>568</v>
      </c>
      <c r="E308" s="220"/>
      <c r="F308" s="71" t="s">
        <v>8</v>
      </c>
      <c r="G308" s="74">
        <f t="shared" si="31"/>
        <v>5</v>
      </c>
    </row>
    <row r="309" spans="1:7" s="62" customFormat="1" ht="31.5" customHeight="1" x14ac:dyDescent="0.2">
      <c r="A309" s="69"/>
      <c r="B309" s="73"/>
      <c r="C309" s="73" t="s">
        <v>569</v>
      </c>
      <c r="D309" s="220" t="s">
        <v>570</v>
      </c>
      <c r="E309" s="220"/>
      <c r="F309" s="71" t="s">
        <v>8</v>
      </c>
      <c r="G309" s="74">
        <f t="shared" si="31"/>
        <v>5</v>
      </c>
    </row>
    <row r="310" spans="1:7" s="62" customFormat="1" ht="136" customHeight="1" x14ac:dyDescent="0.2">
      <c r="A310" s="69"/>
      <c r="B310" s="73"/>
      <c r="C310" s="73" t="s">
        <v>571</v>
      </c>
      <c r="D310" s="220" t="s">
        <v>572</v>
      </c>
      <c r="E310" s="220"/>
      <c r="F310" s="71" t="s">
        <v>8</v>
      </c>
      <c r="G310" s="74">
        <f t="shared" si="31"/>
        <v>5</v>
      </c>
    </row>
    <row r="311" spans="1:7" s="62" customFormat="1" ht="31.5" customHeight="1" x14ac:dyDescent="0.2">
      <c r="A311" s="69"/>
      <c r="B311" s="73"/>
      <c r="C311" s="73" t="s">
        <v>573</v>
      </c>
      <c r="D311" s="220" t="s">
        <v>574</v>
      </c>
      <c r="E311" s="220"/>
      <c r="F311" s="71" t="s">
        <v>8</v>
      </c>
      <c r="G311" s="74">
        <f t="shared" si="31"/>
        <v>5</v>
      </c>
    </row>
    <row r="312" spans="1:7" s="62" customFormat="1" ht="55.25" customHeight="1" x14ac:dyDescent="0.2">
      <c r="A312" s="69"/>
      <c r="B312" s="73"/>
      <c r="C312" s="73" t="s">
        <v>575</v>
      </c>
      <c r="D312" s="220" t="s">
        <v>576</v>
      </c>
      <c r="E312" s="220"/>
      <c r="F312" s="71" t="s">
        <v>8</v>
      </c>
      <c r="G312" s="74">
        <f t="shared" si="31"/>
        <v>5</v>
      </c>
    </row>
    <row r="313" spans="1:7" s="62" customFormat="1" ht="31.5" customHeight="1" x14ac:dyDescent="0.2">
      <c r="A313" s="69"/>
      <c r="B313" s="73" t="s">
        <v>577</v>
      </c>
      <c r="C313" s="220" t="s">
        <v>578</v>
      </c>
      <c r="D313" s="220"/>
      <c r="E313" s="220"/>
      <c r="F313" s="71"/>
      <c r="G313" s="74"/>
    </row>
    <row r="314" spans="1:7" s="62" customFormat="1" ht="31.5" customHeight="1" x14ac:dyDescent="0.2">
      <c r="A314" s="69"/>
      <c r="B314" s="73"/>
      <c r="C314" s="73" t="s">
        <v>579</v>
      </c>
      <c r="D314" s="220" t="s">
        <v>580</v>
      </c>
      <c r="E314" s="220"/>
      <c r="F314" s="71" t="s">
        <v>8</v>
      </c>
      <c r="G314" s="74">
        <f>IF(AND(F314="YA"),5,IF(AND(F314="TIDAK"),1,0))</f>
        <v>5</v>
      </c>
    </row>
    <row r="315" spans="1:7" s="62" customFormat="1" ht="31.5" customHeight="1" x14ac:dyDescent="0.2">
      <c r="A315" s="69"/>
      <c r="B315" s="73"/>
      <c r="C315" s="73" t="s">
        <v>581</v>
      </c>
      <c r="D315" s="220" t="s">
        <v>582</v>
      </c>
      <c r="E315" s="220"/>
      <c r="F315" s="71"/>
      <c r="G315" s="74"/>
    </row>
    <row r="316" spans="1:7" s="62" customFormat="1" ht="31.5" customHeight="1" x14ac:dyDescent="0.2">
      <c r="A316" s="69"/>
      <c r="B316" s="73"/>
      <c r="C316" s="73"/>
      <c r="D316" s="73" t="s">
        <v>583</v>
      </c>
      <c r="E316" s="73" t="s">
        <v>584</v>
      </c>
      <c r="F316" s="71" t="s">
        <v>22</v>
      </c>
      <c r="G316" s="74">
        <f>IF(AND(F316="YA"),1,IF(AND(F316="TIDAK"),0,0))</f>
        <v>0</v>
      </c>
    </row>
    <row r="317" spans="1:7" s="62" customFormat="1" ht="39.5" customHeight="1" x14ac:dyDescent="0.2">
      <c r="A317" s="69"/>
      <c r="B317" s="73"/>
      <c r="C317" s="73"/>
      <c r="D317" s="73" t="s">
        <v>585</v>
      </c>
      <c r="E317" s="73" t="s">
        <v>586</v>
      </c>
      <c r="F317" s="71" t="s">
        <v>8</v>
      </c>
      <c r="G317" s="74">
        <f>IF(AND(F317="YA"),3,IF(AND(F317="TIDAK"),0,0))</f>
        <v>3</v>
      </c>
    </row>
    <row r="318" spans="1:7" s="62" customFormat="1" ht="31.5" customHeight="1" x14ac:dyDescent="0.2">
      <c r="A318" s="69"/>
      <c r="B318" s="73"/>
      <c r="C318" s="73"/>
      <c r="D318" s="73" t="s">
        <v>587</v>
      </c>
      <c r="E318" s="73" t="s">
        <v>588</v>
      </c>
      <c r="F318" s="71" t="s">
        <v>22</v>
      </c>
      <c r="G318" s="74">
        <f>IF(AND(F318="YA"),5,IF(AND(F318="TIDAK"),1,0))</f>
        <v>0</v>
      </c>
    </row>
    <row r="319" spans="1:7" s="62" customFormat="1" ht="31.5" customHeight="1" x14ac:dyDescent="0.2">
      <c r="A319" s="69"/>
      <c r="B319" s="73"/>
      <c r="C319" s="73" t="s">
        <v>589</v>
      </c>
      <c r="D319" s="220" t="s">
        <v>590</v>
      </c>
      <c r="E319" s="220"/>
      <c r="F319" s="71" t="s">
        <v>8</v>
      </c>
      <c r="G319" s="74">
        <f>IF(AND(F319="YA"),5,IF(AND(F319="TIDAK"),1,0))</f>
        <v>5</v>
      </c>
    </row>
    <row r="320" spans="1:7" s="62" customFormat="1" ht="60" customHeight="1" x14ac:dyDescent="0.2">
      <c r="A320" s="69"/>
      <c r="B320" s="73"/>
      <c r="C320" s="73" t="s">
        <v>591</v>
      </c>
      <c r="D320" s="220" t="s">
        <v>592</v>
      </c>
      <c r="E320" s="220"/>
      <c r="F320" s="71" t="s">
        <v>8</v>
      </c>
      <c r="G320" s="74">
        <f>IF(AND(F320="YA"),5,IF(AND(F320="TIDAK"),1,0))</f>
        <v>5</v>
      </c>
    </row>
    <row r="321" spans="1:7" s="62" customFormat="1" ht="31.5" customHeight="1" x14ac:dyDescent="0.2">
      <c r="A321" s="69"/>
      <c r="B321" s="73"/>
      <c r="C321" s="73" t="s">
        <v>593</v>
      </c>
      <c r="D321" s="220" t="s">
        <v>1712</v>
      </c>
      <c r="E321" s="220"/>
      <c r="F321" s="71" t="s">
        <v>8</v>
      </c>
      <c r="G321" s="74">
        <f>IF(AND(F321="YA"),5,IF(AND(F321="TIDAK"),1,0))</f>
        <v>5</v>
      </c>
    </row>
    <row r="322" spans="1:7" s="62" customFormat="1" ht="31.5" customHeight="1" x14ac:dyDescent="0.2">
      <c r="A322" s="69"/>
      <c r="B322" s="80" t="s">
        <v>595</v>
      </c>
      <c r="C322" s="220" t="s">
        <v>503</v>
      </c>
      <c r="D322" s="220"/>
      <c r="E322" s="220"/>
      <c r="F322" s="71"/>
      <c r="G322" s="74"/>
    </row>
    <row r="323" spans="1:7" s="62" customFormat="1" ht="31.5" customHeight="1" x14ac:dyDescent="0.2">
      <c r="A323" s="69"/>
      <c r="B323" s="80"/>
      <c r="C323" s="73" t="s">
        <v>596</v>
      </c>
      <c r="D323" s="220" t="s">
        <v>505</v>
      </c>
      <c r="E323" s="220"/>
      <c r="F323" s="71" t="s">
        <v>8</v>
      </c>
      <c r="G323" s="74">
        <f>IF(AND(F323="YA"),5,IF(AND(F323="TIDAK"),1,0))</f>
        <v>5</v>
      </c>
    </row>
    <row r="324" spans="1:7" s="62" customFormat="1" ht="31.5" customHeight="1" x14ac:dyDescent="0.2">
      <c r="A324" s="69"/>
      <c r="B324" s="73"/>
      <c r="C324" s="73" t="s">
        <v>597</v>
      </c>
      <c r="D324" s="220" t="s">
        <v>507</v>
      </c>
      <c r="E324" s="220"/>
      <c r="F324" s="71" t="s">
        <v>8</v>
      </c>
      <c r="G324" s="74">
        <f>IF(AND(F324="YA"),5,IF(AND(F324="TIDAK"),1,0))</f>
        <v>5</v>
      </c>
    </row>
    <row r="325" spans="1:7" s="62" customFormat="1" ht="31.5" customHeight="1" x14ac:dyDescent="0.2">
      <c r="A325" s="69"/>
      <c r="B325" s="73"/>
      <c r="C325" s="73" t="s">
        <v>598</v>
      </c>
      <c r="D325" s="220" t="s">
        <v>509</v>
      </c>
      <c r="E325" s="220"/>
      <c r="F325" s="71" t="s">
        <v>8</v>
      </c>
      <c r="G325" s="74">
        <f>IF(AND(F325="YA"),5,IF(AND(F325="TIDAK"),1,0))</f>
        <v>5</v>
      </c>
    </row>
    <row r="326" spans="1:7" s="62" customFormat="1" ht="31.5" customHeight="1" x14ac:dyDescent="0.2">
      <c r="A326" s="222" t="s">
        <v>599</v>
      </c>
      <c r="B326" s="222"/>
      <c r="C326" s="222"/>
      <c r="D326" s="222"/>
      <c r="E326" s="222"/>
      <c r="F326" s="222"/>
      <c r="G326" s="68">
        <f>G327</f>
        <v>66</v>
      </c>
    </row>
    <row r="327" spans="1:7" s="62" customFormat="1" ht="31.5" customHeight="1" x14ac:dyDescent="0.2">
      <c r="A327" s="69">
        <v>13</v>
      </c>
      <c r="B327" s="219" t="s">
        <v>600</v>
      </c>
      <c r="C327" s="219"/>
      <c r="D327" s="219"/>
      <c r="E327" s="219"/>
      <c r="F327" s="71"/>
      <c r="G327" s="72">
        <f>SUM(G328:G364)</f>
        <v>66</v>
      </c>
    </row>
    <row r="328" spans="1:7" s="62" customFormat="1" ht="55.25" customHeight="1" x14ac:dyDescent="0.2">
      <c r="A328" s="69"/>
      <c r="B328" s="76" t="s">
        <v>601</v>
      </c>
      <c r="C328" s="220" t="s">
        <v>602</v>
      </c>
      <c r="D328" s="220"/>
      <c r="E328" s="220"/>
      <c r="F328" s="71" t="s">
        <v>8</v>
      </c>
      <c r="G328" s="74">
        <f>IF(AND(F328="YA"),5,IF(AND(F328="TIDAK"),1,0))</f>
        <v>5</v>
      </c>
    </row>
    <row r="329" spans="1:7" s="62" customFormat="1" ht="31.5" customHeight="1" x14ac:dyDescent="0.2">
      <c r="A329" s="69"/>
      <c r="B329" s="73" t="s">
        <v>603</v>
      </c>
      <c r="C329" s="220" t="s">
        <v>604</v>
      </c>
      <c r="D329" s="220"/>
      <c r="E329" s="220"/>
      <c r="F329" s="71"/>
      <c r="G329" s="74"/>
    </row>
    <row r="330" spans="1:7" s="62" customFormat="1" ht="31.5" customHeight="1" x14ac:dyDescent="0.2">
      <c r="A330" s="69"/>
      <c r="B330" s="73"/>
      <c r="C330" s="73" t="s">
        <v>605</v>
      </c>
      <c r="D330" s="220" t="s">
        <v>606</v>
      </c>
      <c r="E330" s="220"/>
      <c r="F330" s="71" t="s">
        <v>8</v>
      </c>
      <c r="G330" s="74">
        <f>IF(AND(F330="YA"),5,IF(AND(F330="TIDAK"),1,0))</f>
        <v>5</v>
      </c>
    </row>
    <row r="331" spans="1:7" s="62" customFormat="1" ht="31.5" customHeight="1" x14ac:dyDescent="0.2">
      <c r="A331" s="69"/>
      <c r="B331" s="73"/>
      <c r="C331" s="73" t="s">
        <v>607</v>
      </c>
      <c r="D331" s="220" t="s">
        <v>608</v>
      </c>
      <c r="E331" s="220"/>
      <c r="F331" s="71" t="s">
        <v>8</v>
      </c>
      <c r="G331" s="74">
        <f>IF(AND(F331="YA"),5,IF(AND(F331="TIDAK"),1,0))</f>
        <v>5</v>
      </c>
    </row>
    <row r="332" spans="1:7" s="62" customFormat="1" ht="42" customHeight="1" x14ac:dyDescent="0.2">
      <c r="A332" s="69"/>
      <c r="B332" s="73"/>
      <c r="C332" s="73" t="s">
        <v>609</v>
      </c>
      <c r="D332" s="220" t="s">
        <v>610</v>
      </c>
      <c r="E332" s="220"/>
      <c r="F332" s="71" t="s">
        <v>8</v>
      </c>
      <c r="G332" s="74">
        <f>IF(AND(F332="YA"),5,IF(AND(F332="TIDAK"),1,0))</f>
        <v>5</v>
      </c>
    </row>
    <row r="333" spans="1:7" s="62" customFormat="1" ht="31.5" customHeight="1" x14ac:dyDescent="0.2">
      <c r="A333" s="69"/>
      <c r="B333" s="73"/>
      <c r="C333" s="73" t="s">
        <v>611</v>
      </c>
      <c r="D333" s="220" t="s">
        <v>612</v>
      </c>
      <c r="E333" s="220"/>
      <c r="F333" s="71" t="s">
        <v>8</v>
      </c>
      <c r="G333" s="74">
        <f>IF(AND(F333="YA"),5,IF(AND(F333="TIDAK"),1,0))</f>
        <v>5</v>
      </c>
    </row>
    <row r="334" spans="1:7" s="62" customFormat="1" ht="31.5" customHeight="1" x14ac:dyDescent="0.2">
      <c r="A334" s="69"/>
      <c r="B334" s="73"/>
      <c r="C334" s="73" t="s">
        <v>613</v>
      </c>
      <c r="D334" s="220" t="s">
        <v>614</v>
      </c>
      <c r="E334" s="220"/>
      <c r="F334" s="71" t="s">
        <v>8</v>
      </c>
      <c r="G334" s="74">
        <f>IF(AND(F334="YA"),5,IF(AND(F334="TIDAK"),1,0))</f>
        <v>5</v>
      </c>
    </row>
    <row r="335" spans="1:7" s="62" customFormat="1" ht="31.5" customHeight="1" x14ac:dyDescent="0.2">
      <c r="A335" s="69"/>
      <c r="B335" s="76" t="s">
        <v>615</v>
      </c>
      <c r="C335" s="220" t="s">
        <v>616</v>
      </c>
      <c r="D335" s="220"/>
      <c r="E335" s="220"/>
      <c r="F335" s="71"/>
      <c r="G335" s="74"/>
    </row>
    <row r="336" spans="1:7" s="62" customFormat="1" ht="31.5" customHeight="1" x14ac:dyDescent="0.2">
      <c r="A336" s="69"/>
      <c r="B336" s="73"/>
      <c r="C336" s="73" t="s">
        <v>617</v>
      </c>
      <c r="D336" s="220" t="s">
        <v>618</v>
      </c>
      <c r="E336" s="220"/>
      <c r="F336" s="71" t="s">
        <v>8</v>
      </c>
      <c r="G336" s="74">
        <f>IF(AND(F336="YA"),5,IF(AND(F336="TIDAK"),1,0))</f>
        <v>5</v>
      </c>
    </row>
    <row r="337" spans="1:7" s="62" customFormat="1" ht="43.5" customHeight="1" x14ac:dyDescent="0.2">
      <c r="A337" s="69"/>
      <c r="B337" s="73"/>
      <c r="C337" s="73" t="s">
        <v>619</v>
      </c>
      <c r="D337" s="220" t="s">
        <v>620</v>
      </c>
      <c r="E337" s="220"/>
      <c r="F337" s="71"/>
      <c r="G337" s="74"/>
    </row>
    <row r="338" spans="1:7" s="62" customFormat="1" ht="31.5" customHeight="1" x14ac:dyDescent="0.2">
      <c r="A338" s="69"/>
      <c r="B338" s="73"/>
      <c r="C338" s="73"/>
      <c r="D338" s="73" t="s">
        <v>621</v>
      </c>
      <c r="E338" s="73" t="s">
        <v>622</v>
      </c>
      <c r="F338" s="71" t="s">
        <v>22</v>
      </c>
      <c r="G338" s="74">
        <f>IF(AND(F338="YA"),2,IF(AND(F338="TIDAK"),1,0))</f>
        <v>0</v>
      </c>
    </row>
    <row r="339" spans="1:7" s="62" customFormat="1" ht="31.5" customHeight="1" x14ac:dyDescent="0.2">
      <c r="A339" s="69"/>
      <c r="B339" s="73"/>
      <c r="C339" s="73"/>
      <c r="D339" s="73" t="s">
        <v>623</v>
      </c>
      <c r="E339" s="73" t="s">
        <v>1713</v>
      </c>
      <c r="F339" s="71" t="s">
        <v>22</v>
      </c>
      <c r="G339" s="74">
        <f>IF(AND(F339="YA"),3,IF(AND(F339="TIDAK"),1,0))</f>
        <v>0</v>
      </c>
    </row>
    <row r="340" spans="1:7" s="62" customFormat="1" ht="31.5" customHeight="1" x14ac:dyDescent="0.2">
      <c r="A340" s="69"/>
      <c r="B340" s="73"/>
      <c r="C340" s="73"/>
      <c r="D340" s="73" t="s">
        <v>625</v>
      </c>
      <c r="E340" s="73" t="s">
        <v>626</v>
      </c>
      <c r="F340" s="71" t="s">
        <v>8</v>
      </c>
      <c r="G340" s="74">
        <f>IF(AND(F340="YA"),5,IF(AND(F340="TIDAK"),1,0))</f>
        <v>5</v>
      </c>
    </row>
    <row r="341" spans="1:7" s="62" customFormat="1" ht="31.5" customHeight="1" x14ac:dyDescent="0.2">
      <c r="A341" s="69"/>
      <c r="B341" s="73" t="s">
        <v>615</v>
      </c>
      <c r="C341" s="220" t="s">
        <v>627</v>
      </c>
      <c r="D341" s="220"/>
      <c r="E341" s="220"/>
      <c r="F341" s="71"/>
      <c r="G341" s="74"/>
    </row>
    <row r="342" spans="1:7" s="62" customFormat="1" ht="31.5" customHeight="1" x14ac:dyDescent="0.2">
      <c r="A342" s="69"/>
      <c r="B342" s="73"/>
      <c r="C342" s="75" t="s">
        <v>617</v>
      </c>
      <c r="D342" s="220" t="s">
        <v>628</v>
      </c>
      <c r="E342" s="220"/>
      <c r="F342" s="71"/>
      <c r="G342" s="74"/>
    </row>
    <row r="343" spans="1:7" s="62" customFormat="1" ht="31.5" customHeight="1" x14ac:dyDescent="0.2">
      <c r="A343" s="69"/>
      <c r="B343" s="73"/>
      <c r="C343" s="73"/>
      <c r="D343" s="73" t="s">
        <v>629</v>
      </c>
      <c r="E343" s="73" t="s">
        <v>630</v>
      </c>
      <c r="F343" s="71" t="s">
        <v>8</v>
      </c>
      <c r="G343" s="74">
        <f>IF(AND(F343="YA"),2,IF(AND(F343="TIDAK"),1,0))</f>
        <v>2</v>
      </c>
    </row>
    <row r="344" spans="1:7" s="62" customFormat="1" ht="31.5" customHeight="1" x14ac:dyDescent="0.2">
      <c r="A344" s="69"/>
      <c r="B344" s="73"/>
      <c r="C344" s="73"/>
      <c r="D344" s="73" t="s">
        <v>631</v>
      </c>
      <c r="E344" s="73" t="s">
        <v>632</v>
      </c>
      <c r="F344" s="71" t="s">
        <v>22</v>
      </c>
      <c r="G344" s="74">
        <f>IF(AND(F344="YA"),3,IF(AND(F344="TIDAK"),1,0))</f>
        <v>0</v>
      </c>
    </row>
    <row r="345" spans="1:7" s="62" customFormat="1" ht="31.5" customHeight="1" x14ac:dyDescent="0.2">
      <c r="A345" s="69"/>
      <c r="B345" s="73"/>
      <c r="C345" s="73"/>
      <c r="D345" s="73" t="s">
        <v>633</v>
      </c>
      <c r="E345" s="73" t="s">
        <v>634</v>
      </c>
      <c r="F345" s="71" t="s">
        <v>22</v>
      </c>
      <c r="G345" s="74">
        <f>IF(AND(F345="YA"),5,IF(AND(F345="TIDAK"),1,0))</f>
        <v>0</v>
      </c>
    </row>
    <row r="346" spans="1:7" s="62" customFormat="1" ht="31.5" customHeight="1" x14ac:dyDescent="0.2">
      <c r="A346" s="69"/>
      <c r="B346" s="73" t="s">
        <v>635</v>
      </c>
      <c r="C346" s="220" t="s">
        <v>636</v>
      </c>
      <c r="D346" s="220"/>
      <c r="E346" s="220"/>
      <c r="F346" s="71"/>
      <c r="G346" s="74"/>
    </row>
    <row r="347" spans="1:7" s="62" customFormat="1" ht="31.5" customHeight="1" x14ac:dyDescent="0.2">
      <c r="A347" s="69"/>
      <c r="B347" s="73"/>
      <c r="C347" s="73" t="s">
        <v>637</v>
      </c>
      <c r="D347" s="220" t="s">
        <v>1714</v>
      </c>
      <c r="E347" s="220"/>
      <c r="F347" s="71"/>
      <c r="G347" s="74"/>
    </row>
    <row r="348" spans="1:7" s="62" customFormat="1" ht="31.5" customHeight="1" x14ac:dyDescent="0.2">
      <c r="A348" s="69"/>
      <c r="B348" s="73"/>
      <c r="C348" s="73"/>
      <c r="D348" s="73" t="s">
        <v>639</v>
      </c>
      <c r="E348" s="73" t="s">
        <v>1715</v>
      </c>
      <c r="F348" s="71" t="s">
        <v>8</v>
      </c>
      <c r="G348" s="74">
        <f>IF(AND(F348="YA"),5,IF(AND(F348="TIDAK"),1,0))</f>
        <v>5</v>
      </c>
    </row>
    <row r="349" spans="1:7" s="62" customFormat="1" ht="31.5" customHeight="1" x14ac:dyDescent="0.2">
      <c r="A349" s="69"/>
      <c r="B349" s="73"/>
      <c r="C349" s="73"/>
      <c r="D349" s="73" t="s">
        <v>641</v>
      </c>
      <c r="E349" s="73" t="s">
        <v>642</v>
      </c>
      <c r="F349" s="71" t="s">
        <v>22</v>
      </c>
      <c r="G349" s="74">
        <f>IF(AND(F349="YA"),3,IF(AND(F349="TIDAK"),1,0))</f>
        <v>0</v>
      </c>
    </row>
    <row r="350" spans="1:7" s="62" customFormat="1" ht="31.5" customHeight="1" x14ac:dyDescent="0.2">
      <c r="A350" s="69"/>
      <c r="B350" s="73"/>
      <c r="C350" s="73"/>
      <c r="D350" s="73" t="s">
        <v>643</v>
      </c>
      <c r="E350" s="73" t="s">
        <v>1716</v>
      </c>
      <c r="F350" s="71" t="s">
        <v>22</v>
      </c>
      <c r="G350" s="74">
        <f>IF(AND(F350="YA"),2,IF(AND(F350="TIDAK"),1,0))</f>
        <v>0</v>
      </c>
    </row>
    <row r="351" spans="1:7" s="62" customFormat="1" ht="42" customHeight="1" x14ac:dyDescent="0.2">
      <c r="A351" s="69"/>
      <c r="B351" s="73"/>
      <c r="C351" s="73" t="s">
        <v>645</v>
      </c>
      <c r="D351" s="220" t="s">
        <v>646</v>
      </c>
      <c r="E351" s="220"/>
      <c r="F351" s="71"/>
      <c r="G351" s="74"/>
    </row>
    <row r="352" spans="1:7" s="62" customFormat="1" ht="31.5" customHeight="1" x14ac:dyDescent="0.2">
      <c r="A352" s="69"/>
      <c r="B352" s="73"/>
      <c r="C352" s="73"/>
      <c r="D352" s="73" t="s">
        <v>647</v>
      </c>
      <c r="E352" s="73" t="s">
        <v>648</v>
      </c>
      <c r="F352" s="71" t="s">
        <v>22</v>
      </c>
      <c r="G352" s="74">
        <f>IF(AND(F352="YA"),2,IF(AND(F352="TIDAK"),1,0))</f>
        <v>0</v>
      </c>
    </row>
    <row r="353" spans="1:7" s="62" customFormat="1" x14ac:dyDescent="0.2">
      <c r="A353" s="69"/>
      <c r="B353" s="73"/>
      <c r="C353" s="73"/>
      <c r="D353" s="73" t="s">
        <v>649</v>
      </c>
      <c r="E353" s="73" t="s">
        <v>650</v>
      </c>
      <c r="F353" s="71" t="s">
        <v>8</v>
      </c>
      <c r="G353" s="74">
        <f>IF(AND(F353="YA"),3,IF(AND(F353="TIDAK"),1,0))</f>
        <v>3</v>
      </c>
    </row>
    <row r="354" spans="1:7" s="62" customFormat="1" ht="31.5" customHeight="1" x14ac:dyDescent="0.2">
      <c r="A354" s="69"/>
      <c r="B354" s="73"/>
      <c r="C354" s="73"/>
      <c r="D354" s="73" t="s">
        <v>651</v>
      </c>
      <c r="E354" s="73" t="s">
        <v>652</v>
      </c>
      <c r="F354" s="71" t="s">
        <v>22</v>
      </c>
      <c r="G354" s="74">
        <f>IF(AND(F354="YA"),5,IF(AND(F354="TIDAK"),1,0))</f>
        <v>0</v>
      </c>
    </row>
    <row r="355" spans="1:7" s="62" customFormat="1" ht="31.5" customHeight="1" x14ac:dyDescent="0.2">
      <c r="A355" s="69"/>
      <c r="B355" s="73"/>
      <c r="C355" s="73" t="s">
        <v>653</v>
      </c>
      <c r="D355" s="220" t="s">
        <v>1717</v>
      </c>
      <c r="E355" s="220"/>
      <c r="F355" s="71" t="s">
        <v>55</v>
      </c>
      <c r="G355" s="74">
        <f>IF(AND(F355="YA"),5,IF(AND(F355="TIDAK"),1,0))</f>
        <v>1</v>
      </c>
    </row>
    <row r="356" spans="1:7" s="62" customFormat="1" ht="31.5" customHeight="1" x14ac:dyDescent="0.2">
      <c r="A356" s="69"/>
      <c r="B356" s="73"/>
      <c r="C356" s="73" t="s">
        <v>655</v>
      </c>
      <c r="D356" s="220" t="s">
        <v>656</v>
      </c>
      <c r="E356" s="220"/>
      <c r="F356" s="71"/>
      <c r="G356" s="74"/>
    </row>
    <row r="357" spans="1:7" s="62" customFormat="1" ht="31.5" customHeight="1" x14ac:dyDescent="0.2">
      <c r="A357" s="69"/>
      <c r="B357" s="73"/>
      <c r="C357" s="73"/>
      <c r="D357" s="73" t="s">
        <v>657</v>
      </c>
      <c r="E357" s="73" t="s">
        <v>658</v>
      </c>
      <c r="F357" s="71" t="s">
        <v>22</v>
      </c>
      <c r="G357" s="74">
        <f>IF(AND(F357="YA"),3,IF(AND(F357="TIDAK"),1,0))</f>
        <v>0</v>
      </c>
    </row>
    <row r="358" spans="1:7" s="62" customFormat="1" ht="31.5" customHeight="1" x14ac:dyDescent="0.2">
      <c r="A358" s="69"/>
      <c r="B358" s="73"/>
      <c r="C358" s="73"/>
      <c r="D358" s="73" t="s">
        <v>659</v>
      </c>
      <c r="E358" s="73" t="s">
        <v>660</v>
      </c>
      <c r="F358" s="71" t="s">
        <v>22</v>
      </c>
      <c r="G358" s="74">
        <f>IF(AND(F358="YA"),5,IF(AND(F358="TIDAK"),1,0))</f>
        <v>0</v>
      </c>
    </row>
    <row r="359" spans="1:7" s="62" customFormat="1" ht="31.5" customHeight="1" x14ac:dyDescent="0.2">
      <c r="A359" s="69"/>
      <c r="B359" s="73"/>
      <c r="C359" s="73" t="s">
        <v>661</v>
      </c>
      <c r="D359" s="220" t="s">
        <v>1718</v>
      </c>
      <c r="E359" s="220"/>
      <c r="F359" s="71" t="s">
        <v>8</v>
      </c>
      <c r="G359" s="74">
        <f>IF(AND(F359="YA"),5,IF(AND(F359="TIDAK"),1,0))</f>
        <v>5</v>
      </c>
    </row>
    <row r="360" spans="1:7" s="62" customFormat="1" ht="58.75" customHeight="1" x14ac:dyDescent="0.2">
      <c r="A360" s="69"/>
      <c r="B360" s="73"/>
      <c r="C360" s="73" t="s">
        <v>663</v>
      </c>
      <c r="D360" s="220" t="s">
        <v>664</v>
      </c>
      <c r="E360" s="220"/>
      <c r="F360" s="71" t="s">
        <v>8</v>
      </c>
      <c r="G360" s="74">
        <f>IF(AND(F360="YA"),5,IF(AND(F360="TIDAK"),1,0))</f>
        <v>5</v>
      </c>
    </row>
    <row r="361" spans="1:7" s="62" customFormat="1" ht="31.5" customHeight="1" x14ac:dyDescent="0.2">
      <c r="A361" s="69"/>
      <c r="B361" s="73"/>
      <c r="C361" s="73" t="s">
        <v>665</v>
      </c>
      <c r="D361" s="221" t="s">
        <v>1719</v>
      </c>
      <c r="E361" s="221"/>
      <c r="F361" s="71"/>
      <c r="G361" s="74"/>
    </row>
    <row r="362" spans="1:7" s="62" customFormat="1" ht="31.5" customHeight="1" x14ac:dyDescent="0.2">
      <c r="A362" s="69"/>
      <c r="B362" s="73"/>
      <c r="C362" s="73"/>
      <c r="D362" s="73" t="s">
        <v>667</v>
      </c>
      <c r="E362" s="73" t="s">
        <v>668</v>
      </c>
      <c r="F362" s="71" t="s">
        <v>22</v>
      </c>
      <c r="G362" s="74">
        <f>IF(AND(F362="YA"),2,IF(AND(F362="TIDAK"),1,0))</f>
        <v>0</v>
      </c>
    </row>
    <row r="363" spans="1:7" s="62" customFormat="1" ht="31.5" customHeight="1" x14ac:dyDescent="0.2">
      <c r="A363" s="69"/>
      <c r="B363" s="73"/>
      <c r="C363" s="73"/>
      <c r="D363" s="73" t="s">
        <v>669</v>
      </c>
      <c r="E363" s="73" t="s">
        <v>670</v>
      </c>
      <c r="F363" s="71" t="s">
        <v>22</v>
      </c>
      <c r="G363" s="74">
        <f>IF(AND(F363="YA"),3,IF(AND(F363="TIDAK"),1,0))</f>
        <v>0</v>
      </c>
    </row>
    <row r="364" spans="1:7" s="62" customFormat="1" ht="31.5" customHeight="1" x14ac:dyDescent="0.2">
      <c r="A364" s="69"/>
      <c r="B364" s="73"/>
      <c r="C364" s="73"/>
      <c r="D364" s="73" t="s">
        <v>671</v>
      </c>
      <c r="E364" s="73" t="s">
        <v>672</v>
      </c>
      <c r="F364" s="71" t="s">
        <v>8</v>
      </c>
      <c r="G364" s="74">
        <f>IF(AND(F364="YA"),5,IF(AND(F364="TIDAK"),1,0))</f>
        <v>5</v>
      </c>
    </row>
    <row r="365" spans="1:7" s="62" customFormat="1" ht="31.5" customHeight="1" x14ac:dyDescent="0.2">
      <c r="A365" s="222" t="s">
        <v>673</v>
      </c>
      <c r="B365" s="222"/>
      <c r="C365" s="222"/>
      <c r="D365" s="222"/>
      <c r="E365" s="222"/>
      <c r="F365" s="222"/>
      <c r="G365" s="68">
        <f>G366</f>
        <v>100</v>
      </c>
    </row>
    <row r="366" spans="1:7" s="62" customFormat="1" ht="31.5" customHeight="1" x14ac:dyDescent="0.2">
      <c r="A366" s="81">
        <v>14</v>
      </c>
      <c r="B366" s="223" t="s">
        <v>674</v>
      </c>
      <c r="C366" s="223"/>
      <c r="D366" s="223"/>
      <c r="E366" s="223"/>
      <c r="F366" s="71"/>
      <c r="G366" s="72">
        <f>SUM(G367:G399)</f>
        <v>100</v>
      </c>
    </row>
    <row r="367" spans="1:7" s="62" customFormat="1" ht="43.5" customHeight="1" x14ac:dyDescent="0.2">
      <c r="A367" s="81"/>
      <c r="B367" s="83" t="s">
        <v>675</v>
      </c>
      <c r="C367" s="224" t="s">
        <v>676</v>
      </c>
      <c r="D367" s="224"/>
      <c r="E367" s="224"/>
      <c r="F367" s="71" t="s">
        <v>8</v>
      </c>
      <c r="G367" s="74">
        <f>IF(AND(F367="YA"),5,IF(AND(F367="TIDAK"),1,0))</f>
        <v>5</v>
      </c>
    </row>
    <row r="368" spans="1:7" s="62" customFormat="1" ht="40.5" customHeight="1" x14ac:dyDescent="0.2">
      <c r="A368" s="81"/>
      <c r="B368" s="83" t="s">
        <v>677</v>
      </c>
      <c r="C368" s="220" t="s">
        <v>678</v>
      </c>
      <c r="D368" s="220"/>
      <c r="E368" s="220"/>
      <c r="F368" s="71"/>
      <c r="G368" s="74"/>
    </row>
    <row r="369" spans="1:7" s="62" customFormat="1" ht="36" customHeight="1" x14ac:dyDescent="0.2">
      <c r="A369" s="81"/>
      <c r="B369" s="73"/>
      <c r="C369" s="73" t="s">
        <v>679</v>
      </c>
      <c r="D369" s="220" t="s">
        <v>680</v>
      </c>
      <c r="E369" s="220"/>
      <c r="F369" s="71" t="s">
        <v>8</v>
      </c>
      <c r="G369" s="74">
        <f>IF(AND(F369="YA"),5,IF(AND(F369="TIDAK"),1,0))</f>
        <v>5</v>
      </c>
    </row>
    <row r="370" spans="1:7" s="62" customFormat="1" ht="34.5" customHeight="1" x14ac:dyDescent="0.2">
      <c r="A370" s="81"/>
      <c r="B370" s="73"/>
      <c r="C370" s="73" t="s">
        <v>681</v>
      </c>
      <c r="D370" s="220" t="s">
        <v>682</v>
      </c>
      <c r="E370" s="220"/>
      <c r="F370" s="71" t="s">
        <v>8</v>
      </c>
      <c r="G370" s="74">
        <f>IF(AND(F370="YA"),5,IF(AND(F370="TIDAK"),1,0))</f>
        <v>5</v>
      </c>
    </row>
    <row r="371" spans="1:7" s="62" customFormat="1" ht="34.5" customHeight="1" x14ac:dyDescent="0.2">
      <c r="A371" s="81"/>
      <c r="B371" s="73"/>
      <c r="C371" s="73" t="s">
        <v>683</v>
      </c>
      <c r="D371" s="220" t="s">
        <v>684</v>
      </c>
      <c r="E371" s="220"/>
      <c r="F371" s="71" t="s">
        <v>55</v>
      </c>
      <c r="G371" s="74">
        <f>IF(AND(F371="YA"),5,IF(AND(F371="TIDAK"),1,0))</f>
        <v>1</v>
      </c>
    </row>
    <row r="372" spans="1:7" s="62" customFormat="1" ht="43.5" customHeight="1" x14ac:dyDescent="0.2">
      <c r="A372" s="81"/>
      <c r="B372" s="83" t="s">
        <v>685</v>
      </c>
      <c r="C372" s="220" t="s">
        <v>686</v>
      </c>
      <c r="D372" s="220"/>
      <c r="E372" s="220"/>
      <c r="F372" s="71"/>
      <c r="G372" s="74"/>
    </row>
    <row r="373" spans="1:7" s="62" customFormat="1" ht="34.5" customHeight="1" x14ac:dyDescent="0.2">
      <c r="A373" s="81"/>
      <c r="B373" s="73"/>
      <c r="C373" s="73" t="s">
        <v>687</v>
      </c>
      <c r="D373" s="220" t="s">
        <v>688</v>
      </c>
      <c r="E373" s="220"/>
      <c r="F373" s="71"/>
      <c r="G373" s="74"/>
    </row>
    <row r="374" spans="1:7" s="62" customFormat="1" ht="43.5" customHeight="1" x14ac:dyDescent="0.2">
      <c r="A374" s="81"/>
      <c r="B374" s="73"/>
      <c r="C374" s="73"/>
      <c r="D374" s="73" t="s">
        <v>689</v>
      </c>
      <c r="E374" s="73" t="s">
        <v>690</v>
      </c>
      <c r="F374" s="71" t="s">
        <v>8</v>
      </c>
      <c r="G374" s="74">
        <f>IF(AND(F374="YA"),5,IF(AND(F374="TIDAK"),1,0))</f>
        <v>5</v>
      </c>
    </row>
    <row r="375" spans="1:7" s="62" customFormat="1" ht="43.5" customHeight="1" x14ac:dyDescent="0.2">
      <c r="A375" s="81"/>
      <c r="B375" s="73"/>
      <c r="C375" s="73"/>
      <c r="D375" s="73" t="s">
        <v>691</v>
      </c>
      <c r="E375" s="73" t="s">
        <v>692</v>
      </c>
      <c r="F375" s="71" t="s">
        <v>8</v>
      </c>
      <c r="G375" s="74">
        <f>IF(AND(F375="YA"),5,IF(AND(F375="TIDAK"),1,0))</f>
        <v>5</v>
      </c>
    </row>
    <row r="376" spans="1:7" s="62" customFormat="1" ht="36.75" customHeight="1" x14ac:dyDescent="0.2">
      <c r="A376" s="81"/>
      <c r="B376" s="73"/>
      <c r="C376" s="73" t="s">
        <v>693</v>
      </c>
      <c r="D376" s="220" t="s">
        <v>694</v>
      </c>
      <c r="E376" s="220"/>
      <c r="F376" s="71"/>
      <c r="G376" s="74"/>
    </row>
    <row r="377" spans="1:7" s="62" customFormat="1" ht="36.75" customHeight="1" x14ac:dyDescent="0.2">
      <c r="A377" s="81"/>
      <c r="B377" s="73"/>
      <c r="C377" s="73"/>
      <c r="D377" s="73" t="s">
        <v>689</v>
      </c>
      <c r="E377" s="73" t="s">
        <v>695</v>
      </c>
      <c r="F377" s="71" t="s">
        <v>8</v>
      </c>
      <c r="G377" s="74">
        <f>IF(AND(F377="YA"),5,IF(AND(F377="TIDAK"),1,0))</f>
        <v>5</v>
      </c>
    </row>
    <row r="378" spans="1:7" s="62" customFormat="1" ht="36.75" customHeight="1" x14ac:dyDescent="0.2">
      <c r="A378" s="81"/>
      <c r="B378" s="73"/>
      <c r="C378" s="73"/>
      <c r="D378" s="73" t="s">
        <v>691</v>
      </c>
      <c r="E378" s="73" t="s">
        <v>696</v>
      </c>
      <c r="F378" s="71" t="s">
        <v>55</v>
      </c>
      <c r="G378" s="74">
        <f>IF(AND(F378="YA"),5,IF(AND(F378="TIDAK"),1,0))</f>
        <v>1</v>
      </c>
    </row>
    <row r="379" spans="1:7" s="62" customFormat="1" ht="36.75" customHeight="1" x14ac:dyDescent="0.2">
      <c r="A379" s="81"/>
      <c r="B379" s="73"/>
      <c r="C379" s="73"/>
      <c r="D379" s="73" t="s">
        <v>697</v>
      </c>
      <c r="E379" s="73" t="s">
        <v>698</v>
      </c>
      <c r="F379" s="71" t="s">
        <v>55</v>
      </c>
      <c r="G379" s="74">
        <f>IF(AND(F379="YA"),5,IF(AND(F379="TIDAK"),1,0))</f>
        <v>1</v>
      </c>
    </row>
    <row r="380" spans="1:7" s="62" customFormat="1" ht="36.75" customHeight="1" x14ac:dyDescent="0.2">
      <c r="A380" s="81"/>
      <c r="B380" s="73"/>
      <c r="C380" s="73"/>
      <c r="D380" s="73" t="s">
        <v>699</v>
      </c>
      <c r="E380" s="73" t="s">
        <v>700</v>
      </c>
      <c r="F380" s="71" t="s">
        <v>55</v>
      </c>
      <c r="G380" s="74">
        <f>IF(AND(F380="YA"),5,IF(AND(F380="TIDAK"),1,0))</f>
        <v>1</v>
      </c>
    </row>
    <row r="381" spans="1:7" s="62" customFormat="1" ht="36.75" customHeight="1" x14ac:dyDescent="0.2">
      <c r="A381" s="81"/>
      <c r="B381" s="73"/>
      <c r="C381" s="73" t="s">
        <v>701</v>
      </c>
      <c r="D381" s="220" t="s">
        <v>702</v>
      </c>
      <c r="E381" s="220"/>
      <c r="F381" s="71" t="s">
        <v>8</v>
      </c>
      <c r="G381" s="74">
        <f>IF(AND(F381="YA"),5,IF(AND(F381="TIDAK"),1,0))</f>
        <v>5</v>
      </c>
    </row>
    <row r="382" spans="1:7" s="62" customFormat="1" ht="43.5" customHeight="1" x14ac:dyDescent="0.2">
      <c r="A382" s="81"/>
      <c r="B382" s="83" t="s">
        <v>703</v>
      </c>
      <c r="C382" s="220" t="s">
        <v>704</v>
      </c>
      <c r="D382" s="220"/>
      <c r="E382" s="220"/>
      <c r="F382" s="71"/>
      <c r="G382" s="74"/>
    </row>
    <row r="383" spans="1:7" s="62" customFormat="1" ht="36" customHeight="1" x14ac:dyDescent="0.2">
      <c r="A383" s="81"/>
      <c r="B383" s="73"/>
      <c r="C383" s="73" t="s">
        <v>705</v>
      </c>
      <c r="D383" s="220" t="s">
        <v>706</v>
      </c>
      <c r="E383" s="220"/>
      <c r="F383" s="71" t="s">
        <v>8</v>
      </c>
      <c r="G383" s="74">
        <f>IF(AND(F383="YA"),5,IF(AND(F383="TIDAK"),1,0))</f>
        <v>5</v>
      </c>
    </row>
    <row r="384" spans="1:7" s="62" customFormat="1" ht="43.5" customHeight="1" x14ac:dyDescent="0.2">
      <c r="A384" s="81"/>
      <c r="B384" s="73"/>
      <c r="C384" s="73" t="s">
        <v>707</v>
      </c>
      <c r="D384" s="225" t="s">
        <v>1720</v>
      </c>
      <c r="E384" s="225"/>
      <c r="F384" s="71" t="s">
        <v>8</v>
      </c>
      <c r="G384" s="74">
        <f>IF(AND(F384="YA"),5,IF(AND(F384="TIDAK"),1,0))</f>
        <v>5</v>
      </c>
    </row>
    <row r="385" spans="1:7" s="62" customFormat="1" ht="43.5" customHeight="1" x14ac:dyDescent="0.2">
      <c r="A385" s="81"/>
      <c r="B385" s="73"/>
      <c r="C385" s="73" t="s">
        <v>709</v>
      </c>
      <c r="D385" s="220" t="s">
        <v>710</v>
      </c>
      <c r="E385" s="220"/>
      <c r="F385" s="71"/>
      <c r="G385" s="74"/>
    </row>
    <row r="386" spans="1:7" s="62" customFormat="1" ht="43.5" customHeight="1" x14ac:dyDescent="0.2">
      <c r="A386" s="81"/>
      <c r="B386" s="73"/>
      <c r="C386" s="73"/>
      <c r="D386" s="73" t="s">
        <v>711</v>
      </c>
      <c r="E386" s="79" t="s">
        <v>712</v>
      </c>
      <c r="F386" s="71" t="s">
        <v>8</v>
      </c>
      <c r="G386" s="74">
        <f>IF(AND(F386="YA"),5,IF(AND(F386="TIDAK"),1,0))</f>
        <v>5</v>
      </c>
    </row>
    <row r="387" spans="1:7" s="62" customFormat="1" ht="39" customHeight="1" x14ac:dyDescent="0.2">
      <c r="A387" s="81"/>
      <c r="B387" s="73"/>
      <c r="C387" s="73"/>
      <c r="D387" s="73" t="s">
        <v>713</v>
      </c>
      <c r="E387" s="73" t="s">
        <v>1721</v>
      </c>
      <c r="F387" s="71" t="s">
        <v>22</v>
      </c>
      <c r="G387" s="74">
        <f>IF(AND(F387="YA"),5,IF(AND(F387="TIDAK"),1,0))</f>
        <v>0</v>
      </c>
    </row>
    <row r="388" spans="1:7" s="62" customFormat="1" ht="39" customHeight="1" x14ac:dyDescent="0.2">
      <c r="A388" s="81"/>
      <c r="B388" s="73"/>
      <c r="C388" s="73" t="s">
        <v>715</v>
      </c>
      <c r="D388" s="220" t="s">
        <v>716</v>
      </c>
      <c r="E388" s="220"/>
      <c r="F388" s="71" t="s">
        <v>8</v>
      </c>
      <c r="G388" s="74">
        <f>IF(AND(F388="YA"),5,IF(AND(F388="TIDAK"),1,0))</f>
        <v>5</v>
      </c>
    </row>
    <row r="389" spans="1:7" s="62" customFormat="1" ht="39" customHeight="1" x14ac:dyDescent="0.2">
      <c r="A389" s="81"/>
      <c r="B389" s="73"/>
      <c r="C389" s="73" t="s">
        <v>717</v>
      </c>
      <c r="D389" s="220" t="s">
        <v>718</v>
      </c>
      <c r="E389" s="220"/>
      <c r="F389" s="71" t="s">
        <v>8</v>
      </c>
      <c r="G389" s="74">
        <f>IF(AND(F389="YA"),5,IF(AND(F389="TIDAK"),1,0))</f>
        <v>5</v>
      </c>
    </row>
    <row r="390" spans="1:7" s="62" customFormat="1" ht="39" customHeight="1" x14ac:dyDescent="0.2">
      <c r="A390" s="81"/>
      <c r="B390" s="73"/>
      <c r="C390" s="73" t="s">
        <v>719</v>
      </c>
      <c r="D390" s="220" t="s">
        <v>720</v>
      </c>
      <c r="E390" s="220"/>
      <c r="F390" s="71" t="s">
        <v>8</v>
      </c>
      <c r="G390" s="74">
        <f>IF(AND(F390="YA"),5,IF(AND(F390="TIDAK"),1,0))</f>
        <v>5</v>
      </c>
    </row>
    <row r="391" spans="1:7" s="62" customFormat="1" ht="39" customHeight="1" x14ac:dyDescent="0.2">
      <c r="A391" s="81"/>
      <c r="B391" s="73"/>
      <c r="C391" s="73" t="s">
        <v>721</v>
      </c>
      <c r="D391" s="220" t="s">
        <v>722</v>
      </c>
      <c r="E391" s="220"/>
      <c r="F391" s="71"/>
      <c r="G391" s="74"/>
    </row>
    <row r="392" spans="1:7" s="62" customFormat="1" ht="39" customHeight="1" x14ac:dyDescent="0.2">
      <c r="A392" s="81"/>
      <c r="B392" s="73"/>
      <c r="C392" s="73"/>
      <c r="D392" s="73" t="s">
        <v>723</v>
      </c>
      <c r="E392" s="79" t="s">
        <v>1722</v>
      </c>
      <c r="F392" s="71" t="s">
        <v>8</v>
      </c>
      <c r="G392" s="74">
        <f>IF(AND(F392="YA"),5,IF(AND(F392="TIDAK"),1,0))</f>
        <v>5</v>
      </c>
    </row>
    <row r="393" spans="1:7" s="62" customFormat="1" ht="39" customHeight="1" x14ac:dyDescent="0.2">
      <c r="A393" s="81"/>
      <c r="B393" s="73"/>
      <c r="C393" s="73"/>
      <c r="D393" s="73" t="s">
        <v>725</v>
      </c>
      <c r="E393" s="73" t="s">
        <v>722</v>
      </c>
      <c r="F393" s="71" t="s">
        <v>8</v>
      </c>
      <c r="G393" s="74">
        <f>IF(AND(F393="YA"),5,IF(AND(F393="TIDAK"),1,0))</f>
        <v>5</v>
      </c>
    </row>
    <row r="394" spans="1:7" s="62" customFormat="1" ht="39" customHeight="1" x14ac:dyDescent="0.2">
      <c r="A394" s="81"/>
      <c r="B394" s="83" t="s">
        <v>726</v>
      </c>
      <c r="C394" s="220" t="s">
        <v>727</v>
      </c>
      <c r="D394" s="220"/>
      <c r="E394" s="220"/>
      <c r="F394" s="71" t="s">
        <v>8</v>
      </c>
      <c r="G394" s="74">
        <f>IF(AND(F394="YA"),5,IF(AND(F394="TIDAK"),1,0))</f>
        <v>5</v>
      </c>
    </row>
    <row r="395" spans="1:7" s="62" customFormat="1" ht="39" customHeight="1" x14ac:dyDescent="0.2">
      <c r="A395" s="81"/>
      <c r="B395" s="83" t="s">
        <v>728</v>
      </c>
      <c r="C395" s="220" t="s">
        <v>729</v>
      </c>
      <c r="D395" s="220"/>
      <c r="E395" s="220"/>
      <c r="F395" s="71"/>
      <c r="G395" s="74"/>
    </row>
    <row r="396" spans="1:7" s="62" customFormat="1" ht="39" customHeight="1" x14ac:dyDescent="0.2">
      <c r="A396" s="81"/>
      <c r="B396" s="73"/>
      <c r="C396" s="83" t="s">
        <v>730</v>
      </c>
      <c r="D396" s="220" t="s">
        <v>731</v>
      </c>
      <c r="E396" s="220"/>
      <c r="F396" s="71" t="s">
        <v>8</v>
      </c>
      <c r="G396" s="74">
        <f>IF(AND(F396="YA"),5,IF(AND(F396="TIDAK"),1,0))</f>
        <v>5</v>
      </c>
    </row>
    <row r="397" spans="1:7" s="62" customFormat="1" ht="39" customHeight="1" x14ac:dyDescent="0.2">
      <c r="A397" s="81"/>
      <c r="B397" s="73"/>
      <c r="C397" s="83" t="s">
        <v>732</v>
      </c>
      <c r="D397" s="220" t="s">
        <v>733</v>
      </c>
      <c r="E397" s="220"/>
      <c r="F397" s="71" t="s">
        <v>8</v>
      </c>
      <c r="G397" s="74">
        <f>IF(AND(F397="YA"),5,IF(AND(F397="TIDAK"),1,0))</f>
        <v>5</v>
      </c>
    </row>
    <row r="398" spans="1:7" s="62" customFormat="1" ht="39" customHeight="1" x14ac:dyDescent="0.2">
      <c r="A398" s="81"/>
      <c r="B398" s="73"/>
      <c r="C398" s="83" t="s">
        <v>734</v>
      </c>
      <c r="D398" s="220" t="s">
        <v>735</v>
      </c>
      <c r="E398" s="220"/>
      <c r="F398" s="71" t="s">
        <v>55</v>
      </c>
      <c r="G398" s="74">
        <f>IF(AND(F398="YA"),5,IF(AND(F398="TIDAK"),1,0))</f>
        <v>1</v>
      </c>
    </row>
    <row r="399" spans="1:7" s="62" customFormat="1" ht="39" customHeight="1" x14ac:dyDescent="0.2">
      <c r="A399" s="81"/>
      <c r="B399" s="73"/>
      <c r="C399" s="83" t="s">
        <v>736</v>
      </c>
      <c r="D399" s="220" t="s">
        <v>737</v>
      </c>
      <c r="E399" s="220"/>
      <c r="F399" s="71" t="s">
        <v>8</v>
      </c>
      <c r="G399" s="74">
        <f>IF(AND(F399="YA"),5,IF(AND(F399="TIDAK"),1,0))</f>
        <v>5</v>
      </c>
    </row>
    <row r="400" spans="1:7" s="62" customFormat="1" ht="31.5" customHeight="1" x14ac:dyDescent="0.2">
      <c r="A400" s="222" t="s">
        <v>738</v>
      </c>
      <c r="B400" s="222"/>
      <c r="C400" s="222"/>
      <c r="D400" s="222"/>
      <c r="E400" s="222"/>
      <c r="F400" s="222"/>
      <c r="G400" s="68">
        <f>G401</f>
        <v>107</v>
      </c>
    </row>
    <row r="401" spans="1:7" s="62" customFormat="1" ht="31.5" customHeight="1" x14ac:dyDescent="0.2">
      <c r="A401" s="69">
        <v>15</v>
      </c>
      <c r="B401" s="219" t="s">
        <v>438</v>
      </c>
      <c r="C401" s="219"/>
      <c r="D401" s="219"/>
      <c r="E401" s="219"/>
      <c r="F401" s="71"/>
      <c r="G401" s="72">
        <f>SUM(G402:G429)</f>
        <v>107</v>
      </c>
    </row>
    <row r="402" spans="1:7" s="62" customFormat="1" ht="31.5" customHeight="1" x14ac:dyDescent="0.2">
      <c r="A402" s="69"/>
      <c r="B402" s="73" t="s">
        <v>739</v>
      </c>
      <c r="C402" s="220" t="s">
        <v>740</v>
      </c>
      <c r="D402" s="220"/>
      <c r="E402" s="220"/>
      <c r="F402" s="71" t="s">
        <v>8</v>
      </c>
      <c r="G402" s="74">
        <f>IF(AND(F402="YA"),5,IF(AND(F402="TIDAK"),1,0))</f>
        <v>5</v>
      </c>
    </row>
    <row r="403" spans="1:7" s="62" customFormat="1" ht="31.5" customHeight="1" x14ac:dyDescent="0.2">
      <c r="A403" s="69"/>
      <c r="B403" s="73" t="s">
        <v>741</v>
      </c>
      <c r="C403" s="220" t="s">
        <v>742</v>
      </c>
      <c r="D403" s="220"/>
      <c r="E403" s="220"/>
      <c r="F403" s="71" t="s">
        <v>8</v>
      </c>
      <c r="G403" s="74">
        <f>IF(AND(F403="YA"),5,IF(AND(F403="TIDAK"),1,0))</f>
        <v>5</v>
      </c>
    </row>
    <row r="404" spans="1:7" s="62" customFormat="1" ht="31.5" customHeight="1" x14ac:dyDescent="0.2">
      <c r="A404" s="69"/>
      <c r="B404" s="73" t="s">
        <v>743</v>
      </c>
      <c r="C404" s="220" t="s">
        <v>744</v>
      </c>
      <c r="D404" s="220"/>
      <c r="E404" s="220"/>
      <c r="F404" s="71" t="s">
        <v>8</v>
      </c>
      <c r="G404" s="74">
        <f>IF(AND(F404="YA"),5,IF(AND(F404="TIDAK"),1,0))</f>
        <v>5</v>
      </c>
    </row>
    <row r="405" spans="1:7" s="62" customFormat="1" ht="31.5" customHeight="1" x14ac:dyDescent="0.2">
      <c r="A405" s="69"/>
      <c r="B405" s="73" t="s">
        <v>745</v>
      </c>
      <c r="C405" s="220" t="s">
        <v>746</v>
      </c>
      <c r="D405" s="220"/>
      <c r="E405" s="220"/>
      <c r="F405" s="71"/>
      <c r="G405" s="74"/>
    </row>
    <row r="406" spans="1:7" s="62" customFormat="1" ht="31.5" customHeight="1" x14ac:dyDescent="0.2">
      <c r="A406" s="69"/>
      <c r="B406" s="73"/>
      <c r="C406" s="73" t="s">
        <v>747</v>
      </c>
      <c r="D406" s="220" t="s">
        <v>748</v>
      </c>
      <c r="E406" s="220"/>
      <c r="F406" s="71" t="s">
        <v>8</v>
      </c>
      <c r="G406" s="74">
        <f t="shared" ref="G406:G421" si="32">IF(AND(F406="YA"),5,IF(AND(F406="TIDAK"),1,0))</f>
        <v>5</v>
      </c>
    </row>
    <row r="407" spans="1:7" s="62" customFormat="1" ht="31.5" customHeight="1" x14ac:dyDescent="0.2">
      <c r="A407" s="69"/>
      <c r="B407" s="73"/>
      <c r="C407" s="73"/>
      <c r="D407" s="73" t="s">
        <v>749</v>
      </c>
      <c r="E407" s="73" t="s">
        <v>750</v>
      </c>
      <c r="F407" s="71" t="s">
        <v>8</v>
      </c>
      <c r="G407" s="74">
        <f t="shared" si="32"/>
        <v>5</v>
      </c>
    </row>
    <row r="408" spans="1:7" s="62" customFormat="1" ht="31.5" customHeight="1" x14ac:dyDescent="0.2">
      <c r="A408" s="69"/>
      <c r="B408" s="73"/>
      <c r="C408" s="73"/>
      <c r="D408" s="73" t="s">
        <v>751</v>
      </c>
      <c r="E408" s="73" t="s">
        <v>1690</v>
      </c>
      <c r="F408" s="71" t="s">
        <v>8</v>
      </c>
      <c r="G408" s="74">
        <f t="shared" si="32"/>
        <v>5</v>
      </c>
    </row>
    <row r="409" spans="1:7" s="62" customFormat="1" ht="31.5" customHeight="1" x14ac:dyDescent="0.2">
      <c r="A409" s="69"/>
      <c r="B409" s="73"/>
      <c r="C409" s="73"/>
      <c r="D409" s="73" t="s">
        <v>752</v>
      </c>
      <c r="E409" s="79" t="s">
        <v>753</v>
      </c>
      <c r="F409" s="71" t="s">
        <v>8</v>
      </c>
      <c r="G409" s="74">
        <f t="shared" si="32"/>
        <v>5</v>
      </c>
    </row>
    <row r="410" spans="1:7" s="62" customFormat="1" ht="31.5" customHeight="1" x14ac:dyDescent="0.2">
      <c r="A410" s="69"/>
      <c r="B410" s="73"/>
      <c r="C410" s="73"/>
      <c r="D410" s="73" t="s">
        <v>754</v>
      </c>
      <c r="E410" s="73" t="s">
        <v>755</v>
      </c>
      <c r="F410" s="71" t="s">
        <v>8</v>
      </c>
      <c r="G410" s="74">
        <f t="shared" si="32"/>
        <v>5</v>
      </c>
    </row>
    <row r="411" spans="1:7" s="62" customFormat="1" ht="31.5" customHeight="1" x14ac:dyDescent="0.2">
      <c r="A411" s="69"/>
      <c r="B411" s="73"/>
      <c r="C411" s="73"/>
      <c r="D411" s="73" t="s">
        <v>756</v>
      </c>
      <c r="E411" s="79" t="s">
        <v>1723</v>
      </c>
      <c r="F411" s="71" t="s">
        <v>8</v>
      </c>
      <c r="G411" s="74">
        <f t="shared" ref="G411" si="33">IF(AND(F411="YA"),0,IF(AND(F411="TIDAK"),0,0))</f>
        <v>0</v>
      </c>
    </row>
    <row r="412" spans="1:7" s="62" customFormat="1" ht="31.5" customHeight="1" x14ac:dyDescent="0.2">
      <c r="A412" s="69"/>
      <c r="B412" s="73"/>
      <c r="C412" s="73" t="s">
        <v>758</v>
      </c>
      <c r="D412" s="220" t="s">
        <v>759</v>
      </c>
      <c r="E412" s="220"/>
      <c r="F412" s="71" t="s">
        <v>8</v>
      </c>
      <c r="G412" s="74">
        <f t="shared" si="32"/>
        <v>5</v>
      </c>
    </row>
    <row r="413" spans="1:7" s="62" customFormat="1" ht="31.5" customHeight="1" x14ac:dyDescent="0.2">
      <c r="A413" s="69"/>
      <c r="B413" s="73"/>
      <c r="C413" s="73"/>
      <c r="D413" s="73" t="s">
        <v>760</v>
      </c>
      <c r="E413" s="73" t="s">
        <v>761</v>
      </c>
      <c r="F413" s="71" t="s">
        <v>8</v>
      </c>
      <c r="G413" s="74">
        <f t="shared" si="32"/>
        <v>5</v>
      </c>
    </row>
    <row r="414" spans="1:7" s="62" customFormat="1" ht="31.5" customHeight="1" x14ac:dyDescent="0.2">
      <c r="A414" s="69"/>
      <c r="B414" s="73"/>
      <c r="C414" s="73"/>
      <c r="D414" s="73" t="s">
        <v>762</v>
      </c>
      <c r="E414" s="73" t="s">
        <v>763</v>
      </c>
      <c r="F414" s="71" t="s">
        <v>8</v>
      </c>
      <c r="G414" s="74">
        <f t="shared" si="32"/>
        <v>5</v>
      </c>
    </row>
    <row r="415" spans="1:7" s="62" customFormat="1" ht="31.5" customHeight="1" x14ac:dyDescent="0.2">
      <c r="A415" s="69"/>
      <c r="B415" s="73"/>
      <c r="C415" s="73"/>
      <c r="D415" s="73" t="s">
        <v>764</v>
      </c>
      <c r="E415" s="73" t="s">
        <v>765</v>
      </c>
      <c r="F415" s="71" t="s">
        <v>8</v>
      </c>
      <c r="G415" s="74">
        <f t="shared" si="32"/>
        <v>5</v>
      </c>
    </row>
    <row r="416" spans="1:7" s="62" customFormat="1" ht="31.5" customHeight="1" x14ac:dyDescent="0.2">
      <c r="A416" s="69"/>
      <c r="B416" s="73"/>
      <c r="C416" s="73"/>
      <c r="D416" s="73" t="s">
        <v>766</v>
      </c>
      <c r="E416" s="73" t="s">
        <v>767</v>
      </c>
      <c r="F416" s="71" t="s">
        <v>8</v>
      </c>
      <c r="G416" s="74">
        <f t="shared" si="32"/>
        <v>5</v>
      </c>
    </row>
    <row r="417" spans="1:7" s="62" customFormat="1" ht="31.5" customHeight="1" x14ac:dyDescent="0.2">
      <c r="A417" s="69"/>
      <c r="B417" s="73"/>
      <c r="C417" s="73"/>
      <c r="D417" s="73" t="s">
        <v>768</v>
      </c>
      <c r="E417" s="79" t="s">
        <v>769</v>
      </c>
      <c r="F417" s="71" t="s">
        <v>55</v>
      </c>
      <c r="G417" s="74">
        <f t="shared" si="32"/>
        <v>1</v>
      </c>
    </row>
    <row r="418" spans="1:7" s="62" customFormat="1" ht="31.5" customHeight="1" x14ac:dyDescent="0.2">
      <c r="A418" s="69"/>
      <c r="B418" s="73" t="s">
        <v>770</v>
      </c>
      <c r="C418" s="220" t="s">
        <v>771</v>
      </c>
      <c r="D418" s="220"/>
      <c r="E418" s="220"/>
      <c r="F418" s="71" t="s">
        <v>8</v>
      </c>
      <c r="G418" s="74">
        <f t="shared" si="32"/>
        <v>5</v>
      </c>
    </row>
    <row r="419" spans="1:7" s="62" customFormat="1" ht="31.5" customHeight="1" x14ac:dyDescent="0.2">
      <c r="A419" s="69"/>
      <c r="B419" s="73"/>
      <c r="C419" s="73" t="s">
        <v>772</v>
      </c>
      <c r="D419" s="220" t="s">
        <v>773</v>
      </c>
      <c r="E419" s="220"/>
      <c r="F419" s="71" t="s">
        <v>8</v>
      </c>
      <c r="G419" s="74">
        <f t="shared" si="32"/>
        <v>5</v>
      </c>
    </row>
    <row r="420" spans="1:7" s="62" customFormat="1" ht="31.5" customHeight="1" x14ac:dyDescent="0.2">
      <c r="A420" s="69"/>
      <c r="B420" s="73"/>
      <c r="C420" s="73" t="s">
        <v>774</v>
      </c>
      <c r="D420" s="220" t="s">
        <v>775</v>
      </c>
      <c r="E420" s="220"/>
      <c r="F420" s="71" t="s">
        <v>8</v>
      </c>
      <c r="G420" s="74">
        <f t="shared" si="32"/>
        <v>5</v>
      </c>
    </row>
    <row r="421" spans="1:7" s="62" customFormat="1" ht="31.5" customHeight="1" x14ac:dyDescent="0.2">
      <c r="A421" s="69"/>
      <c r="B421" s="73"/>
      <c r="C421" s="73" t="s">
        <v>776</v>
      </c>
      <c r="D421" s="220" t="s">
        <v>777</v>
      </c>
      <c r="E421" s="220"/>
      <c r="F421" s="71" t="s">
        <v>8</v>
      </c>
      <c r="G421" s="74">
        <f t="shared" si="32"/>
        <v>5</v>
      </c>
    </row>
    <row r="422" spans="1:7" s="62" customFormat="1" ht="31.5" customHeight="1" x14ac:dyDescent="0.2">
      <c r="A422" s="69"/>
      <c r="B422" s="73"/>
      <c r="C422" s="73"/>
      <c r="D422" s="220" t="s">
        <v>778</v>
      </c>
      <c r="E422" s="220"/>
      <c r="F422" s="71"/>
      <c r="G422" s="74"/>
    </row>
    <row r="423" spans="1:7" s="62" customFormat="1" ht="31.5" customHeight="1" x14ac:dyDescent="0.2">
      <c r="A423" s="69"/>
      <c r="B423" s="73"/>
      <c r="C423" s="73"/>
      <c r="D423" s="73" t="s">
        <v>779</v>
      </c>
      <c r="E423" s="73" t="s">
        <v>780</v>
      </c>
      <c r="F423" s="71" t="s">
        <v>8</v>
      </c>
      <c r="G423" s="74">
        <f>IF(AND(F423="YA"),5,IF(AND(F423="TIDAK"),1,0))</f>
        <v>5</v>
      </c>
    </row>
    <row r="424" spans="1:7" s="62" customFormat="1" ht="31.5" customHeight="1" x14ac:dyDescent="0.2">
      <c r="A424" s="69"/>
      <c r="B424" s="73"/>
      <c r="C424" s="73"/>
      <c r="D424" s="73" t="s">
        <v>781</v>
      </c>
      <c r="E424" s="73" t="s">
        <v>782</v>
      </c>
      <c r="F424" s="71" t="s">
        <v>8</v>
      </c>
      <c r="G424" s="74">
        <f>IF(AND(F424="YA"),5,IF(AND(F424="TIDAK"),1,0))</f>
        <v>5</v>
      </c>
    </row>
    <row r="425" spans="1:7" s="62" customFormat="1" ht="31.5" customHeight="1" x14ac:dyDescent="0.2">
      <c r="A425" s="69"/>
      <c r="B425" s="73"/>
      <c r="C425" s="73"/>
      <c r="D425" s="73" t="s">
        <v>783</v>
      </c>
      <c r="E425" s="73" t="s">
        <v>784</v>
      </c>
      <c r="F425" s="71" t="s">
        <v>8</v>
      </c>
      <c r="G425" s="74">
        <f>IF(AND(F425="YA"),5,IF(AND(F425="TIDAK"),1,0))</f>
        <v>5</v>
      </c>
    </row>
    <row r="426" spans="1:7" s="62" customFormat="1" ht="31.5" customHeight="1" x14ac:dyDescent="0.2">
      <c r="A426" s="69"/>
      <c r="B426" s="73"/>
      <c r="C426" s="73" t="s">
        <v>785</v>
      </c>
      <c r="D426" s="220" t="s">
        <v>786</v>
      </c>
      <c r="E426" s="220"/>
      <c r="F426" s="71"/>
      <c r="G426" s="74"/>
    </row>
    <row r="427" spans="1:7" s="62" customFormat="1" ht="31.5" customHeight="1" x14ac:dyDescent="0.2">
      <c r="A427" s="69"/>
      <c r="B427" s="73"/>
      <c r="C427" s="73"/>
      <c r="D427" s="73" t="s">
        <v>787</v>
      </c>
      <c r="E427" s="73" t="s">
        <v>788</v>
      </c>
      <c r="F427" s="71" t="s">
        <v>22</v>
      </c>
      <c r="G427" s="74">
        <f>IF(AND(F427="YA"),3,IF(AND(F427="TIDAK"),1,0))</f>
        <v>0</v>
      </c>
    </row>
    <row r="428" spans="1:7" s="62" customFormat="1" ht="31.5" customHeight="1" x14ac:dyDescent="0.2">
      <c r="A428" s="69"/>
      <c r="B428" s="73"/>
      <c r="C428" s="73"/>
      <c r="D428" s="73" t="s">
        <v>789</v>
      </c>
      <c r="E428" s="73" t="s">
        <v>381</v>
      </c>
      <c r="F428" s="71" t="s">
        <v>8</v>
      </c>
      <c r="G428" s="74">
        <f>IF(AND(F428="YA"),5,IF(AND(F428="TIDAK"),1,0))</f>
        <v>5</v>
      </c>
    </row>
    <row r="429" spans="1:7" s="62" customFormat="1" ht="31.5" customHeight="1" x14ac:dyDescent="0.2">
      <c r="A429" s="69"/>
      <c r="B429" s="73"/>
      <c r="C429" s="73" t="s">
        <v>790</v>
      </c>
      <c r="D429" s="220" t="s">
        <v>1724</v>
      </c>
      <c r="E429" s="220"/>
      <c r="F429" s="71" t="s">
        <v>55</v>
      </c>
      <c r="G429" s="74">
        <f>IF(AND(F429="YA"),5,IF(AND(F429="TIDAK"),1,0))</f>
        <v>1</v>
      </c>
    </row>
    <row r="430" spans="1:7" s="62" customFormat="1" ht="31.5" customHeight="1" x14ac:dyDescent="0.2">
      <c r="A430" s="222" t="s">
        <v>792</v>
      </c>
      <c r="B430" s="222"/>
      <c r="C430" s="222"/>
      <c r="D430" s="222"/>
      <c r="E430" s="222"/>
      <c r="F430" s="222"/>
      <c r="G430" s="68">
        <f>G431</f>
        <v>45</v>
      </c>
    </row>
    <row r="431" spans="1:7" s="62" customFormat="1" ht="31.5" customHeight="1" x14ac:dyDescent="0.2">
      <c r="A431" s="81">
        <v>16</v>
      </c>
      <c r="B431" s="223" t="s">
        <v>793</v>
      </c>
      <c r="C431" s="223"/>
      <c r="D431" s="223"/>
      <c r="E431" s="223"/>
      <c r="F431" s="71"/>
      <c r="G431" s="72">
        <f>SUM(G432:G442)</f>
        <v>45</v>
      </c>
    </row>
    <row r="432" spans="1:7" s="62" customFormat="1" ht="48.75" customHeight="1" x14ac:dyDescent="0.2">
      <c r="A432" s="81"/>
      <c r="B432" s="86" t="s">
        <v>794</v>
      </c>
      <c r="C432" s="224" t="s">
        <v>795</v>
      </c>
      <c r="D432" s="224"/>
      <c r="E432" s="224"/>
      <c r="F432" s="71" t="s">
        <v>8</v>
      </c>
      <c r="G432" s="74">
        <f>IF(AND(F432="YA"),5,IF(AND(F432="TIDAK"),1,0))</f>
        <v>5</v>
      </c>
    </row>
    <row r="433" spans="1:7" s="62" customFormat="1" ht="31.5" customHeight="1" x14ac:dyDescent="0.2">
      <c r="A433" s="81"/>
      <c r="B433" s="86" t="s">
        <v>796</v>
      </c>
      <c r="C433" s="224" t="s">
        <v>797</v>
      </c>
      <c r="D433" s="224"/>
      <c r="E433" s="224"/>
      <c r="F433" s="71" t="s">
        <v>8</v>
      </c>
      <c r="G433" s="74">
        <f>IF(AND(F433="YA"),5,IF(AND(F433="TIDAK"),1,0))</f>
        <v>5</v>
      </c>
    </row>
    <row r="434" spans="1:7" s="62" customFormat="1" ht="31.5" customHeight="1" x14ac:dyDescent="0.2">
      <c r="A434" s="81"/>
      <c r="B434" s="86" t="s">
        <v>798</v>
      </c>
      <c r="C434" s="226" t="s">
        <v>799</v>
      </c>
      <c r="D434" s="226"/>
      <c r="E434" s="226"/>
      <c r="F434" s="71"/>
      <c r="G434" s="74"/>
    </row>
    <row r="435" spans="1:7" s="62" customFormat="1" ht="64.5" customHeight="1" x14ac:dyDescent="0.2">
      <c r="A435" s="81"/>
      <c r="B435" s="82"/>
      <c r="C435" s="86" t="s">
        <v>800</v>
      </c>
      <c r="D435" s="224" t="s">
        <v>801</v>
      </c>
      <c r="E435" s="224"/>
      <c r="F435" s="71" t="s">
        <v>8</v>
      </c>
      <c r="G435" s="74">
        <f>IF(AND(F435="YA"),5,IF(AND(F435="TIDAK"),1,0))</f>
        <v>5</v>
      </c>
    </row>
    <row r="436" spans="1:7" s="62" customFormat="1" ht="57.75" customHeight="1" x14ac:dyDescent="0.2">
      <c r="A436" s="81"/>
      <c r="B436" s="82"/>
      <c r="C436" s="86" t="s">
        <v>802</v>
      </c>
      <c r="D436" s="224" t="s">
        <v>803</v>
      </c>
      <c r="E436" s="224"/>
      <c r="F436" s="71" t="s">
        <v>8</v>
      </c>
      <c r="G436" s="74">
        <f>IF(AND(F436="YA"),5,IF(AND(F436="TIDAK"),1,0))</f>
        <v>5</v>
      </c>
    </row>
    <row r="437" spans="1:7" s="62" customFormat="1" ht="42" customHeight="1" x14ac:dyDescent="0.2">
      <c r="A437" s="81"/>
      <c r="B437" s="82"/>
      <c r="C437" s="86" t="s">
        <v>804</v>
      </c>
      <c r="D437" s="224" t="s">
        <v>805</v>
      </c>
      <c r="E437" s="224"/>
      <c r="F437" s="71" t="s">
        <v>8</v>
      </c>
      <c r="G437" s="74">
        <f>IF(AND(F437="YA"),5,IF(AND(F437="TIDAK"),1,0))</f>
        <v>5</v>
      </c>
    </row>
    <row r="438" spans="1:7" s="62" customFormat="1" ht="31.5" customHeight="1" x14ac:dyDescent="0.2">
      <c r="A438" s="81"/>
      <c r="B438" s="86" t="s">
        <v>806</v>
      </c>
      <c r="C438" s="224" t="s">
        <v>807</v>
      </c>
      <c r="D438" s="224"/>
      <c r="E438" s="224"/>
      <c r="F438" s="71" t="s">
        <v>8</v>
      </c>
      <c r="G438" s="74">
        <f>IF(AND(F438="YA"),5,IF(AND(F438="TIDAK"),1,0))</f>
        <v>5</v>
      </c>
    </row>
    <row r="439" spans="1:7" s="62" customFormat="1" ht="31.5" customHeight="1" x14ac:dyDescent="0.2">
      <c r="A439" s="81"/>
      <c r="B439" s="86" t="s">
        <v>808</v>
      </c>
      <c r="C439" s="226" t="s">
        <v>809</v>
      </c>
      <c r="D439" s="226"/>
      <c r="E439" s="226"/>
      <c r="F439" s="71"/>
      <c r="G439" s="74"/>
    </row>
    <row r="440" spans="1:7" s="62" customFormat="1" ht="46.5" customHeight="1" x14ac:dyDescent="0.2">
      <c r="A440" s="81"/>
      <c r="B440" s="81"/>
      <c r="C440" s="86" t="s">
        <v>810</v>
      </c>
      <c r="D440" s="224" t="s">
        <v>811</v>
      </c>
      <c r="E440" s="224"/>
      <c r="F440" s="71" t="s">
        <v>8</v>
      </c>
      <c r="G440" s="74">
        <f>IF(AND(F440="YA"),5,IF(AND(F440="TIDAK"),1,0))</f>
        <v>5</v>
      </c>
    </row>
    <row r="441" spans="1:7" s="62" customFormat="1" ht="78.75" customHeight="1" x14ac:dyDescent="0.2">
      <c r="A441" s="81"/>
      <c r="B441" s="81"/>
      <c r="C441" s="86" t="s">
        <v>812</v>
      </c>
      <c r="D441" s="224" t="s">
        <v>813</v>
      </c>
      <c r="E441" s="224"/>
      <c r="F441" s="71" t="s">
        <v>8</v>
      </c>
      <c r="G441" s="74">
        <f>IF(AND(F441="YA"),5,IF(AND(F441="TIDAK"),1,0))</f>
        <v>5</v>
      </c>
    </row>
    <row r="442" spans="1:7" s="62" customFormat="1" ht="55.5" customHeight="1" x14ac:dyDescent="0.2">
      <c r="A442" s="81"/>
      <c r="B442" s="81"/>
      <c r="C442" s="86" t="s">
        <v>814</v>
      </c>
      <c r="D442" s="224" t="s">
        <v>815</v>
      </c>
      <c r="E442" s="224"/>
      <c r="F442" s="71" t="s">
        <v>8</v>
      </c>
      <c r="G442" s="74">
        <f>IF(AND(F442="YA"),5,IF(AND(F442="TIDAK"),1,0))</f>
        <v>5</v>
      </c>
    </row>
    <row r="443" spans="1:7" s="62" customFormat="1" ht="31.5" customHeight="1" x14ac:dyDescent="0.2">
      <c r="A443" s="222" t="s">
        <v>816</v>
      </c>
      <c r="B443" s="222"/>
      <c r="C443" s="222"/>
      <c r="D443" s="222"/>
      <c r="E443" s="222"/>
      <c r="F443" s="222"/>
      <c r="G443" s="68">
        <f>G444</f>
        <v>126</v>
      </c>
    </row>
    <row r="444" spans="1:7" s="62" customFormat="1" ht="31.5" customHeight="1" x14ac:dyDescent="0.2">
      <c r="A444" s="81">
        <v>17</v>
      </c>
      <c r="B444" s="223" t="s">
        <v>817</v>
      </c>
      <c r="C444" s="223"/>
      <c r="D444" s="223"/>
      <c r="E444" s="223"/>
      <c r="F444" s="71"/>
      <c r="G444" s="72">
        <f>SUM(G445:G476)</f>
        <v>126</v>
      </c>
    </row>
    <row r="445" spans="1:7" s="62" customFormat="1" ht="31.5" customHeight="1" x14ac:dyDescent="0.2">
      <c r="A445" s="81"/>
      <c r="B445" s="84" t="s">
        <v>818</v>
      </c>
      <c r="C445" s="224" t="s">
        <v>819</v>
      </c>
      <c r="D445" s="224"/>
      <c r="E445" s="224"/>
      <c r="F445" s="71" t="s">
        <v>8</v>
      </c>
      <c r="G445" s="74">
        <f>IF(AND(F445="YA"),5,IF(AND(F445="TIDAK"),1,0))</f>
        <v>5</v>
      </c>
    </row>
    <row r="446" spans="1:7" s="62" customFormat="1" ht="59.75" customHeight="1" x14ac:dyDescent="0.2">
      <c r="A446" s="81"/>
      <c r="B446" s="84" t="s">
        <v>820</v>
      </c>
      <c r="C446" s="224" t="s">
        <v>821</v>
      </c>
      <c r="D446" s="224"/>
      <c r="E446" s="224"/>
      <c r="F446" s="71" t="s">
        <v>8</v>
      </c>
      <c r="G446" s="74">
        <f>IF(AND(F446="YA"),5,IF(AND(F446="TIDAK"),1,0))</f>
        <v>5</v>
      </c>
    </row>
    <row r="447" spans="1:7" s="62" customFormat="1" ht="31.5" customHeight="1" x14ac:dyDescent="0.2">
      <c r="A447" s="81"/>
      <c r="B447" s="84" t="s">
        <v>822</v>
      </c>
      <c r="C447" s="224" t="s">
        <v>823</v>
      </c>
      <c r="D447" s="224"/>
      <c r="E447" s="224"/>
      <c r="F447" s="71"/>
      <c r="G447" s="74"/>
    </row>
    <row r="448" spans="1:7" s="62" customFormat="1" ht="31.5" customHeight="1" x14ac:dyDescent="0.2">
      <c r="A448" s="81"/>
      <c r="B448" s="84"/>
      <c r="C448" s="84" t="s">
        <v>824</v>
      </c>
      <c r="D448" s="224" t="s">
        <v>825</v>
      </c>
      <c r="E448" s="224"/>
      <c r="F448" s="71" t="s">
        <v>8</v>
      </c>
      <c r="G448" s="74">
        <f>IF(AND(F448="YA"),5,IF(AND(F448="TIDAK"),1,0))</f>
        <v>5</v>
      </c>
    </row>
    <row r="449" spans="1:7" s="62" customFormat="1" ht="31.5" customHeight="1" x14ac:dyDescent="0.2">
      <c r="A449" s="81"/>
      <c r="B449" s="84"/>
      <c r="C449" s="84" t="s">
        <v>826</v>
      </c>
      <c r="D449" s="224" t="s">
        <v>827</v>
      </c>
      <c r="E449" s="224"/>
      <c r="F449" s="71" t="s">
        <v>8</v>
      </c>
      <c r="G449" s="74">
        <f>IF(AND(F449="YA"),5,IF(AND(F449="TIDAK"),1,0))</f>
        <v>5</v>
      </c>
    </row>
    <row r="450" spans="1:7" s="62" customFormat="1" ht="31.5" customHeight="1" x14ac:dyDescent="0.2">
      <c r="A450" s="81"/>
      <c r="B450" s="81"/>
      <c r="C450" s="84" t="s">
        <v>828</v>
      </c>
      <c r="D450" s="224" t="s">
        <v>829</v>
      </c>
      <c r="E450" s="224"/>
      <c r="F450" s="71" t="s">
        <v>8</v>
      </c>
      <c r="G450" s="74">
        <f>IF(AND(F450="YA"),5,IF(AND(F450="TIDAK"),1,0))</f>
        <v>5</v>
      </c>
    </row>
    <row r="451" spans="1:7" s="62" customFormat="1" ht="31.5" customHeight="1" x14ac:dyDescent="0.2">
      <c r="A451" s="81"/>
      <c r="B451" s="81"/>
      <c r="C451" s="84" t="s">
        <v>830</v>
      </c>
      <c r="D451" s="224" t="s">
        <v>831</v>
      </c>
      <c r="E451" s="224"/>
      <c r="F451" s="71" t="s">
        <v>8</v>
      </c>
      <c r="G451" s="74">
        <f>IF(AND(F451="YA"),5,IF(AND(F451="TIDAK"),1,0))</f>
        <v>5</v>
      </c>
    </row>
    <row r="452" spans="1:7" s="62" customFormat="1" ht="31.5" customHeight="1" x14ac:dyDescent="0.2">
      <c r="A452" s="81"/>
      <c r="B452" s="87" t="s">
        <v>832</v>
      </c>
      <c r="C452" s="220" t="s">
        <v>833</v>
      </c>
      <c r="D452" s="220"/>
      <c r="E452" s="220"/>
      <c r="F452" s="71"/>
      <c r="G452" s="74"/>
    </row>
    <row r="453" spans="1:7" s="62" customFormat="1" ht="31.5" customHeight="1" x14ac:dyDescent="0.2">
      <c r="A453" s="81"/>
      <c r="B453" s="73"/>
      <c r="C453" s="87" t="s">
        <v>834</v>
      </c>
      <c r="D453" s="220" t="s">
        <v>835</v>
      </c>
      <c r="E453" s="220"/>
      <c r="F453" s="71" t="s">
        <v>8</v>
      </c>
      <c r="G453" s="74">
        <f>IF(AND(F453="YA"),5,IF(AND(F453="TIDAK"),1,0))</f>
        <v>5</v>
      </c>
    </row>
    <row r="454" spans="1:7" s="62" customFormat="1" ht="31.5" customHeight="1" x14ac:dyDescent="0.2">
      <c r="A454" s="81"/>
      <c r="B454" s="73"/>
      <c r="C454" s="87" t="s">
        <v>836</v>
      </c>
      <c r="D454" s="220" t="s">
        <v>716</v>
      </c>
      <c r="E454" s="220"/>
      <c r="F454" s="71" t="s">
        <v>8</v>
      </c>
      <c r="G454" s="74">
        <f>IF(AND(F454="YA"),5,IF(AND(F454="TIDAK"),1,0))</f>
        <v>5</v>
      </c>
    </row>
    <row r="455" spans="1:7" s="62" customFormat="1" ht="31.5" customHeight="1" x14ac:dyDescent="0.2">
      <c r="A455" s="81"/>
      <c r="B455" s="73"/>
      <c r="C455" s="87" t="s">
        <v>837</v>
      </c>
      <c r="D455" s="220" t="s">
        <v>722</v>
      </c>
      <c r="E455" s="220"/>
      <c r="F455" s="71" t="s">
        <v>8</v>
      </c>
      <c r="G455" s="74">
        <f>IF(AND(F455="YA"),5,IF(AND(F455="TIDAK"),1,0))</f>
        <v>5</v>
      </c>
    </row>
    <row r="456" spans="1:7" s="62" customFormat="1" ht="31.5" customHeight="1" x14ac:dyDescent="0.2">
      <c r="A456" s="81"/>
      <c r="B456" s="87" t="s">
        <v>838</v>
      </c>
      <c r="C456" s="220" t="s">
        <v>839</v>
      </c>
      <c r="D456" s="220"/>
      <c r="E456" s="220"/>
      <c r="F456" s="71" t="s">
        <v>8</v>
      </c>
      <c r="G456" s="74">
        <f>IF(AND(F456="YA"),5,IF(AND(F456="TIDAK"),1,0))</f>
        <v>5</v>
      </c>
    </row>
    <row r="457" spans="1:7" s="62" customFormat="1" ht="31.5" customHeight="1" x14ac:dyDescent="0.2">
      <c r="A457" s="81"/>
      <c r="B457" s="87" t="s">
        <v>840</v>
      </c>
      <c r="C457" s="220" t="s">
        <v>841</v>
      </c>
      <c r="D457" s="220"/>
      <c r="E457" s="220"/>
      <c r="F457" s="71"/>
      <c r="G457" s="74"/>
    </row>
    <row r="458" spans="1:7" s="62" customFormat="1" ht="31.5" customHeight="1" x14ac:dyDescent="0.2">
      <c r="A458" s="81"/>
      <c r="B458" s="73"/>
      <c r="C458" s="87" t="s">
        <v>842</v>
      </c>
      <c r="D458" s="220" t="s">
        <v>843</v>
      </c>
      <c r="E458" s="220"/>
      <c r="F458" s="71" t="s">
        <v>8</v>
      </c>
      <c r="G458" s="74">
        <f>IF(AND(F458="YA"),5,IF(AND(F458="TIDAK"),1,0))</f>
        <v>5</v>
      </c>
    </row>
    <row r="459" spans="1:7" s="62" customFormat="1" ht="31.5" customHeight="1" x14ac:dyDescent="0.2">
      <c r="A459" s="81"/>
      <c r="B459" s="73"/>
      <c r="C459" s="87" t="s">
        <v>844</v>
      </c>
      <c r="D459" s="220" t="s">
        <v>845</v>
      </c>
      <c r="E459" s="220"/>
      <c r="F459" s="71" t="s">
        <v>8</v>
      </c>
      <c r="G459" s="74">
        <f>IF(AND(F459="YA"),5,IF(AND(F459="TIDAK"),1,0))</f>
        <v>5</v>
      </c>
    </row>
    <row r="460" spans="1:7" s="62" customFormat="1" ht="31.5" customHeight="1" x14ac:dyDescent="0.2">
      <c r="A460" s="81"/>
      <c r="B460" s="73"/>
      <c r="C460" s="87" t="s">
        <v>846</v>
      </c>
      <c r="D460" s="220" t="s">
        <v>847</v>
      </c>
      <c r="E460" s="220"/>
      <c r="F460" s="71" t="s">
        <v>8</v>
      </c>
      <c r="G460" s="74">
        <f>IF(AND(F460="YA"),5,IF(AND(F460="TIDAK"),1,0))</f>
        <v>5</v>
      </c>
    </row>
    <row r="461" spans="1:7" s="62" customFormat="1" ht="31.5" customHeight="1" x14ac:dyDescent="0.2">
      <c r="A461" s="81"/>
      <c r="B461" s="87" t="s">
        <v>848</v>
      </c>
      <c r="C461" s="220" t="s">
        <v>849</v>
      </c>
      <c r="D461" s="220"/>
      <c r="E461" s="220"/>
      <c r="F461" s="71"/>
      <c r="G461" s="74"/>
    </row>
    <row r="462" spans="1:7" s="62" customFormat="1" ht="31.5" customHeight="1" x14ac:dyDescent="0.2">
      <c r="A462" s="81"/>
      <c r="B462" s="73"/>
      <c r="C462" s="87" t="s">
        <v>850</v>
      </c>
      <c r="D462" s="220" t="s">
        <v>835</v>
      </c>
      <c r="E462" s="220"/>
      <c r="F462" s="71" t="s">
        <v>8</v>
      </c>
      <c r="G462" s="74">
        <f>IF(AND(F462="YA"),5,IF(AND(F462="TIDAK"),1,0))</f>
        <v>5</v>
      </c>
    </row>
    <row r="463" spans="1:7" s="62" customFormat="1" ht="31.5" customHeight="1" x14ac:dyDescent="0.2">
      <c r="A463" s="81"/>
      <c r="B463" s="73"/>
      <c r="C463" s="87" t="s">
        <v>851</v>
      </c>
      <c r="D463" s="220" t="s">
        <v>716</v>
      </c>
      <c r="E463" s="220"/>
      <c r="F463" s="71" t="s">
        <v>8</v>
      </c>
      <c r="G463" s="74">
        <f>IF(AND(F463="YA"),5,IF(AND(F463="TIDAK"),1,0))</f>
        <v>5</v>
      </c>
    </row>
    <row r="464" spans="1:7" s="62" customFormat="1" ht="31.5" customHeight="1" x14ac:dyDescent="0.2">
      <c r="A464" s="81"/>
      <c r="B464" s="73"/>
      <c r="C464" s="87" t="s">
        <v>852</v>
      </c>
      <c r="D464" s="220" t="s">
        <v>853</v>
      </c>
      <c r="E464" s="220"/>
      <c r="F464" s="71" t="s">
        <v>8</v>
      </c>
      <c r="G464" s="74">
        <f>IF(AND(F464="YA"),5,IF(AND(F464="TIDAK"),1,0))</f>
        <v>5</v>
      </c>
    </row>
    <row r="465" spans="1:7" s="62" customFormat="1" ht="31.5" customHeight="1" x14ac:dyDescent="0.2">
      <c r="A465" s="81"/>
      <c r="B465" s="73"/>
      <c r="C465" s="87" t="s">
        <v>854</v>
      </c>
      <c r="D465" s="220" t="s">
        <v>855</v>
      </c>
      <c r="E465" s="220"/>
      <c r="F465" s="71" t="s">
        <v>55</v>
      </c>
      <c r="G465" s="74">
        <f>IF(AND(F465="YA"),5,IF(AND(F465="TIDAK"),1,0))</f>
        <v>1</v>
      </c>
    </row>
    <row r="466" spans="1:7" s="62" customFormat="1" ht="31.5" customHeight="1" x14ac:dyDescent="0.2">
      <c r="A466" s="81"/>
      <c r="B466" s="87" t="s">
        <v>856</v>
      </c>
      <c r="C466" s="220" t="s">
        <v>857</v>
      </c>
      <c r="D466" s="220"/>
      <c r="E466" s="220"/>
      <c r="F466" s="71" t="s">
        <v>8</v>
      </c>
      <c r="G466" s="74">
        <f>IF(AND(F466="YA"),5,IF(AND(F466="TIDAK"),1,0))</f>
        <v>5</v>
      </c>
    </row>
    <row r="467" spans="1:7" s="62" customFormat="1" ht="31.5" customHeight="1" x14ac:dyDescent="0.2">
      <c r="A467" s="81"/>
      <c r="B467" s="87" t="s">
        <v>858</v>
      </c>
      <c r="C467" s="220" t="s">
        <v>859</v>
      </c>
      <c r="D467" s="220"/>
      <c r="E467" s="220"/>
      <c r="F467" s="71"/>
      <c r="G467" s="74"/>
    </row>
    <row r="468" spans="1:7" s="62" customFormat="1" ht="31.5" customHeight="1" x14ac:dyDescent="0.2">
      <c r="A468" s="81"/>
      <c r="B468" s="73"/>
      <c r="C468" s="87" t="s">
        <v>860</v>
      </c>
      <c r="D468" s="220" t="s">
        <v>861</v>
      </c>
      <c r="E468" s="220"/>
      <c r="F468" s="71" t="s">
        <v>8</v>
      </c>
      <c r="G468" s="74">
        <f>IF(AND(F468="YA"),5,IF(AND(F468="TIDAK"),1,0))</f>
        <v>5</v>
      </c>
    </row>
    <row r="469" spans="1:7" s="62" customFormat="1" ht="31.5" customHeight="1" x14ac:dyDescent="0.2">
      <c r="A469" s="81"/>
      <c r="B469" s="73"/>
      <c r="C469" s="87" t="s">
        <v>862</v>
      </c>
      <c r="D469" s="220" t="s">
        <v>863</v>
      </c>
      <c r="E469" s="220"/>
      <c r="F469" s="71" t="s">
        <v>8</v>
      </c>
      <c r="G469" s="74">
        <f>IF(AND(F469="YA"),5,IF(AND(F469="TIDAK"),1,0))</f>
        <v>5</v>
      </c>
    </row>
    <row r="470" spans="1:7" s="62" customFormat="1" ht="31.5" customHeight="1" x14ac:dyDescent="0.2">
      <c r="A470" s="81"/>
      <c r="B470" s="73"/>
      <c r="C470" s="87" t="s">
        <v>864</v>
      </c>
      <c r="D470" s="220" t="s">
        <v>865</v>
      </c>
      <c r="E470" s="220"/>
      <c r="F470" s="71" t="s">
        <v>8</v>
      </c>
      <c r="G470" s="74">
        <f>IF(AND(F470="YA"),5,IF(AND(F470="TIDAK"),1,0))</f>
        <v>5</v>
      </c>
    </row>
    <row r="471" spans="1:7" s="62" customFormat="1" ht="42" customHeight="1" x14ac:dyDescent="0.2">
      <c r="A471" s="81"/>
      <c r="B471" s="87" t="s">
        <v>866</v>
      </c>
      <c r="C471" s="220" t="s">
        <v>867</v>
      </c>
      <c r="D471" s="220"/>
      <c r="E471" s="220"/>
      <c r="F471" s="71" t="s">
        <v>8</v>
      </c>
      <c r="G471" s="74">
        <f>IF(AND(F471="YA"),5,IF(AND(F471="TIDAK"),1,0))</f>
        <v>5</v>
      </c>
    </row>
    <row r="472" spans="1:7" s="62" customFormat="1" ht="31.5" customHeight="1" x14ac:dyDescent="0.2">
      <c r="A472" s="81"/>
      <c r="B472" s="87" t="s">
        <v>868</v>
      </c>
      <c r="C472" s="220" t="s">
        <v>841</v>
      </c>
      <c r="D472" s="220"/>
      <c r="E472" s="220"/>
      <c r="F472" s="71"/>
      <c r="G472" s="74"/>
    </row>
    <row r="473" spans="1:7" s="62" customFormat="1" ht="31.5" customHeight="1" x14ac:dyDescent="0.2">
      <c r="A473" s="81"/>
      <c r="B473" s="73"/>
      <c r="C473" s="87" t="s">
        <v>869</v>
      </c>
      <c r="D473" s="220" t="s">
        <v>870</v>
      </c>
      <c r="E473" s="220"/>
      <c r="F473" s="71" t="s">
        <v>8</v>
      </c>
      <c r="G473" s="74">
        <f>IF(AND(F473="YA"),5,IF(AND(F473="TIDAK"),1,0))</f>
        <v>5</v>
      </c>
    </row>
    <row r="474" spans="1:7" s="62" customFormat="1" ht="31.5" customHeight="1" x14ac:dyDescent="0.2">
      <c r="A474" s="81"/>
      <c r="B474" s="73"/>
      <c r="C474" s="87" t="s">
        <v>871</v>
      </c>
      <c r="D474" s="220" t="s">
        <v>872</v>
      </c>
      <c r="E474" s="220"/>
      <c r="F474" s="71" t="s">
        <v>8</v>
      </c>
      <c r="G474" s="74">
        <f>IF(AND(F474="YA"),5,IF(AND(F474="TIDAK"),1,0))</f>
        <v>5</v>
      </c>
    </row>
    <row r="475" spans="1:7" s="62" customFormat="1" ht="31.5" customHeight="1" x14ac:dyDescent="0.2">
      <c r="A475" s="81"/>
      <c r="B475" s="73"/>
      <c r="C475" s="87" t="s">
        <v>873</v>
      </c>
      <c r="D475" s="220" t="s">
        <v>874</v>
      </c>
      <c r="E475" s="220"/>
      <c r="F475" s="71" t="s">
        <v>8</v>
      </c>
      <c r="G475" s="74">
        <f>IF(AND(F475="YA"),5,IF(AND(F475="TIDAK"),1,0))</f>
        <v>5</v>
      </c>
    </row>
    <row r="476" spans="1:7" s="62" customFormat="1" ht="31.5" customHeight="1" x14ac:dyDescent="0.2">
      <c r="A476" s="81"/>
      <c r="B476" s="73"/>
      <c r="C476" s="87" t="s">
        <v>875</v>
      </c>
      <c r="D476" s="220" t="s">
        <v>876</v>
      </c>
      <c r="E476" s="220"/>
      <c r="F476" s="71" t="s">
        <v>8</v>
      </c>
      <c r="G476" s="74">
        <f>IF(AND(F476="YA"),5,IF(AND(F476="TIDAK"),1,0))</f>
        <v>5</v>
      </c>
    </row>
    <row r="477" spans="1:7" s="62" customFormat="1" ht="31.5" customHeight="1" x14ac:dyDescent="0.2">
      <c r="A477" s="222" t="s">
        <v>877</v>
      </c>
      <c r="B477" s="222"/>
      <c r="C477" s="222"/>
      <c r="D477" s="222"/>
      <c r="E477" s="222"/>
      <c r="F477" s="222"/>
      <c r="G477" s="68">
        <f>G478+G537+G567+G574+G591</f>
        <v>428</v>
      </c>
    </row>
    <row r="478" spans="1:7" s="62" customFormat="1" ht="31.5" customHeight="1" x14ac:dyDescent="0.2">
      <c r="A478" s="69">
        <v>18</v>
      </c>
      <c r="B478" s="219" t="s">
        <v>878</v>
      </c>
      <c r="C478" s="219"/>
      <c r="D478" s="219"/>
      <c r="E478" s="219"/>
      <c r="F478" s="71"/>
      <c r="G478" s="72">
        <f>SUM(G479:G536)</f>
        <v>190</v>
      </c>
    </row>
    <row r="479" spans="1:7" s="62" customFormat="1" ht="31.5" customHeight="1" x14ac:dyDescent="0.2">
      <c r="A479" s="69"/>
      <c r="B479" s="76" t="s">
        <v>879</v>
      </c>
      <c r="C479" s="225" t="s">
        <v>880</v>
      </c>
      <c r="D479" s="225"/>
      <c r="E479" s="225"/>
      <c r="F479" s="71"/>
      <c r="G479" s="74"/>
    </row>
    <row r="480" spans="1:7" s="62" customFormat="1" ht="31.5" customHeight="1" x14ac:dyDescent="0.2">
      <c r="A480" s="69"/>
      <c r="B480" s="73"/>
      <c r="C480" s="85" t="s">
        <v>881</v>
      </c>
      <c r="D480" s="225" t="s">
        <v>882</v>
      </c>
      <c r="E480" s="225"/>
      <c r="F480" s="71"/>
      <c r="G480" s="74"/>
    </row>
    <row r="481" spans="1:7" s="62" customFormat="1" ht="31.5" customHeight="1" x14ac:dyDescent="0.2">
      <c r="A481" s="69"/>
      <c r="B481" s="73"/>
      <c r="C481" s="85"/>
      <c r="D481" s="85" t="s">
        <v>883</v>
      </c>
      <c r="E481" s="85" t="s">
        <v>884</v>
      </c>
      <c r="F481" s="71" t="s">
        <v>8</v>
      </c>
      <c r="G481" s="74">
        <f>IF(AND(F481="YA"),5,IF(AND(F481="TIDAK"),1,0))</f>
        <v>5</v>
      </c>
    </row>
    <row r="482" spans="1:7" s="62" customFormat="1" ht="31.5" customHeight="1" x14ac:dyDescent="0.2">
      <c r="A482" s="69"/>
      <c r="B482" s="73"/>
      <c r="C482" s="85"/>
      <c r="D482" s="85" t="s">
        <v>885</v>
      </c>
      <c r="E482" s="88" t="s">
        <v>886</v>
      </c>
      <c r="F482" s="71" t="s">
        <v>8</v>
      </c>
      <c r="G482" s="74">
        <f>IF(AND(F482="YA"),3,IF(AND(F482="TIDAK"),1,0))</f>
        <v>3</v>
      </c>
    </row>
    <row r="483" spans="1:7" s="62" customFormat="1" ht="31.5" customHeight="1" x14ac:dyDescent="0.2">
      <c r="A483" s="69"/>
      <c r="B483" s="73"/>
      <c r="C483" s="85"/>
      <c r="D483" s="85" t="s">
        <v>887</v>
      </c>
      <c r="E483" s="85" t="s">
        <v>888</v>
      </c>
      <c r="F483" s="71" t="s">
        <v>55</v>
      </c>
      <c r="G483" s="74">
        <f>IF(AND(F483="YA"),2,IF(AND(F483="TIDAK"),1,0))</f>
        <v>1</v>
      </c>
    </row>
    <row r="484" spans="1:7" s="62" customFormat="1" ht="31.5" customHeight="1" x14ac:dyDescent="0.2">
      <c r="A484" s="69"/>
      <c r="B484" s="73"/>
      <c r="C484" s="85" t="s">
        <v>889</v>
      </c>
      <c r="D484" s="225" t="s">
        <v>890</v>
      </c>
      <c r="E484" s="225"/>
      <c r="F484" s="71" t="s">
        <v>8</v>
      </c>
      <c r="G484" s="74"/>
    </row>
    <row r="485" spans="1:7" s="62" customFormat="1" ht="31.5" customHeight="1" x14ac:dyDescent="0.2">
      <c r="A485" s="69"/>
      <c r="B485" s="73"/>
      <c r="C485" s="85"/>
      <c r="D485" s="225" t="s">
        <v>891</v>
      </c>
      <c r="E485" s="225"/>
      <c r="F485" s="71"/>
      <c r="G485" s="74"/>
    </row>
    <row r="486" spans="1:7" s="62" customFormat="1" ht="31.5" customHeight="1" x14ac:dyDescent="0.2">
      <c r="A486" s="69"/>
      <c r="B486" s="73"/>
      <c r="C486" s="85"/>
      <c r="D486" s="85" t="s">
        <v>892</v>
      </c>
      <c r="E486" s="85" t="s">
        <v>893</v>
      </c>
      <c r="F486" s="71" t="s">
        <v>8</v>
      </c>
      <c r="G486" s="74">
        <f>IF(AND(F486="YA"),5,IF(AND(F486="TIDAK"),1,0))</f>
        <v>5</v>
      </c>
    </row>
    <row r="487" spans="1:7" s="62" customFormat="1" ht="31.5" customHeight="1" x14ac:dyDescent="0.2">
      <c r="A487" s="69"/>
      <c r="B487" s="73"/>
      <c r="C487" s="85"/>
      <c r="D487" s="85" t="s">
        <v>894</v>
      </c>
      <c r="E487" s="88" t="s">
        <v>895</v>
      </c>
      <c r="F487" s="71" t="s">
        <v>8</v>
      </c>
      <c r="G487" s="74">
        <f>IF(AND(F487="YA"),5,IF(AND(F487="TIDAK"),1,0))</f>
        <v>5</v>
      </c>
    </row>
    <row r="488" spans="1:7" s="62" customFormat="1" ht="31.5" customHeight="1" x14ac:dyDescent="0.2">
      <c r="A488" s="69"/>
      <c r="B488" s="73"/>
      <c r="C488" s="85"/>
      <c r="D488" s="85" t="s">
        <v>896</v>
      </c>
      <c r="E488" s="85" t="s">
        <v>897</v>
      </c>
      <c r="F488" s="71" t="s">
        <v>8</v>
      </c>
      <c r="G488" s="74">
        <f>IF(AND(F488="YA"),5,IF(AND(F488="TIDAK"),1,0))</f>
        <v>5</v>
      </c>
    </row>
    <row r="489" spans="1:7" s="62" customFormat="1" ht="31.5" customHeight="1" x14ac:dyDescent="0.2">
      <c r="A489" s="69"/>
      <c r="B489" s="73"/>
      <c r="C489" s="85"/>
      <c r="D489" s="85" t="s">
        <v>898</v>
      </c>
      <c r="E489" s="85" t="s">
        <v>899</v>
      </c>
      <c r="F489" s="71" t="s">
        <v>8</v>
      </c>
      <c r="G489" s="74">
        <f>IF(AND(F489="YA"),5,IF(AND(F489="TIDAK"),1,0))</f>
        <v>5</v>
      </c>
    </row>
    <row r="490" spans="1:7" s="62" customFormat="1" ht="31.5" customHeight="1" x14ac:dyDescent="0.2">
      <c r="A490" s="69"/>
      <c r="B490" s="73"/>
      <c r="C490" s="85" t="s">
        <v>900</v>
      </c>
      <c r="D490" s="225" t="s">
        <v>901</v>
      </c>
      <c r="E490" s="225"/>
      <c r="F490" s="71" t="s">
        <v>8</v>
      </c>
      <c r="G490" s="74">
        <f>IF(AND(F490="YA"),5,IF(AND(F490="TIDAK"),1,0))</f>
        <v>5</v>
      </c>
    </row>
    <row r="491" spans="1:7" s="62" customFormat="1" ht="31.5" customHeight="1" x14ac:dyDescent="0.2">
      <c r="A491" s="69"/>
      <c r="B491" s="73"/>
      <c r="C491" s="85"/>
      <c r="D491" s="225" t="s">
        <v>891</v>
      </c>
      <c r="E491" s="225"/>
      <c r="F491" s="71"/>
      <c r="G491" s="74"/>
    </row>
    <row r="492" spans="1:7" s="62" customFormat="1" ht="31.5" customHeight="1" x14ac:dyDescent="0.2">
      <c r="A492" s="69"/>
      <c r="B492" s="73"/>
      <c r="C492" s="85"/>
      <c r="D492" s="85" t="s">
        <v>902</v>
      </c>
      <c r="E492" s="85" t="s">
        <v>903</v>
      </c>
      <c r="F492" s="71" t="s">
        <v>8</v>
      </c>
      <c r="G492" s="74">
        <f t="shared" ref="G492:G498" si="34">IF(AND(F492="YA"),5,IF(AND(F492="TIDAK"),1,0))</f>
        <v>5</v>
      </c>
    </row>
    <row r="493" spans="1:7" s="62" customFormat="1" ht="31.5" customHeight="1" x14ac:dyDescent="0.2">
      <c r="A493" s="69"/>
      <c r="B493" s="73"/>
      <c r="C493" s="85"/>
      <c r="D493" s="85" t="s">
        <v>904</v>
      </c>
      <c r="E493" s="88" t="s">
        <v>905</v>
      </c>
      <c r="F493" s="71" t="s">
        <v>8</v>
      </c>
      <c r="G493" s="74">
        <f t="shared" si="34"/>
        <v>5</v>
      </c>
    </row>
    <row r="494" spans="1:7" s="62" customFormat="1" ht="31.5" customHeight="1" x14ac:dyDescent="0.2">
      <c r="A494" s="69"/>
      <c r="B494" s="73"/>
      <c r="C494" s="85"/>
      <c r="D494" s="85" t="s">
        <v>906</v>
      </c>
      <c r="E494" s="85" t="s">
        <v>907</v>
      </c>
      <c r="F494" s="71" t="s">
        <v>8</v>
      </c>
      <c r="G494" s="74">
        <f t="shared" si="34"/>
        <v>5</v>
      </c>
    </row>
    <row r="495" spans="1:7" s="62" customFormat="1" ht="31.5" customHeight="1" x14ac:dyDescent="0.2">
      <c r="A495" s="69"/>
      <c r="B495" s="73"/>
      <c r="C495" s="85"/>
      <c r="D495" s="85" t="s">
        <v>908</v>
      </c>
      <c r="E495" s="85" t="s">
        <v>909</v>
      </c>
      <c r="F495" s="71" t="s">
        <v>8</v>
      </c>
      <c r="G495" s="74">
        <f t="shared" si="34"/>
        <v>5</v>
      </c>
    </row>
    <row r="496" spans="1:7" s="62" customFormat="1" ht="31.5" customHeight="1" x14ac:dyDescent="0.2">
      <c r="A496" s="69"/>
      <c r="B496" s="73"/>
      <c r="C496" s="85"/>
      <c r="D496" s="85" t="s">
        <v>910</v>
      </c>
      <c r="E496" s="88" t="s">
        <v>897</v>
      </c>
      <c r="F496" s="71" t="s">
        <v>8</v>
      </c>
      <c r="G496" s="74">
        <f t="shared" si="34"/>
        <v>5</v>
      </c>
    </row>
    <row r="497" spans="1:7" s="62" customFormat="1" ht="31.5" customHeight="1" x14ac:dyDescent="0.2">
      <c r="A497" s="69"/>
      <c r="B497" s="73"/>
      <c r="C497" s="85"/>
      <c r="D497" s="85" t="s">
        <v>911</v>
      </c>
      <c r="E497" s="85" t="s">
        <v>899</v>
      </c>
      <c r="F497" s="71" t="s">
        <v>8</v>
      </c>
      <c r="G497" s="74">
        <f t="shared" si="34"/>
        <v>5</v>
      </c>
    </row>
    <row r="498" spans="1:7" s="62" customFormat="1" ht="31.5" customHeight="1" x14ac:dyDescent="0.2">
      <c r="A498" s="69"/>
      <c r="B498" s="73"/>
      <c r="C498" s="85"/>
      <c r="D498" s="85" t="s">
        <v>912</v>
      </c>
      <c r="E498" s="85" t="s">
        <v>895</v>
      </c>
      <c r="F498" s="71" t="s">
        <v>8</v>
      </c>
      <c r="G498" s="74">
        <f t="shared" si="34"/>
        <v>5</v>
      </c>
    </row>
    <row r="499" spans="1:7" s="62" customFormat="1" ht="31.5" customHeight="1" x14ac:dyDescent="0.2">
      <c r="A499" s="69"/>
      <c r="B499" s="73" t="s">
        <v>913</v>
      </c>
      <c r="C499" s="220" t="s">
        <v>1725</v>
      </c>
      <c r="D499" s="220"/>
      <c r="E499" s="220"/>
      <c r="F499" s="71"/>
      <c r="G499" s="74"/>
    </row>
    <row r="500" spans="1:7" s="62" customFormat="1" ht="31.5" customHeight="1" x14ac:dyDescent="0.2">
      <c r="A500" s="69"/>
      <c r="B500" s="73"/>
      <c r="C500" s="73" t="s">
        <v>915</v>
      </c>
      <c r="D500" s="220" t="s">
        <v>916</v>
      </c>
      <c r="E500" s="220"/>
      <c r="F500" s="71" t="s">
        <v>8</v>
      </c>
      <c r="G500" s="74">
        <f>IF(AND(F500="YA"),5,IF(AND(F500="TIDAK"),1,0))</f>
        <v>5</v>
      </c>
    </row>
    <row r="501" spans="1:7" s="62" customFormat="1" ht="31.5" customHeight="1" x14ac:dyDescent="0.2">
      <c r="A501" s="69"/>
      <c r="B501" s="73"/>
      <c r="C501" s="73" t="s">
        <v>917</v>
      </c>
      <c r="D501" s="220" t="s">
        <v>918</v>
      </c>
      <c r="E501" s="220"/>
      <c r="F501" s="71"/>
      <c r="G501" s="74"/>
    </row>
    <row r="502" spans="1:7" s="62" customFormat="1" ht="31.5" customHeight="1" x14ac:dyDescent="0.2">
      <c r="A502" s="69"/>
      <c r="B502" s="73"/>
      <c r="C502" s="73"/>
      <c r="D502" s="73" t="s">
        <v>919</v>
      </c>
      <c r="E502" s="73" t="s">
        <v>920</v>
      </c>
      <c r="F502" s="71" t="s">
        <v>8</v>
      </c>
      <c r="G502" s="74">
        <f>IF(AND(F502="YA"),5,IF(AND(F502="TIDAK"),1,0))</f>
        <v>5</v>
      </c>
    </row>
    <row r="503" spans="1:7" s="62" customFormat="1" ht="31.5" customHeight="1" x14ac:dyDescent="0.2">
      <c r="A503" s="69"/>
      <c r="B503" s="73"/>
      <c r="C503" s="73"/>
      <c r="D503" s="73" t="s">
        <v>921</v>
      </c>
      <c r="E503" s="89" t="s">
        <v>922</v>
      </c>
      <c r="F503" s="71" t="s">
        <v>22</v>
      </c>
      <c r="G503" s="74">
        <f>IF(AND(F503="YA"),3,IF(AND(F503="TIDAK"),1,0))</f>
        <v>0</v>
      </c>
    </row>
    <row r="504" spans="1:7" s="62" customFormat="1" ht="31.5" customHeight="1" x14ac:dyDescent="0.2">
      <c r="A504" s="69"/>
      <c r="B504" s="73"/>
      <c r="C504" s="73"/>
      <c r="D504" s="73" t="s">
        <v>923</v>
      </c>
      <c r="E504" s="73" t="s">
        <v>924</v>
      </c>
      <c r="F504" s="71" t="s">
        <v>22</v>
      </c>
      <c r="G504" s="74">
        <f>IF(AND(F504="YA"),2,IF(AND(F504="TIDAK"),1,0))</f>
        <v>0</v>
      </c>
    </row>
    <row r="505" spans="1:7" s="62" customFormat="1" ht="31.5" customHeight="1" x14ac:dyDescent="0.2">
      <c r="A505" s="69"/>
      <c r="B505" s="73" t="s">
        <v>925</v>
      </c>
      <c r="C505" s="220" t="s">
        <v>926</v>
      </c>
      <c r="D505" s="220"/>
      <c r="E505" s="220"/>
      <c r="F505" s="71"/>
      <c r="G505" s="74"/>
    </row>
    <row r="506" spans="1:7" s="62" customFormat="1" ht="31.5" customHeight="1" x14ac:dyDescent="0.2">
      <c r="A506" s="69"/>
      <c r="B506" s="73"/>
      <c r="C506" s="73" t="s">
        <v>927</v>
      </c>
      <c r="D506" s="220" t="s">
        <v>928</v>
      </c>
      <c r="E506" s="220"/>
      <c r="F506" s="71"/>
      <c r="G506" s="74"/>
    </row>
    <row r="507" spans="1:7" s="62" customFormat="1" ht="31.5" customHeight="1" x14ac:dyDescent="0.2">
      <c r="A507" s="69"/>
      <c r="B507" s="73"/>
      <c r="C507" s="73"/>
      <c r="D507" s="73" t="s">
        <v>929</v>
      </c>
      <c r="E507" s="73" t="s">
        <v>1726</v>
      </c>
      <c r="F507" s="71" t="s">
        <v>8</v>
      </c>
      <c r="G507" s="74">
        <f>IF(AND(F507="YA"),5,IF(AND(F507="TIDAK"),1,0))</f>
        <v>5</v>
      </c>
    </row>
    <row r="508" spans="1:7" s="62" customFormat="1" ht="31.5" customHeight="1" x14ac:dyDescent="0.2">
      <c r="A508" s="69"/>
      <c r="B508" s="73"/>
      <c r="C508" s="73"/>
      <c r="D508" s="73" t="s">
        <v>931</v>
      </c>
      <c r="E508" s="79" t="s">
        <v>932</v>
      </c>
      <c r="F508" s="71" t="s">
        <v>8</v>
      </c>
      <c r="G508" s="74">
        <f>IF(AND(F508="YA"),5,IF(AND(F508="TIDAK"),1,0))</f>
        <v>5</v>
      </c>
    </row>
    <row r="509" spans="1:7" s="62" customFormat="1" ht="31.5" customHeight="1" x14ac:dyDescent="0.2">
      <c r="A509" s="69"/>
      <c r="B509" s="73"/>
      <c r="C509" s="73"/>
      <c r="D509" s="73" t="s">
        <v>933</v>
      </c>
      <c r="E509" s="73" t="s">
        <v>934</v>
      </c>
      <c r="F509" s="71" t="s">
        <v>8</v>
      </c>
      <c r="G509" s="74">
        <f>IF(AND(F509="YA"),5,IF(AND(F509="TIDAK"),1,0))</f>
        <v>5</v>
      </c>
    </row>
    <row r="510" spans="1:7" s="62" customFormat="1" ht="31.5" customHeight="1" x14ac:dyDescent="0.2">
      <c r="A510" s="69"/>
      <c r="B510" s="73"/>
      <c r="C510" s="73" t="s">
        <v>935</v>
      </c>
      <c r="D510" s="220" t="s">
        <v>936</v>
      </c>
      <c r="E510" s="220"/>
      <c r="F510" s="71"/>
      <c r="G510" s="74"/>
    </row>
    <row r="511" spans="1:7" s="62" customFormat="1" ht="31.5" customHeight="1" x14ac:dyDescent="0.2">
      <c r="A511" s="69"/>
      <c r="B511" s="73"/>
      <c r="C511" s="73"/>
      <c r="D511" s="73" t="s">
        <v>937</v>
      </c>
      <c r="E511" s="73" t="s">
        <v>1726</v>
      </c>
      <c r="F511" s="71" t="s">
        <v>8</v>
      </c>
      <c r="G511" s="74">
        <f>IF(AND(F511="YA"),5,IF(AND(F511="TIDAK"),1,0))</f>
        <v>5</v>
      </c>
    </row>
    <row r="512" spans="1:7" s="62" customFormat="1" ht="31.5" customHeight="1" x14ac:dyDescent="0.2">
      <c r="A512" s="69"/>
      <c r="B512" s="73"/>
      <c r="C512" s="73"/>
      <c r="D512" s="73" t="s">
        <v>938</v>
      </c>
      <c r="E512" s="79" t="s">
        <v>932</v>
      </c>
      <c r="F512" s="71" t="s">
        <v>8</v>
      </c>
      <c r="G512" s="74">
        <f>IF(AND(F512="YA"),5,IF(AND(F512="TIDAK"),1,0))</f>
        <v>5</v>
      </c>
    </row>
    <row r="513" spans="1:7" s="62" customFormat="1" ht="31.5" customHeight="1" x14ac:dyDescent="0.2">
      <c r="A513" s="69"/>
      <c r="B513" s="73"/>
      <c r="C513" s="73"/>
      <c r="D513" s="73" t="s">
        <v>939</v>
      </c>
      <c r="E513" s="73" t="s">
        <v>934</v>
      </c>
      <c r="F513" s="71" t="s">
        <v>8</v>
      </c>
      <c r="G513" s="74">
        <f>IF(AND(F513="YA"),5,IF(AND(F513="TIDAK"),1,0))</f>
        <v>5</v>
      </c>
    </row>
    <row r="514" spans="1:7" s="62" customFormat="1" ht="31.5" customHeight="1" x14ac:dyDescent="0.2">
      <c r="A514" s="69"/>
      <c r="B514" s="73"/>
      <c r="C514" s="73" t="s">
        <v>940</v>
      </c>
      <c r="D514" s="220" t="s">
        <v>941</v>
      </c>
      <c r="E514" s="220"/>
      <c r="F514" s="71"/>
      <c r="G514" s="74"/>
    </row>
    <row r="515" spans="1:7" s="62" customFormat="1" ht="31.5" customHeight="1" x14ac:dyDescent="0.2">
      <c r="A515" s="69"/>
      <c r="B515" s="73"/>
      <c r="C515" s="73"/>
      <c r="D515" s="73" t="s">
        <v>942</v>
      </c>
      <c r="E515" s="73" t="s">
        <v>943</v>
      </c>
      <c r="F515" s="71" t="s">
        <v>8</v>
      </c>
      <c r="G515" s="74">
        <f>IF(AND(F515="YA"),5,IF(AND(F515="TIDAK"),1,0))</f>
        <v>5</v>
      </c>
    </row>
    <row r="516" spans="1:7" s="62" customFormat="1" ht="31.5" customHeight="1" x14ac:dyDescent="0.2">
      <c r="A516" s="69"/>
      <c r="B516" s="73"/>
      <c r="C516" s="73"/>
      <c r="D516" s="73" t="s">
        <v>944</v>
      </c>
      <c r="E516" s="73" t="s">
        <v>945</v>
      </c>
      <c r="F516" s="71" t="s">
        <v>8</v>
      </c>
      <c r="G516" s="74">
        <f>IF(AND(F516="YA"),5,IF(AND(F516="TIDAK"),1,0))</f>
        <v>5</v>
      </c>
    </row>
    <row r="517" spans="1:7" s="62" customFormat="1" ht="31.5" customHeight="1" x14ac:dyDescent="0.2">
      <c r="A517" s="69"/>
      <c r="B517" s="73"/>
      <c r="C517" s="73" t="s">
        <v>946</v>
      </c>
      <c r="D517" s="220" t="s">
        <v>947</v>
      </c>
      <c r="E517" s="220"/>
      <c r="F517" s="71"/>
      <c r="G517" s="74"/>
    </row>
    <row r="518" spans="1:7" s="62" customFormat="1" ht="31.5" customHeight="1" x14ac:dyDescent="0.2">
      <c r="A518" s="69"/>
      <c r="B518" s="73"/>
      <c r="C518" s="73"/>
      <c r="D518" s="73" t="s">
        <v>948</v>
      </c>
      <c r="E518" s="73" t="s">
        <v>949</v>
      </c>
      <c r="F518" s="71" t="s">
        <v>8</v>
      </c>
      <c r="G518" s="74">
        <f t="shared" ref="G518:G527" si="35">IF(AND(F518="YA"),5,IF(AND(F518="TIDAK"),1,0))</f>
        <v>5</v>
      </c>
    </row>
    <row r="519" spans="1:7" s="62" customFormat="1" ht="31.5" customHeight="1" x14ac:dyDescent="0.2">
      <c r="A519" s="69"/>
      <c r="B519" s="73"/>
      <c r="C519" s="73"/>
      <c r="D519" s="73" t="s">
        <v>950</v>
      </c>
      <c r="E519" s="73" t="s">
        <v>943</v>
      </c>
      <c r="F519" s="71" t="s">
        <v>8</v>
      </c>
      <c r="G519" s="74">
        <f t="shared" si="35"/>
        <v>5</v>
      </c>
    </row>
    <row r="520" spans="1:7" s="62" customFormat="1" ht="31.5" customHeight="1" x14ac:dyDescent="0.2">
      <c r="A520" s="69"/>
      <c r="B520" s="73"/>
      <c r="C520" s="73"/>
      <c r="D520" s="73" t="s">
        <v>951</v>
      </c>
      <c r="E520" s="73" t="s">
        <v>945</v>
      </c>
      <c r="F520" s="71" t="s">
        <v>8</v>
      </c>
      <c r="G520" s="74">
        <f t="shared" si="35"/>
        <v>5</v>
      </c>
    </row>
    <row r="521" spans="1:7" s="62" customFormat="1" ht="31.5" customHeight="1" x14ac:dyDescent="0.2">
      <c r="A521" s="69"/>
      <c r="B521" s="73" t="s">
        <v>952</v>
      </c>
      <c r="C521" s="220" t="s">
        <v>1727</v>
      </c>
      <c r="D521" s="220"/>
      <c r="E521" s="220"/>
      <c r="F521" s="71" t="s">
        <v>8</v>
      </c>
      <c r="G521" s="74">
        <f t="shared" si="35"/>
        <v>5</v>
      </c>
    </row>
    <row r="522" spans="1:7" s="62" customFormat="1" ht="31.5" customHeight="1" x14ac:dyDescent="0.2">
      <c r="A522" s="69"/>
      <c r="B522" s="73" t="s">
        <v>954</v>
      </c>
      <c r="C522" s="220" t="s">
        <v>1728</v>
      </c>
      <c r="D522" s="220"/>
      <c r="E522" s="220"/>
      <c r="F522" s="71" t="s">
        <v>8</v>
      </c>
      <c r="G522" s="74">
        <f t="shared" si="35"/>
        <v>5</v>
      </c>
    </row>
    <row r="523" spans="1:7" s="62" customFormat="1" ht="31.5" customHeight="1" x14ac:dyDescent="0.2">
      <c r="A523" s="69"/>
      <c r="B523" s="73"/>
      <c r="C523" s="73" t="s">
        <v>956</v>
      </c>
      <c r="D523" s="220" t="s">
        <v>957</v>
      </c>
      <c r="E523" s="220"/>
      <c r="F523" s="71" t="s">
        <v>8</v>
      </c>
      <c r="G523" s="74">
        <f t="shared" si="35"/>
        <v>5</v>
      </c>
    </row>
    <row r="524" spans="1:7" s="62" customFormat="1" ht="31.5" customHeight="1" x14ac:dyDescent="0.2">
      <c r="A524" s="69"/>
      <c r="B524" s="73"/>
      <c r="C524" s="73" t="s">
        <v>958</v>
      </c>
      <c r="D524" s="220" t="s">
        <v>959</v>
      </c>
      <c r="E524" s="220"/>
      <c r="F524" s="71" t="s">
        <v>8</v>
      </c>
      <c r="G524" s="74">
        <f t="shared" si="35"/>
        <v>5</v>
      </c>
    </row>
    <row r="525" spans="1:7" s="62" customFormat="1" ht="31.5" customHeight="1" x14ac:dyDescent="0.2">
      <c r="A525" s="69"/>
      <c r="B525" s="73" t="s">
        <v>960</v>
      </c>
      <c r="C525" s="220" t="s">
        <v>961</v>
      </c>
      <c r="D525" s="220"/>
      <c r="E525" s="220"/>
      <c r="F525" s="71" t="s">
        <v>8</v>
      </c>
      <c r="G525" s="74">
        <f t="shared" si="35"/>
        <v>5</v>
      </c>
    </row>
    <row r="526" spans="1:7" s="62" customFormat="1" ht="31.5" customHeight="1" x14ac:dyDescent="0.2">
      <c r="A526" s="69"/>
      <c r="B526" s="73"/>
      <c r="C526" s="73" t="s">
        <v>962</v>
      </c>
      <c r="D526" s="220" t="s">
        <v>963</v>
      </c>
      <c r="E526" s="220"/>
      <c r="F526" s="71" t="s">
        <v>8</v>
      </c>
      <c r="G526" s="74">
        <f t="shared" si="35"/>
        <v>5</v>
      </c>
    </row>
    <row r="527" spans="1:7" s="62" customFormat="1" ht="31.5" customHeight="1" x14ac:dyDescent="0.2">
      <c r="A527" s="69"/>
      <c r="B527" s="73"/>
      <c r="C527" s="73" t="s">
        <v>964</v>
      </c>
      <c r="D527" s="220" t="s">
        <v>965</v>
      </c>
      <c r="E527" s="220"/>
      <c r="F527" s="71" t="s">
        <v>8</v>
      </c>
      <c r="G527" s="74">
        <f t="shared" si="35"/>
        <v>5</v>
      </c>
    </row>
    <row r="528" spans="1:7" s="62" customFormat="1" ht="31.5" customHeight="1" x14ac:dyDescent="0.2">
      <c r="A528" s="69"/>
      <c r="B528" s="73"/>
      <c r="C528" s="73" t="s">
        <v>966</v>
      </c>
      <c r="D528" s="220" t="s">
        <v>967</v>
      </c>
      <c r="E528" s="220"/>
      <c r="F528" s="71" t="s">
        <v>8</v>
      </c>
      <c r="G528" s="74">
        <f>IF(AND(F528="YA"),5,IF(AND(F528="TIDAK"),20,0))</f>
        <v>5</v>
      </c>
    </row>
    <row r="529" spans="1:7" s="62" customFormat="1" ht="31.5" customHeight="1" x14ac:dyDescent="0.2">
      <c r="A529" s="69"/>
      <c r="B529" s="73"/>
      <c r="C529" s="73"/>
      <c r="D529" s="73" t="s">
        <v>968</v>
      </c>
      <c r="E529" s="73" t="s">
        <v>969</v>
      </c>
      <c r="F529" s="71" t="s">
        <v>8</v>
      </c>
      <c r="G529" s="74">
        <f>IF(AND(F529="YA"),5,IF(AND(F529="TIDAK"),1,0))</f>
        <v>5</v>
      </c>
    </row>
    <row r="530" spans="1:7" s="62" customFormat="1" ht="31.5" customHeight="1" x14ac:dyDescent="0.2">
      <c r="A530" s="69"/>
      <c r="B530" s="73"/>
      <c r="C530" s="73"/>
      <c r="D530" s="73" t="s">
        <v>970</v>
      </c>
      <c r="E530" s="73" t="s">
        <v>971</v>
      </c>
      <c r="F530" s="71" t="s">
        <v>8</v>
      </c>
      <c r="G530" s="74">
        <f t="shared" ref="G530:G531" si="36">IF(AND(F530="YA"),5,IF(AND(F530="TIDAK"),1,0))</f>
        <v>5</v>
      </c>
    </row>
    <row r="531" spans="1:7" s="62" customFormat="1" ht="31.5" customHeight="1" x14ac:dyDescent="0.2">
      <c r="A531" s="69"/>
      <c r="B531" s="73"/>
      <c r="C531" s="73"/>
      <c r="D531" s="73" t="s">
        <v>972</v>
      </c>
      <c r="E531" s="73" t="s">
        <v>973</v>
      </c>
      <c r="F531" s="71" t="s">
        <v>55</v>
      </c>
      <c r="G531" s="74">
        <f t="shared" si="36"/>
        <v>1</v>
      </c>
    </row>
    <row r="532" spans="1:7" s="62" customFormat="1" ht="31.5" customHeight="1" x14ac:dyDescent="0.2">
      <c r="A532" s="69"/>
      <c r="B532" s="73"/>
      <c r="C532" s="73" t="s">
        <v>974</v>
      </c>
      <c r="D532" s="220" t="s">
        <v>975</v>
      </c>
      <c r="E532" s="220"/>
      <c r="F532" s="71"/>
      <c r="G532" s="74"/>
    </row>
    <row r="533" spans="1:7" s="62" customFormat="1" ht="31.5" customHeight="1" x14ac:dyDescent="0.2">
      <c r="A533" s="69"/>
      <c r="B533" s="73"/>
      <c r="C533" s="73"/>
      <c r="D533" s="73" t="s">
        <v>976</v>
      </c>
      <c r="E533" s="73" t="s">
        <v>977</v>
      </c>
      <c r="F533" s="71" t="s">
        <v>55</v>
      </c>
      <c r="G533" s="74">
        <f>IF(AND(F533="YA"),0,IF(AND(F533="TIDAK"),0,0))</f>
        <v>0</v>
      </c>
    </row>
    <row r="534" spans="1:7" s="62" customFormat="1" ht="31.5" customHeight="1" x14ac:dyDescent="0.2">
      <c r="A534" s="69"/>
      <c r="B534" s="73"/>
      <c r="C534" s="73"/>
      <c r="D534" s="73" t="s">
        <v>978</v>
      </c>
      <c r="E534" s="73" t="s">
        <v>1729</v>
      </c>
      <c r="F534" s="71" t="s">
        <v>55</v>
      </c>
      <c r="G534" s="74">
        <f t="shared" ref="G534:G535" si="37">IF(AND(F534="YA"),0,IF(AND(F534="TIDAK"),0,0))</f>
        <v>0</v>
      </c>
    </row>
    <row r="535" spans="1:7" s="62" customFormat="1" ht="31.5" customHeight="1" x14ac:dyDescent="0.2">
      <c r="A535" s="69"/>
      <c r="B535" s="73"/>
      <c r="C535" s="73"/>
      <c r="D535" s="73" t="s">
        <v>980</v>
      </c>
      <c r="E535" s="73" t="s">
        <v>981</v>
      </c>
      <c r="F535" s="71" t="s">
        <v>55</v>
      </c>
      <c r="G535" s="74">
        <f t="shared" si="37"/>
        <v>0</v>
      </c>
    </row>
    <row r="536" spans="1:7" s="62" customFormat="1" ht="31.5" customHeight="1" x14ac:dyDescent="0.2">
      <c r="A536" s="69"/>
      <c r="B536" s="73" t="s">
        <v>982</v>
      </c>
      <c r="C536" s="73" t="s">
        <v>983</v>
      </c>
      <c r="D536" s="220" t="s">
        <v>984</v>
      </c>
      <c r="E536" s="220"/>
      <c r="F536" s="71" t="s">
        <v>8</v>
      </c>
      <c r="G536" s="74">
        <f>IF(AND(F536="YA"),5,IF(AND(F536="TIDAK"),1,0))</f>
        <v>5</v>
      </c>
    </row>
    <row r="537" spans="1:7" s="62" customFormat="1" ht="31.5" customHeight="1" x14ac:dyDescent="0.2">
      <c r="A537" s="69">
        <v>19</v>
      </c>
      <c r="B537" s="219" t="s">
        <v>985</v>
      </c>
      <c r="C537" s="219"/>
      <c r="D537" s="219"/>
      <c r="E537" s="219"/>
      <c r="F537" s="71"/>
      <c r="G537" s="72">
        <f>SUM(G538:G566)</f>
        <v>84</v>
      </c>
    </row>
    <row r="538" spans="1:7" s="62" customFormat="1" ht="31.5" customHeight="1" x14ac:dyDescent="0.2">
      <c r="A538" s="69"/>
      <c r="B538" s="73" t="s">
        <v>986</v>
      </c>
      <c r="C538" s="220" t="s">
        <v>987</v>
      </c>
      <c r="D538" s="220"/>
      <c r="E538" s="220"/>
      <c r="F538" s="71"/>
      <c r="G538" s="74"/>
    </row>
    <row r="539" spans="1:7" s="62" customFormat="1" ht="31.5" customHeight="1" x14ac:dyDescent="0.2">
      <c r="A539" s="69"/>
      <c r="B539" s="73"/>
      <c r="C539" s="73" t="s">
        <v>988</v>
      </c>
      <c r="D539" s="220" t="s">
        <v>989</v>
      </c>
      <c r="E539" s="220"/>
      <c r="F539" s="71" t="s">
        <v>8</v>
      </c>
      <c r="G539" s="74">
        <f>IF(AND(F539="YA"),5,IF(AND(F539="TIDAK"),1,0))</f>
        <v>5</v>
      </c>
    </row>
    <row r="540" spans="1:7" s="62" customFormat="1" ht="31.5" customHeight="1" x14ac:dyDescent="0.2">
      <c r="A540" s="69"/>
      <c r="B540" s="73"/>
      <c r="C540" s="73" t="s">
        <v>990</v>
      </c>
      <c r="D540" s="220" t="s">
        <v>991</v>
      </c>
      <c r="E540" s="220"/>
      <c r="F540" s="71"/>
      <c r="G540" s="74"/>
    </row>
    <row r="541" spans="1:7" s="62" customFormat="1" ht="31.5" customHeight="1" x14ac:dyDescent="0.2">
      <c r="A541" s="69"/>
      <c r="B541" s="73"/>
      <c r="C541" s="73"/>
      <c r="D541" s="73" t="s">
        <v>992</v>
      </c>
      <c r="E541" s="73" t="s">
        <v>993</v>
      </c>
      <c r="F541" s="71" t="s">
        <v>22</v>
      </c>
      <c r="G541" s="74">
        <f>IF(AND(F541="YA"),3,IF(AND(F541="TIDAK"),1,0))</f>
        <v>0</v>
      </c>
    </row>
    <row r="542" spans="1:7" s="62" customFormat="1" ht="31.5" customHeight="1" x14ac:dyDescent="0.2">
      <c r="A542" s="69"/>
      <c r="B542" s="73"/>
      <c r="C542" s="73"/>
      <c r="D542" s="73" t="s">
        <v>994</v>
      </c>
      <c r="E542" s="73" t="s">
        <v>995</v>
      </c>
      <c r="F542" s="71" t="s">
        <v>8</v>
      </c>
      <c r="G542" s="74">
        <f>IF(AND(F542="YA"),5,IF(AND(F542="TIDAK"),1,0))</f>
        <v>5</v>
      </c>
    </row>
    <row r="543" spans="1:7" s="62" customFormat="1" ht="31.5" customHeight="1" x14ac:dyDescent="0.2">
      <c r="A543" s="69"/>
      <c r="B543" s="73"/>
      <c r="C543" s="73" t="s">
        <v>996</v>
      </c>
      <c r="D543" s="220" t="s">
        <v>997</v>
      </c>
      <c r="E543" s="220"/>
      <c r="F543" s="71"/>
      <c r="G543" s="74"/>
    </row>
    <row r="544" spans="1:7" s="62" customFormat="1" ht="31.5" customHeight="1" x14ac:dyDescent="0.2">
      <c r="A544" s="69"/>
      <c r="B544" s="73"/>
      <c r="C544" s="73"/>
      <c r="D544" s="73" t="s">
        <v>998</v>
      </c>
      <c r="E544" s="73" t="s">
        <v>999</v>
      </c>
      <c r="F544" s="71" t="s">
        <v>8</v>
      </c>
      <c r="G544" s="74">
        <f>IF(AND(F544="YA"),5,IF(AND(F544="TIDAK"),1,0))</f>
        <v>5</v>
      </c>
    </row>
    <row r="545" spans="1:7" s="62" customFormat="1" ht="31.5" customHeight="1" x14ac:dyDescent="0.2">
      <c r="A545" s="69"/>
      <c r="B545" s="73"/>
      <c r="C545" s="73"/>
      <c r="D545" s="73" t="s">
        <v>1000</v>
      </c>
      <c r="E545" s="73" t="s">
        <v>1001</v>
      </c>
      <c r="F545" s="71" t="s">
        <v>8</v>
      </c>
      <c r="G545" s="74">
        <f>IF(AND(F545="YA"),5,IF(AND(F545="TIDAK"),1,0))</f>
        <v>5</v>
      </c>
    </row>
    <row r="546" spans="1:7" s="62" customFormat="1" ht="31.5" customHeight="1" x14ac:dyDescent="0.2">
      <c r="A546" s="69"/>
      <c r="B546" s="73"/>
      <c r="C546" s="73" t="s">
        <v>1002</v>
      </c>
      <c r="D546" s="220" t="s">
        <v>1003</v>
      </c>
      <c r="E546" s="220"/>
      <c r="F546" s="71" t="s">
        <v>8</v>
      </c>
      <c r="G546" s="74">
        <f>IF(AND(F546="YA"),5,IF(AND(F546="TIDAK"),1,0))</f>
        <v>5</v>
      </c>
    </row>
    <row r="547" spans="1:7" s="62" customFormat="1" ht="31.5" customHeight="1" x14ac:dyDescent="0.2">
      <c r="A547" s="69"/>
      <c r="B547" s="73" t="s">
        <v>1004</v>
      </c>
      <c r="C547" s="220" t="s">
        <v>1730</v>
      </c>
      <c r="D547" s="220"/>
      <c r="E547" s="220"/>
      <c r="F547" s="71"/>
      <c r="G547" s="74"/>
    </row>
    <row r="548" spans="1:7" s="62" customFormat="1" ht="31.5" customHeight="1" x14ac:dyDescent="0.2">
      <c r="A548" s="69"/>
      <c r="B548" s="73"/>
      <c r="C548" s="73" t="s">
        <v>1006</v>
      </c>
      <c r="D548" s="220" t="s">
        <v>1007</v>
      </c>
      <c r="E548" s="220"/>
      <c r="F548" s="71" t="s">
        <v>8</v>
      </c>
      <c r="G548" s="74">
        <f>IF(AND(F548="YA"),5,IF(AND(F548="TIDAK"),1,0))</f>
        <v>5</v>
      </c>
    </row>
    <row r="549" spans="1:7" s="62" customFormat="1" ht="31.5" customHeight="1" x14ac:dyDescent="0.2">
      <c r="A549" s="69"/>
      <c r="B549" s="73"/>
      <c r="C549" s="73" t="s">
        <v>1008</v>
      </c>
      <c r="D549" s="220" t="s">
        <v>1009</v>
      </c>
      <c r="E549" s="220"/>
      <c r="F549" s="71" t="s">
        <v>8</v>
      </c>
      <c r="G549" s="74">
        <f>IF(AND(F549="YA"),5,IF(AND(F549="TIDAK"),1,0))</f>
        <v>5</v>
      </c>
    </row>
    <row r="550" spans="1:7" s="62" customFormat="1" ht="31.5" customHeight="1" x14ac:dyDescent="0.2">
      <c r="A550" s="69"/>
      <c r="B550" s="73"/>
      <c r="C550" s="73" t="s">
        <v>1010</v>
      </c>
      <c r="D550" s="220" t="s">
        <v>1011</v>
      </c>
      <c r="E550" s="220"/>
      <c r="F550" s="71" t="s">
        <v>8</v>
      </c>
      <c r="G550" s="74">
        <f>IF(AND(F550="YA"),5,IF(AND(F550="TIDAK"),1,0))</f>
        <v>5</v>
      </c>
    </row>
    <row r="551" spans="1:7" s="62" customFormat="1" ht="31.5" customHeight="1" x14ac:dyDescent="0.2">
      <c r="A551" s="69"/>
      <c r="B551" s="73"/>
      <c r="C551" s="73" t="s">
        <v>1012</v>
      </c>
      <c r="D551" s="220" t="s">
        <v>1013</v>
      </c>
      <c r="E551" s="220"/>
      <c r="F551" s="71"/>
      <c r="G551" s="74"/>
    </row>
    <row r="552" spans="1:7" s="62" customFormat="1" ht="31.5" customHeight="1" x14ac:dyDescent="0.2">
      <c r="A552" s="69"/>
      <c r="B552" s="73"/>
      <c r="C552" s="73"/>
      <c r="D552" s="73" t="s">
        <v>1014</v>
      </c>
      <c r="E552" s="73" t="s">
        <v>1015</v>
      </c>
      <c r="F552" s="71" t="s">
        <v>8</v>
      </c>
      <c r="G552" s="74">
        <f>IF(AND(F552="YA"),5,IF(AND(F552="TIDAK"),1,0))</f>
        <v>5</v>
      </c>
    </row>
    <row r="553" spans="1:7" s="62" customFormat="1" ht="31.5" customHeight="1" x14ac:dyDescent="0.2">
      <c r="A553" s="69"/>
      <c r="B553" s="73"/>
      <c r="C553" s="73"/>
      <c r="D553" s="73" t="s">
        <v>1016</v>
      </c>
      <c r="E553" s="73" t="s">
        <v>1017</v>
      </c>
      <c r="F553" s="71" t="s">
        <v>8</v>
      </c>
      <c r="G553" s="74">
        <f>IF(AND(F553="YA"),5,IF(AND(F553="TIDAK"),1,0))</f>
        <v>5</v>
      </c>
    </row>
    <row r="554" spans="1:7" s="62" customFormat="1" ht="31.5" customHeight="1" x14ac:dyDescent="0.2">
      <c r="A554" s="69"/>
      <c r="B554" s="73"/>
      <c r="C554" s="73" t="s">
        <v>1018</v>
      </c>
      <c r="D554" s="220" t="s">
        <v>1731</v>
      </c>
      <c r="E554" s="220"/>
      <c r="F554" s="71" t="s">
        <v>8</v>
      </c>
      <c r="G554" s="74">
        <f>IF(AND(F554="YA"),5,IF(AND(F554="TIDAK"),1,0))</f>
        <v>5</v>
      </c>
    </row>
    <row r="555" spans="1:7" s="62" customFormat="1" ht="31.5" customHeight="1" x14ac:dyDescent="0.2">
      <c r="A555" s="69"/>
      <c r="B555" s="73"/>
      <c r="C555" s="73" t="s">
        <v>1020</v>
      </c>
      <c r="D555" s="220" t="s">
        <v>1021</v>
      </c>
      <c r="E555" s="220"/>
      <c r="F555" s="71" t="s">
        <v>8</v>
      </c>
      <c r="G555" s="74">
        <f>IF(AND(F555="YA"),5,IF(AND(F555="TIDAK"),1,0))</f>
        <v>5</v>
      </c>
    </row>
    <row r="556" spans="1:7" s="62" customFormat="1" ht="31.5" customHeight="1" x14ac:dyDescent="0.2">
      <c r="A556" s="69"/>
      <c r="B556" s="73"/>
      <c r="C556" s="73" t="s">
        <v>1022</v>
      </c>
      <c r="D556" s="220" t="s">
        <v>1023</v>
      </c>
      <c r="E556" s="220"/>
      <c r="F556" s="71" t="s">
        <v>8</v>
      </c>
      <c r="G556" s="74">
        <f>IF(AND(F556="YA"),5,IF(AND(F556="TIDAK"),1,0))</f>
        <v>5</v>
      </c>
    </row>
    <row r="557" spans="1:7" s="62" customFormat="1" ht="31.5" customHeight="1" x14ac:dyDescent="0.2">
      <c r="A557" s="69"/>
      <c r="B557" s="73"/>
      <c r="C557" s="73" t="s">
        <v>1024</v>
      </c>
      <c r="D557" s="220" t="s">
        <v>1025</v>
      </c>
      <c r="E557" s="220"/>
      <c r="F557" s="71"/>
      <c r="G557" s="74"/>
    </row>
    <row r="558" spans="1:7" s="62" customFormat="1" ht="31.5" customHeight="1" x14ac:dyDescent="0.2">
      <c r="A558" s="69"/>
      <c r="B558" s="73"/>
      <c r="C558" s="73"/>
      <c r="D558" s="73" t="s">
        <v>1026</v>
      </c>
      <c r="E558" s="73" t="s">
        <v>1027</v>
      </c>
      <c r="F558" s="71" t="s">
        <v>22</v>
      </c>
      <c r="G558" s="74">
        <f>IF(AND(F558="YA"),3,IF(AND(F558="TIDAK"),1,0))</f>
        <v>0</v>
      </c>
    </row>
    <row r="559" spans="1:7" s="62" customFormat="1" ht="31.5" customHeight="1" x14ac:dyDescent="0.2">
      <c r="A559" s="69"/>
      <c r="B559" s="73"/>
      <c r="C559" s="73"/>
      <c r="D559" s="73" t="s">
        <v>1028</v>
      </c>
      <c r="E559" s="73" t="s">
        <v>1029</v>
      </c>
      <c r="F559" s="71" t="s">
        <v>8</v>
      </c>
      <c r="G559" s="74">
        <f>IF(AND(F559="YA"),5,IF(AND(F559="TIDAK"),1,0))</f>
        <v>5</v>
      </c>
    </row>
    <row r="560" spans="1:7" s="62" customFormat="1" ht="31.5" customHeight="1" x14ac:dyDescent="0.2">
      <c r="A560" s="69"/>
      <c r="B560" s="73"/>
      <c r="C560" s="73" t="s">
        <v>1030</v>
      </c>
      <c r="D560" s="220" t="s">
        <v>1031</v>
      </c>
      <c r="E560" s="220"/>
      <c r="F560" s="71" t="s">
        <v>55</v>
      </c>
      <c r="G560" s="74">
        <f>IF(AND(F560="YA"),5,IF(AND(F560="TIDAK"),1,0))</f>
        <v>1</v>
      </c>
    </row>
    <row r="561" spans="1:7" s="62" customFormat="1" ht="31.5" customHeight="1" x14ac:dyDescent="0.2">
      <c r="A561" s="69"/>
      <c r="B561" s="73"/>
      <c r="C561" s="73" t="s">
        <v>1032</v>
      </c>
      <c r="D561" s="220" t="s">
        <v>1033</v>
      </c>
      <c r="E561" s="220"/>
      <c r="F561" s="71" t="s">
        <v>8</v>
      </c>
      <c r="G561" s="74">
        <f>IF(AND(F561="YA"),5,IF(AND(F561="TIDAK"),1,0))</f>
        <v>5</v>
      </c>
    </row>
    <row r="562" spans="1:7" s="62" customFormat="1" ht="31.5" customHeight="1" x14ac:dyDescent="0.2">
      <c r="A562" s="69"/>
      <c r="B562" s="73"/>
      <c r="C562" s="73" t="s">
        <v>1034</v>
      </c>
      <c r="D562" s="220" t="s">
        <v>1732</v>
      </c>
      <c r="E562" s="220"/>
      <c r="F562" s="71"/>
      <c r="G562" s="74"/>
    </row>
    <row r="563" spans="1:7" s="62" customFormat="1" ht="31.5" customHeight="1" x14ac:dyDescent="0.2">
      <c r="A563" s="69"/>
      <c r="B563" s="73"/>
      <c r="C563" s="73"/>
      <c r="D563" s="73" t="s">
        <v>1036</v>
      </c>
      <c r="E563" s="73" t="s">
        <v>1029</v>
      </c>
      <c r="F563" s="71" t="s">
        <v>55</v>
      </c>
      <c r="G563" s="74">
        <f>IF(AND(F563="YA"),5,IF(AND(F563="TIDAK"),1,0))</f>
        <v>1</v>
      </c>
    </row>
    <row r="564" spans="1:7" s="62" customFormat="1" ht="31.5" customHeight="1" x14ac:dyDescent="0.2">
      <c r="A564" s="69"/>
      <c r="B564" s="73"/>
      <c r="C564" s="73"/>
      <c r="D564" s="73" t="s">
        <v>1037</v>
      </c>
      <c r="E564" s="73" t="s">
        <v>1038</v>
      </c>
      <c r="F564" s="71" t="s">
        <v>55</v>
      </c>
      <c r="G564" s="74">
        <f>IF(AND(F564="YA"),5,IF(AND(F564="TIDAK"),1,0))</f>
        <v>1</v>
      </c>
    </row>
    <row r="565" spans="1:7" s="62" customFormat="1" ht="31.5" customHeight="1" x14ac:dyDescent="0.2">
      <c r="A565" s="69"/>
      <c r="B565" s="73"/>
      <c r="C565" s="73" t="s">
        <v>1039</v>
      </c>
      <c r="D565" s="220" t="s">
        <v>1040</v>
      </c>
      <c r="E565" s="220"/>
      <c r="F565" s="71" t="s">
        <v>8</v>
      </c>
      <c r="G565" s="74">
        <f>IF(AND(F565="YA"),5,IF(AND(F565="TIDAK"),1,0))</f>
        <v>5</v>
      </c>
    </row>
    <row r="566" spans="1:7" s="62" customFormat="1" ht="31.5" customHeight="1" x14ac:dyDescent="0.2">
      <c r="A566" s="69"/>
      <c r="B566" s="73"/>
      <c r="C566" s="73" t="s">
        <v>1041</v>
      </c>
      <c r="D566" s="220" t="s">
        <v>1042</v>
      </c>
      <c r="E566" s="220"/>
      <c r="F566" s="71" t="s">
        <v>55</v>
      </c>
      <c r="G566" s="74">
        <f>IF(AND(F566="YA"),5,IF(AND(F566="TIDAK"),1,0))</f>
        <v>1</v>
      </c>
    </row>
    <row r="567" spans="1:7" s="62" customFormat="1" ht="31.5" customHeight="1" x14ac:dyDescent="0.2">
      <c r="A567" s="69">
        <v>20</v>
      </c>
      <c r="B567" s="228" t="s">
        <v>1043</v>
      </c>
      <c r="C567" s="228"/>
      <c r="D567" s="228"/>
      <c r="E567" s="228"/>
      <c r="F567" s="71"/>
      <c r="G567" s="72">
        <f>SUM(G568:G573)</f>
        <v>21</v>
      </c>
    </row>
    <row r="568" spans="1:7" s="62" customFormat="1" ht="42" customHeight="1" x14ac:dyDescent="0.2">
      <c r="A568" s="69"/>
      <c r="B568" s="91" t="s">
        <v>1044</v>
      </c>
      <c r="C568" s="225" t="s">
        <v>1045</v>
      </c>
      <c r="D568" s="225"/>
      <c r="E568" s="225"/>
      <c r="F568" s="71" t="s">
        <v>8</v>
      </c>
      <c r="G568" s="74">
        <f>IF(AND(F568="YA"),5,IF(AND(F568="TIDAK"),1,0))</f>
        <v>5</v>
      </c>
    </row>
    <row r="569" spans="1:7" s="62" customFormat="1" ht="31.5" customHeight="1" x14ac:dyDescent="0.2">
      <c r="A569" s="69"/>
      <c r="B569" s="85" t="s">
        <v>1046</v>
      </c>
      <c r="C569" s="225" t="s">
        <v>1047</v>
      </c>
      <c r="D569" s="225"/>
      <c r="E569" s="225"/>
      <c r="F569" s="71" t="s">
        <v>8</v>
      </c>
      <c r="G569" s="74">
        <f>IF(AND(F569="YA"),5,IF(AND(F569="TIDAK"),1,0))</f>
        <v>5</v>
      </c>
    </row>
    <row r="570" spans="1:7" s="62" customFormat="1" ht="31.5" customHeight="1" x14ac:dyDescent="0.2">
      <c r="A570" s="69"/>
      <c r="B570" s="85"/>
      <c r="C570" s="92" t="s">
        <v>1048</v>
      </c>
      <c r="D570" s="227" t="s">
        <v>1049</v>
      </c>
      <c r="E570" s="227"/>
      <c r="F570" s="71"/>
      <c r="G570" s="74"/>
    </row>
    <row r="571" spans="1:7" s="62" customFormat="1" ht="31.5" customHeight="1" x14ac:dyDescent="0.2">
      <c r="A571" s="69"/>
      <c r="B571" s="90"/>
      <c r="C571" s="90"/>
      <c r="D571" s="93" t="s">
        <v>1050</v>
      </c>
      <c r="E571" s="85" t="s">
        <v>1051</v>
      </c>
      <c r="F571" s="71" t="s">
        <v>8</v>
      </c>
      <c r="G571" s="74">
        <f>IF(AND(F571="YA"),5,IF(AND(F571="TIDAK"),1,0))</f>
        <v>5</v>
      </c>
    </row>
    <row r="572" spans="1:7" s="62" customFormat="1" ht="31.5" customHeight="1" x14ac:dyDescent="0.2">
      <c r="A572" s="69"/>
      <c r="B572" s="90"/>
      <c r="C572" s="90"/>
      <c r="D572" s="93" t="s">
        <v>1050</v>
      </c>
      <c r="E572" s="85" t="s">
        <v>1052</v>
      </c>
      <c r="F572" s="71" t="s">
        <v>55</v>
      </c>
      <c r="G572" s="74">
        <f>IF(AND(F572="YA"),5,IF(AND(F572="TIDAK"),1,0))</f>
        <v>1</v>
      </c>
    </row>
    <row r="573" spans="1:7" s="62" customFormat="1" ht="42" customHeight="1" x14ac:dyDescent="0.2">
      <c r="A573" s="69"/>
      <c r="B573" s="90"/>
      <c r="C573" s="93" t="s">
        <v>1048</v>
      </c>
      <c r="D573" s="224" t="s">
        <v>1053</v>
      </c>
      <c r="E573" s="224"/>
      <c r="F573" s="71" t="s">
        <v>8</v>
      </c>
      <c r="G573" s="74">
        <f>IF(AND(F573="YA"),5,IF(AND(F573="TIDAK"),1,0))</f>
        <v>5</v>
      </c>
    </row>
    <row r="574" spans="1:7" s="62" customFormat="1" ht="31.5" customHeight="1" x14ac:dyDescent="0.2">
      <c r="A574" s="69">
        <v>21</v>
      </c>
      <c r="B574" s="228" t="s">
        <v>1054</v>
      </c>
      <c r="C574" s="228"/>
      <c r="D574" s="228"/>
      <c r="E574" s="228"/>
      <c r="F574" s="71"/>
      <c r="G574" s="72">
        <f>SUM(G575:G590)</f>
        <v>55</v>
      </c>
    </row>
    <row r="575" spans="1:7" s="62" customFormat="1" ht="68.5" customHeight="1" x14ac:dyDescent="0.2">
      <c r="A575" s="69"/>
      <c r="B575" s="73" t="s">
        <v>1055</v>
      </c>
      <c r="C575" s="220" t="s">
        <v>1056</v>
      </c>
      <c r="D575" s="220"/>
      <c r="E575" s="220"/>
      <c r="F575" s="71" t="s">
        <v>8</v>
      </c>
      <c r="G575" s="74">
        <f>IF(AND(F575="YA"),5,IF(AND(F575="TIDAK"),1,0))</f>
        <v>5</v>
      </c>
    </row>
    <row r="576" spans="1:7" s="62" customFormat="1" ht="31.5" customHeight="1" x14ac:dyDescent="0.2">
      <c r="A576" s="69"/>
      <c r="B576" s="73" t="s">
        <v>1057</v>
      </c>
      <c r="C576" s="220" t="s">
        <v>1058</v>
      </c>
      <c r="D576" s="220"/>
      <c r="E576" s="220"/>
      <c r="F576" s="71" t="s">
        <v>8</v>
      </c>
      <c r="G576" s="74">
        <f>IF(AND(F576="YA"),5,IF(AND(F576="TIDAK"),1,0))</f>
        <v>5</v>
      </c>
    </row>
    <row r="577" spans="1:7" s="62" customFormat="1" ht="31.5" customHeight="1" x14ac:dyDescent="0.2">
      <c r="A577" s="69"/>
      <c r="B577" s="73" t="s">
        <v>1059</v>
      </c>
      <c r="C577" s="220" t="s">
        <v>1060</v>
      </c>
      <c r="D577" s="220"/>
      <c r="E577" s="220"/>
      <c r="F577" s="71"/>
      <c r="G577" s="74"/>
    </row>
    <row r="578" spans="1:7" s="62" customFormat="1" ht="31.5" customHeight="1" x14ac:dyDescent="0.2">
      <c r="A578" s="69"/>
      <c r="B578" s="73"/>
      <c r="C578" s="73" t="s">
        <v>1061</v>
      </c>
      <c r="D578" s="220" t="s">
        <v>1062</v>
      </c>
      <c r="E578" s="220"/>
      <c r="F578" s="71" t="s">
        <v>22</v>
      </c>
      <c r="G578" s="74">
        <f>IF(AND(F578="YA"),3,IF(AND(F578="TIDAK"),1,0))</f>
        <v>0</v>
      </c>
    </row>
    <row r="579" spans="1:7" s="62" customFormat="1" ht="31.5" customHeight="1" x14ac:dyDescent="0.2">
      <c r="A579" s="69"/>
      <c r="B579" s="73"/>
      <c r="C579" s="73" t="s">
        <v>1063</v>
      </c>
      <c r="D579" s="220" t="s">
        <v>1064</v>
      </c>
      <c r="E579" s="220"/>
      <c r="F579" s="71" t="s">
        <v>8</v>
      </c>
      <c r="G579" s="74">
        <f>IF(AND(F579="YA"),5,IF(AND(F579="TIDAK"),1,0))</f>
        <v>5</v>
      </c>
    </row>
    <row r="580" spans="1:7" s="62" customFormat="1" ht="31.5" customHeight="1" x14ac:dyDescent="0.2">
      <c r="A580" s="69"/>
      <c r="B580" s="73" t="s">
        <v>1065</v>
      </c>
      <c r="C580" s="220" t="s">
        <v>1066</v>
      </c>
      <c r="D580" s="220"/>
      <c r="E580" s="220"/>
      <c r="F580" s="71"/>
      <c r="G580" s="74"/>
    </row>
    <row r="581" spans="1:7" s="62" customFormat="1" ht="31.5" customHeight="1" x14ac:dyDescent="0.2">
      <c r="A581" s="69"/>
      <c r="B581" s="73"/>
      <c r="C581" s="73" t="s">
        <v>1067</v>
      </c>
      <c r="D581" s="220" t="s">
        <v>1062</v>
      </c>
      <c r="E581" s="220"/>
      <c r="F581" s="71" t="s">
        <v>22</v>
      </c>
      <c r="G581" s="74">
        <f>IF(AND(F581="YA"),2,IF(AND(F581="TIDAK"),1,0))</f>
        <v>0</v>
      </c>
    </row>
    <row r="582" spans="1:7" s="62" customFormat="1" ht="31.5" customHeight="1" x14ac:dyDescent="0.2">
      <c r="A582" s="69"/>
      <c r="B582" s="73"/>
      <c r="C582" s="73" t="s">
        <v>1068</v>
      </c>
      <c r="D582" s="220" t="s">
        <v>1069</v>
      </c>
      <c r="E582" s="220"/>
      <c r="F582" s="71" t="s">
        <v>22</v>
      </c>
      <c r="G582" s="74">
        <f>IF(AND(F582="YA"),3,IF(AND(F582="TIDAK"),1,0))</f>
        <v>0</v>
      </c>
    </row>
    <row r="583" spans="1:7" s="62" customFormat="1" ht="31.5" customHeight="1" x14ac:dyDescent="0.2">
      <c r="A583" s="69"/>
      <c r="B583" s="73"/>
      <c r="C583" s="73" t="s">
        <v>1070</v>
      </c>
      <c r="D583" s="220" t="s">
        <v>1071</v>
      </c>
      <c r="E583" s="220"/>
      <c r="F583" s="71" t="s">
        <v>8</v>
      </c>
      <c r="G583" s="74">
        <f t="shared" ref="G583:G590" si="38">IF(AND(F583="YA"),5,IF(AND(F583="TIDAK"),1,0))</f>
        <v>5</v>
      </c>
    </row>
    <row r="584" spans="1:7" s="62" customFormat="1" ht="31.5" customHeight="1" x14ac:dyDescent="0.2">
      <c r="A584" s="69"/>
      <c r="B584" s="73" t="s">
        <v>1072</v>
      </c>
      <c r="C584" s="220" t="s">
        <v>1073</v>
      </c>
      <c r="D584" s="220"/>
      <c r="E584" s="220"/>
      <c r="F584" s="71" t="s">
        <v>8</v>
      </c>
      <c r="G584" s="74">
        <f t="shared" si="38"/>
        <v>5</v>
      </c>
    </row>
    <row r="585" spans="1:7" s="62" customFormat="1" ht="31.5" customHeight="1" x14ac:dyDescent="0.2">
      <c r="A585" s="69"/>
      <c r="B585" s="73" t="s">
        <v>1074</v>
      </c>
      <c r="C585" s="220" t="s">
        <v>1075</v>
      </c>
      <c r="D585" s="220"/>
      <c r="E585" s="220"/>
      <c r="F585" s="71" t="s">
        <v>8</v>
      </c>
      <c r="G585" s="74">
        <f t="shared" si="38"/>
        <v>5</v>
      </c>
    </row>
    <row r="586" spans="1:7" s="62" customFormat="1" ht="31.5" customHeight="1" x14ac:dyDescent="0.2">
      <c r="A586" s="69"/>
      <c r="B586" s="73" t="s">
        <v>1076</v>
      </c>
      <c r="C586" s="220" t="s">
        <v>1077</v>
      </c>
      <c r="D586" s="220"/>
      <c r="E586" s="220"/>
      <c r="F586" s="71" t="s">
        <v>8</v>
      </c>
      <c r="G586" s="74">
        <f t="shared" si="38"/>
        <v>5</v>
      </c>
    </row>
    <row r="587" spans="1:7" s="62" customFormat="1" ht="30.75" customHeight="1" x14ac:dyDescent="0.2">
      <c r="A587" s="69"/>
      <c r="B587" s="73" t="s">
        <v>1078</v>
      </c>
      <c r="C587" s="220" t="s">
        <v>1079</v>
      </c>
      <c r="D587" s="220"/>
      <c r="E587" s="220"/>
      <c r="F587" s="71" t="s">
        <v>8</v>
      </c>
      <c r="G587" s="74">
        <f t="shared" si="38"/>
        <v>5</v>
      </c>
    </row>
    <row r="588" spans="1:7" s="62" customFormat="1" ht="56.75" customHeight="1" x14ac:dyDescent="0.2">
      <c r="A588" s="69"/>
      <c r="B588" s="73" t="s">
        <v>1080</v>
      </c>
      <c r="C588" s="220" t="s">
        <v>1081</v>
      </c>
      <c r="D588" s="220"/>
      <c r="E588" s="220"/>
      <c r="F588" s="71" t="s">
        <v>8</v>
      </c>
      <c r="G588" s="74">
        <f t="shared" si="38"/>
        <v>5</v>
      </c>
    </row>
    <row r="589" spans="1:7" s="62" customFormat="1" ht="31.5" customHeight="1" x14ac:dyDescent="0.2">
      <c r="A589" s="69"/>
      <c r="B589" s="73" t="s">
        <v>1082</v>
      </c>
      <c r="C589" s="220" t="s">
        <v>1083</v>
      </c>
      <c r="D589" s="220"/>
      <c r="E589" s="220"/>
      <c r="F589" s="71" t="s">
        <v>8</v>
      </c>
      <c r="G589" s="74">
        <f t="shared" si="38"/>
        <v>5</v>
      </c>
    </row>
    <row r="590" spans="1:7" s="62" customFormat="1" ht="31.5" customHeight="1" x14ac:dyDescent="0.2">
      <c r="A590" s="69"/>
      <c r="B590" s="73" t="s">
        <v>1084</v>
      </c>
      <c r="C590" s="220" t="s">
        <v>1085</v>
      </c>
      <c r="D590" s="220"/>
      <c r="E590" s="220"/>
      <c r="F590" s="71" t="s">
        <v>8</v>
      </c>
      <c r="G590" s="74">
        <f t="shared" si="38"/>
        <v>5</v>
      </c>
    </row>
    <row r="591" spans="1:7" s="62" customFormat="1" ht="31.5" customHeight="1" x14ac:dyDescent="0.2">
      <c r="A591" s="69">
        <v>22</v>
      </c>
      <c r="B591" s="219" t="s">
        <v>107</v>
      </c>
      <c r="C591" s="219"/>
      <c r="D591" s="219"/>
      <c r="E591" s="219"/>
      <c r="F591" s="71"/>
      <c r="G591" s="72">
        <f>SUM(G592:G616)</f>
        <v>78</v>
      </c>
    </row>
    <row r="592" spans="1:7" s="62" customFormat="1" ht="42" customHeight="1" x14ac:dyDescent="0.2">
      <c r="A592" s="69"/>
      <c r="B592" s="73" t="s">
        <v>1086</v>
      </c>
      <c r="C592" s="220" t="s">
        <v>1087</v>
      </c>
      <c r="D592" s="220"/>
      <c r="E592" s="220"/>
      <c r="F592" s="71" t="s">
        <v>8</v>
      </c>
      <c r="G592" s="74">
        <f t="shared" ref="G592:G600" si="39">IF(AND(F592="YA"),5,IF(AND(F592="TIDAK"),1,0))</f>
        <v>5</v>
      </c>
    </row>
    <row r="593" spans="1:7" s="62" customFormat="1" ht="31.5" customHeight="1" x14ac:dyDescent="0.2">
      <c r="A593" s="69"/>
      <c r="B593" s="73" t="s">
        <v>1088</v>
      </c>
      <c r="C593" s="220" t="s">
        <v>1089</v>
      </c>
      <c r="D593" s="220"/>
      <c r="E593" s="220"/>
      <c r="F593" s="71" t="s">
        <v>8</v>
      </c>
      <c r="G593" s="74">
        <f t="shared" si="39"/>
        <v>5</v>
      </c>
    </row>
    <row r="594" spans="1:7" s="62" customFormat="1" ht="31.5" customHeight="1" x14ac:dyDescent="0.2">
      <c r="A594" s="69"/>
      <c r="B594" s="73" t="s">
        <v>1090</v>
      </c>
      <c r="C594" s="220" t="s">
        <v>1091</v>
      </c>
      <c r="D594" s="220"/>
      <c r="E594" s="220"/>
      <c r="F594" s="71" t="s">
        <v>8</v>
      </c>
      <c r="G594" s="74">
        <f t="shared" si="39"/>
        <v>5</v>
      </c>
    </row>
    <row r="595" spans="1:7" s="62" customFormat="1" ht="31.5" customHeight="1" x14ac:dyDescent="0.2">
      <c r="A595" s="69"/>
      <c r="B595" s="73" t="s">
        <v>1092</v>
      </c>
      <c r="C595" s="220" t="s">
        <v>1093</v>
      </c>
      <c r="D595" s="220"/>
      <c r="E595" s="220"/>
      <c r="F595" s="71" t="s">
        <v>8</v>
      </c>
      <c r="G595" s="74">
        <f t="shared" si="39"/>
        <v>5</v>
      </c>
    </row>
    <row r="596" spans="1:7" s="62" customFormat="1" ht="31.5" customHeight="1" x14ac:dyDescent="0.2">
      <c r="A596" s="69"/>
      <c r="B596" s="73" t="s">
        <v>1094</v>
      </c>
      <c r="C596" s="220" t="s">
        <v>1095</v>
      </c>
      <c r="D596" s="220"/>
      <c r="E596" s="220"/>
      <c r="F596" s="71" t="s">
        <v>8</v>
      </c>
      <c r="G596" s="74">
        <f t="shared" si="39"/>
        <v>5</v>
      </c>
    </row>
    <row r="597" spans="1:7" s="62" customFormat="1" ht="31.5" customHeight="1" x14ac:dyDescent="0.2">
      <c r="A597" s="69"/>
      <c r="B597" s="73" t="s">
        <v>1096</v>
      </c>
      <c r="C597" s="220" t="s">
        <v>1097</v>
      </c>
      <c r="D597" s="220"/>
      <c r="E597" s="220"/>
      <c r="F597" s="71" t="s">
        <v>8</v>
      </c>
      <c r="G597" s="74">
        <f t="shared" si="39"/>
        <v>5</v>
      </c>
    </row>
    <row r="598" spans="1:7" s="62" customFormat="1" ht="31.5" customHeight="1" x14ac:dyDescent="0.2">
      <c r="A598" s="69"/>
      <c r="B598" s="73" t="s">
        <v>1098</v>
      </c>
      <c r="C598" s="220" t="s">
        <v>1099</v>
      </c>
      <c r="D598" s="220"/>
      <c r="E598" s="220"/>
      <c r="F598" s="71" t="s">
        <v>55</v>
      </c>
      <c r="G598" s="74">
        <f t="shared" si="39"/>
        <v>1</v>
      </c>
    </row>
    <row r="599" spans="1:7" s="62" customFormat="1" ht="31.5" customHeight="1" x14ac:dyDescent="0.2">
      <c r="A599" s="69"/>
      <c r="B599" s="73" t="s">
        <v>1100</v>
      </c>
      <c r="C599" s="220" t="s">
        <v>1101</v>
      </c>
      <c r="D599" s="220"/>
      <c r="E599" s="220"/>
      <c r="F599" s="71" t="s">
        <v>8</v>
      </c>
      <c r="G599" s="74">
        <f t="shared" si="39"/>
        <v>5</v>
      </c>
    </row>
    <row r="600" spans="1:7" s="62" customFormat="1" ht="31.5" customHeight="1" x14ac:dyDescent="0.2">
      <c r="A600" s="69"/>
      <c r="B600" s="73" t="s">
        <v>1102</v>
      </c>
      <c r="C600" s="220" t="s">
        <v>1103</v>
      </c>
      <c r="D600" s="220"/>
      <c r="E600" s="220"/>
      <c r="F600" s="71" t="s">
        <v>8</v>
      </c>
      <c r="G600" s="74">
        <f t="shared" si="39"/>
        <v>5</v>
      </c>
    </row>
    <row r="601" spans="1:7" s="62" customFormat="1" ht="31.5" customHeight="1" x14ac:dyDescent="0.2">
      <c r="A601" s="69"/>
      <c r="B601" s="73" t="s">
        <v>1104</v>
      </c>
      <c r="C601" s="220" t="s">
        <v>1105</v>
      </c>
      <c r="D601" s="220"/>
      <c r="E601" s="220"/>
      <c r="F601" s="71"/>
      <c r="G601" s="74"/>
    </row>
    <row r="602" spans="1:7" s="62" customFormat="1" ht="31.5" customHeight="1" x14ac:dyDescent="0.2">
      <c r="A602" s="69"/>
      <c r="B602" s="73"/>
      <c r="C602" s="73" t="s">
        <v>1106</v>
      </c>
      <c r="D602" s="220" t="s">
        <v>1107</v>
      </c>
      <c r="E602" s="220"/>
      <c r="F602" s="71" t="s">
        <v>22</v>
      </c>
      <c r="G602" s="74">
        <f>IF(AND(F602="YA"),3,IF(AND(F602="TIDAK"),1,0))</f>
        <v>0</v>
      </c>
    </row>
    <row r="603" spans="1:7" s="62" customFormat="1" ht="31.5" customHeight="1" x14ac:dyDescent="0.2">
      <c r="A603" s="69"/>
      <c r="B603" s="73"/>
      <c r="C603" s="73" t="s">
        <v>1108</v>
      </c>
      <c r="D603" s="220" t="s">
        <v>1109</v>
      </c>
      <c r="E603" s="220"/>
      <c r="F603" s="71" t="s">
        <v>8</v>
      </c>
      <c r="G603" s="74">
        <f>IF(AND(F603="YA"),5,IF(AND(F603="TIDAK"),1,0))</f>
        <v>5</v>
      </c>
    </row>
    <row r="604" spans="1:7" s="62" customFormat="1" ht="31.5" customHeight="1" x14ac:dyDescent="0.2">
      <c r="A604" s="69"/>
      <c r="B604" s="73"/>
      <c r="C604" s="73"/>
      <c r="D604" s="73" t="s">
        <v>1110</v>
      </c>
      <c r="E604" s="73" t="s">
        <v>1111</v>
      </c>
      <c r="F604" s="71" t="s">
        <v>8</v>
      </c>
      <c r="G604" s="74">
        <f>IF(AND(F604="YA"),5,IF(AND(F604="TIDAK"),1,0))</f>
        <v>5</v>
      </c>
    </row>
    <row r="605" spans="1:7" s="62" customFormat="1" ht="31.5" customHeight="1" x14ac:dyDescent="0.2">
      <c r="A605" s="69"/>
      <c r="B605" s="73"/>
      <c r="C605" s="73"/>
      <c r="D605" s="73" t="s">
        <v>1112</v>
      </c>
      <c r="E605" s="73" t="s">
        <v>1113</v>
      </c>
      <c r="F605" s="71" t="s">
        <v>8</v>
      </c>
      <c r="G605" s="74">
        <f>IF(AND(F605="YA"),5,IF(AND(F605="TIDAK"),1,0))</f>
        <v>5</v>
      </c>
    </row>
    <row r="606" spans="1:7" s="62" customFormat="1" ht="31.5" customHeight="1" x14ac:dyDescent="0.2">
      <c r="A606" s="69"/>
      <c r="B606" s="73" t="s">
        <v>1114</v>
      </c>
      <c r="C606" s="73"/>
      <c r="D606" s="73" t="s">
        <v>1115</v>
      </c>
      <c r="E606" s="73" t="s">
        <v>1116</v>
      </c>
      <c r="F606" s="71" t="s">
        <v>8</v>
      </c>
      <c r="G606" s="74">
        <f>IF(AND(F606="YA"),5,IF(AND(F606="TIDAK"),1,0))</f>
        <v>5</v>
      </c>
    </row>
    <row r="607" spans="1:7" s="62" customFormat="1" ht="31.5" customHeight="1" x14ac:dyDescent="0.2">
      <c r="A607" s="69"/>
      <c r="B607" s="73" t="s">
        <v>1117</v>
      </c>
      <c r="C607" s="220" t="s">
        <v>1118</v>
      </c>
      <c r="D607" s="220"/>
      <c r="E607" s="220"/>
      <c r="F607" s="71" t="s">
        <v>55</v>
      </c>
      <c r="G607" s="74">
        <f>IF(AND(F607="YA"),2,IF(AND(F607="TIDAK"),5,0))</f>
        <v>5</v>
      </c>
    </row>
    <row r="608" spans="1:7" s="62" customFormat="1" ht="31.5" customHeight="1" x14ac:dyDescent="0.2">
      <c r="A608" s="69"/>
      <c r="B608" s="73" t="s">
        <v>1119</v>
      </c>
      <c r="C608" s="220" t="s">
        <v>1120</v>
      </c>
      <c r="D608" s="220"/>
      <c r="E608" s="220"/>
      <c r="F608" s="71" t="s">
        <v>22</v>
      </c>
      <c r="G608" s="74">
        <f>IF(AND(F608="YA"),2,IF(AND(F608="TIDAK"),1,0))</f>
        <v>0</v>
      </c>
    </row>
    <row r="609" spans="1:7" s="62" customFormat="1" ht="31.5" customHeight="1" x14ac:dyDescent="0.2">
      <c r="A609" s="69"/>
      <c r="B609" s="73" t="s">
        <v>1121</v>
      </c>
      <c r="C609" s="220" t="s">
        <v>1122</v>
      </c>
      <c r="D609" s="220"/>
      <c r="E609" s="220"/>
      <c r="F609" s="71"/>
      <c r="G609" s="74"/>
    </row>
    <row r="610" spans="1:7" s="62" customFormat="1" ht="31.5" customHeight="1" x14ac:dyDescent="0.2">
      <c r="A610" s="69"/>
      <c r="B610" s="73"/>
      <c r="C610" s="73" t="s">
        <v>1123</v>
      </c>
      <c r="D610" s="220" t="s">
        <v>1124</v>
      </c>
      <c r="E610" s="220"/>
      <c r="F610" s="71" t="s">
        <v>8</v>
      </c>
      <c r="G610" s="74">
        <f>IF(AND(F610="YA"),3,IF(AND(F610="TIDAK"),1,0))</f>
        <v>3</v>
      </c>
    </row>
    <row r="611" spans="1:7" s="62" customFormat="1" ht="31.5" customHeight="1" x14ac:dyDescent="0.2">
      <c r="A611" s="69"/>
      <c r="B611" s="73"/>
      <c r="C611" s="73" t="s">
        <v>1125</v>
      </c>
      <c r="D611" s="220" t="s">
        <v>1126</v>
      </c>
      <c r="E611" s="220"/>
      <c r="F611" s="71" t="s">
        <v>22</v>
      </c>
      <c r="G611" s="74">
        <f>IF(AND(F611="YA"),5,IF(AND(F611="TIDAK"),1,0))</f>
        <v>0</v>
      </c>
    </row>
    <row r="612" spans="1:7" s="62" customFormat="1" ht="31.5" customHeight="1" x14ac:dyDescent="0.2">
      <c r="A612" s="69"/>
      <c r="B612" s="73" t="s">
        <v>1127</v>
      </c>
      <c r="C612" s="220" t="s">
        <v>1128</v>
      </c>
      <c r="D612" s="220"/>
      <c r="E612" s="220"/>
      <c r="F612" s="71" t="s">
        <v>55</v>
      </c>
      <c r="G612" s="74">
        <f>IF(AND(F612="YA"),5,IF(AND(F612="TIDAK"),1,0))</f>
        <v>1</v>
      </c>
    </row>
    <row r="613" spans="1:7" s="62" customFormat="1" ht="31.5" customHeight="1" x14ac:dyDescent="0.2">
      <c r="A613" s="69"/>
      <c r="B613" s="73" t="s">
        <v>1129</v>
      </c>
      <c r="C613" s="220" t="s">
        <v>1733</v>
      </c>
      <c r="D613" s="220"/>
      <c r="E613" s="220"/>
      <c r="F613" s="71" t="s">
        <v>8</v>
      </c>
      <c r="G613" s="74">
        <f>IF(AND(F613="YA"),5,IF(AND(F613="TIDAK"),1,0))</f>
        <v>5</v>
      </c>
    </row>
    <row r="614" spans="1:7" s="62" customFormat="1" ht="31.5" customHeight="1" x14ac:dyDescent="0.2">
      <c r="A614" s="69"/>
      <c r="B614" s="73" t="s">
        <v>1131</v>
      </c>
      <c r="C614" s="220" t="s">
        <v>1132</v>
      </c>
      <c r="D614" s="220"/>
      <c r="E614" s="220"/>
      <c r="F614" s="71"/>
      <c r="G614" s="74"/>
    </row>
    <row r="615" spans="1:7" s="62" customFormat="1" ht="31.5" customHeight="1" x14ac:dyDescent="0.2">
      <c r="A615" s="69"/>
      <c r="B615" s="73"/>
      <c r="C615" s="73" t="s">
        <v>1133</v>
      </c>
      <c r="D615" s="220" t="s">
        <v>1134</v>
      </c>
      <c r="E615" s="220"/>
      <c r="F615" s="71" t="s">
        <v>22</v>
      </c>
      <c r="G615" s="74">
        <f>IF(AND(F615="YA"),5,IF(AND(F615="TIDAK"),1,0))</f>
        <v>0</v>
      </c>
    </row>
    <row r="616" spans="1:7" s="62" customFormat="1" ht="31.5" customHeight="1" x14ac:dyDescent="0.2">
      <c r="A616" s="69"/>
      <c r="B616" s="73"/>
      <c r="C616" s="73" t="s">
        <v>1135</v>
      </c>
      <c r="D616" s="220" t="s">
        <v>1136</v>
      </c>
      <c r="E616" s="220"/>
      <c r="F616" s="71" t="s">
        <v>8</v>
      </c>
      <c r="G616" s="74">
        <f>IF(AND(F616="YA"),3,IF(AND(F616="TIDAK"),1,0))</f>
        <v>3</v>
      </c>
    </row>
    <row r="617" spans="1:7" s="62" customFormat="1" ht="31.5" customHeight="1" x14ac:dyDescent="0.2">
      <c r="A617" s="218" t="s">
        <v>1137</v>
      </c>
      <c r="B617" s="218"/>
      <c r="C617" s="218"/>
      <c r="D617" s="218"/>
      <c r="E617" s="218"/>
      <c r="F617" s="218"/>
      <c r="G617" s="68">
        <f>G618</f>
        <v>178</v>
      </c>
    </row>
    <row r="618" spans="1:7" s="62" customFormat="1" ht="31.5" customHeight="1" x14ac:dyDescent="0.2">
      <c r="A618" s="94">
        <v>23</v>
      </c>
      <c r="B618" s="228" t="s">
        <v>1138</v>
      </c>
      <c r="C618" s="228"/>
      <c r="D618" s="228"/>
      <c r="E618" s="228"/>
      <c r="F618" s="71"/>
      <c r="G618" s="72">
        <f>SUM(G619:G677)</f>
        <v>178</v>
      </c>
    </row>
    <row r="619" spans="1:7" s="62" customFormat="1" ht="31.5" customHeight="1" x14ac:dyDescent="0.2">
      <c r="A619" s="69"/>
      <c r="B619" s="73" t="s">
        <v>1139</v>
      </c>
      <c r="C619" s="220" t="s">
        <v>1140</v>
      </c>
      <c r="D619" s="220"/>
      <c r="E619" s="220"/>
      <c r="F619" s="71" t="s">
        <v>8</v>
      </c>
      <c r="G619" s="74">
        <f>IF(AND(F619="YA"),5,IF(AND(F619="TIDAK"),1,0))</f>
        <v>5</v>
      </c>
    </row>
    <row r="620" spans="1:7" s="62" customFormat="1" ht="31.5" customHeight="1" x14ac:dyDescent="0.2">
      <c r="A620" s="69"/>
      <c r="B620" s="73" t="s">
        <v>1141</v>
      </c>
      <c r="C620" s="220" t="s">
        <v>1142</v>
      </c>
      <c r="D620" s="220"/>
      <c r="E620" s="220"/>
      <c r="F620" s="71"/>
      <c r="G620" s="74"/>
    </row>
    <row r="621" spans="1:7" s="62" customFormat="1" ht="31.5" customHeight="1" x14ac:dyDescent="0.2">
      <c r="A621" s="69"/>
      <c r="B621" s="73"/>
      <c r="C621" s="73" t="s">
        <v>1143</v>
      </c>
      <c r="D621" s="220" t="s">
        <v>1734</v>
      </c>
      <c r="E621" s="220"/>
      <c r="F621" s="71" t="s">
        <v>8</v>
      </c>
      <c r="G621" s="74">
        <f t="shared" ref="G621:G628" si="40">IF(AND(F621="YA"),5,IF(AND(F621="TIDAK"),1,0))</f>
        <v>5</v>
      </c>
    </row>
    <row r="622" spans="1:7" s="62" customFormat="1" ht="31.5" customHeight="1" x14ac:dyDescent="0.2">
      <c r="A622" s="69"/>
      <c r="B622" s="73"/>
      <c r="C622" s="73" t="s">
        <v>1145</v>
      </c>
      <c r="D622" s="220" t="s">
        <v>1146</v>
      </c>
      <c r="E622" s="220"/>
      <c r="F622" s="71" t="s">
        <v>8</v>
      </c>
      <c r="G622" s="74">
        <f t="shared" si="40"/>
        <v>5</v>
      </c>
    </row>
    <row r="623" spans="1:7" s="62" customFormat="1" ht="31.5" customHeight="1" x14ac:dyDescent="0.2">
      <c r="A623" s="69"/>
      <c r="B623" s="73"/>
      <c r="C623" s="73" t="s">
        <v>1147</v>
      </c>
      <c r="D623" s="220" t="s">
        <v>1148</v>
      </c>
      <c r="E623" s="220"/>
      <c r="F623" s="71" t="s">
        <v>8</v>
      </c>
      <c r="G623" s="74">
        <f t="shared" si="40"/>
        <v>5</v>
      </c>
    </row>
    <row r="624" spans="1:7" s="62" customFormat="1" ht="31.5" customHeight="1" x14ac:dyDescent="0.2">
      <c r="A624" s="69"/>
      <c r="B624" s="73"/>
      <c r="C624" s="73" t="s">
        <v>1149</v>
      </c>
      <c r="D624" s="220" t="s">
        <v>1150</v>
      </c>
      <c r="E624" s="220"/>
      <c r="F624" s="71" t="s">
        <v>8</v>
      </c>
      <c r="G624" s="74">
        <f t="shared" si="40"/>
        <v>5</v>
      </c>
    </row>
    <row r="625" spans="1:7" s="62" customFormat="1" ht="31.5" customHeight="1" x14ac:dyDescent="0.2">
      <c r="A625" s="69"/>
      <c r="B625" s="73"/>
      <c r="C625" s="73" t="s">
        <v>1151</v>
      </c>
      <c r="D625" s="220" t="s">
        <v>1735</v>
      </c>
      <c r="E625" s="220"/>
      <c r="F625" s="71" t="s">
        <v>8</v>
      </c>
      <c r="G625" s="74">
        <f t="shared" si="40"/>
        <v>5</v>
      </c>
    </row>
    <row r="626" spans="1:7" s="62" customFormat="1" ht="43.75" customHeight="1" x14ac:dyDescent="0.2">
      <c r="A626" s="69"/>
      <c r="B626" s="73"/>
      <c r="C626" s="73" t="s">
        <v>1153</v>
      </c>
      <c r="D626" s="220" t="s">
        <v>1154</v>
      </c>
      <c r="E626" s="220"/>
      <c r="F626" s="71" t="s">
        <v>8</v>
      </c>
      <c r="G626" s="74">
        <f t="shared" si="40"/>
        <v>5</v>
      </c>
    </row>
    <row r="627" spans="1:7" s="62" customFormat="1" ht="31.5" customHeight="1" x14ac:dyDescent="0.2">
      <c r="A627" s="69"/>
      <c r="B627" s="73"/>
      <c r="C627" s="73" t="s">
        <v>1155</v>
      </c>
      <c r="D627" s="220" t="s">
        <v>1156</v>
      </c>
      <c r="E627" s="220"/>
      <c r="F627" s="71" t="s">
        <v>8</v>
      </c>
      <c r="G627" s="74">
        <f t="shared" si="40"/>
        <v>5</v>
      </c>
    </row>
    <row r="628" spans="1:7" s="62" customFormat="1" ht="42" customHeight="1" x14ac:dyDescent="0.2">
      <c r="A628" s="69"/>
      <c r="B628" s="73"/>
      <c r="C628" s="73" t="s">
        <v>1157</v>
      </c>
      <c r="D628" s="220" t="s">
        <v>1158</v>
      </c>
      <c r="E628" s="220"/>
      <c r="F628" s="71" t="s">
        <v>8</v>
      </c>
      <c r="G628" s="74">
        <f t="shared" si="40"/>
        <v>5</v>
      </c>
    </row>
    <row r="629" spans="1:7" s="62" customFormat="1" ht="31.5" customHeight="1" x14ac:dyDescent="0.2">
      <c r="A629" s="69"/>
      <c r="B629" s="73" t="s">
        <v>1159</v>
      </c>
      <c r="C629" s="220" t="s">
        <v>1160</v>
      </c>
      <c r="D629" s="220"/>
      <c r="E629" s="220"/>
      <c r="F629" s="71"/>
      <c r="G629" s="74"/>
    </row>
    <row r="630" spans="1:7" s="62" customFormat="1" ht="55.25" customHeight="1" x14ac:dyDescent="0.2">
      <c r="A630" s="69"/>
      <c r="B630" s="73"/>
      <c r="C630" s="73" t="s">
        <v>1161</v>
      </c>
      <c r="D630" s="220" t="s">
        <v>1162</v>
      </c>
      <c r="E630" s="220"/>
      <c r="F630" s="71" t="s">
        <v>8</v>
      </c>
      <c r="G630" s="74">
        <f>IF(AND(F630="YA"),5,IF(AND(F630="TIDAK"),1,0))</f>
        <v>5</v>
      </c>
    </row>
    <row r="631" spans="1:7" s="62" customFormat="1" ht="31.5" customHeight="1" x14ac:dyDescent="0.2">
      <c r="A631" s="69"/>
      <c r="B631" s="73"/>
      <c r="C631" s="73" t="s">
        <v>1163</v>
      </c>
      <c r="D631" s="220" t="s">
        <v>1164</v>
      </c>
      <c r="E631" s="220"/>
      <c r="F631" s="71" t="s">
        <v>8</v>
      </c>
      <c r="G631" s="74">
        <f>IF(AND(F631="YA"),5,IF(AND(F631="TIDAK"),1,0))</f>
        <v>5</v>
      </c>
    </row>
    <row r="632" spans="1:7" s="62" customFormat="1" ht="31.5" customHeight="1" x14ac:dyDescent="0.2">
      <c r="A632" s="69"/>
      <c r="B632" s="73"/>
      <c r="C632" s="73" t="s">
        <v>1165</v>
      </c>
      <c r="D632" s="220" t="s">
        <v>1166</v>
      </c>
      <c r="E632" s="220"/>
      <c r="F632" s="71" t="s">
        <v>8</v>
      </c>
      <c r="G632" s="74">
        <f>IF(AND(F632="YA"),5,IF(AND(F632="TIDAK"),1,0))</f>
        <v>5</v>
      </c>
    </row>
    <row r="633" spans="1:7" s="62" customFormat="1" ht="31.5" customHeight="1" x14ac:dyDescent="0.2">
      <c r="A633" s="69"/>
      <c r="B633" s="73"/>
      <c r="C633" s="73" t="s">
        <v>1167</v>
      </c>
      <c r="D633" s="220" t="s">
        <v>1168</v>
      </c>
      <c r="E633" s="220"/>
      <c r="F633" s="71" t="s">
        <v>8</v>
      </c>
      <c r="G633" s="74">
        <f>IF(AND(F633="YA"),5,IF(AND(F633="TIDAK"),1,0))</f>
        <v>5</v>
      </c>
    </row>
    <row r="634" spans="1:7" s="62" customFormat="1" ht="31.5" customHeight="1" x14ac:dyDescent="0.2">
      <c r="A634" s="69"/>
      <c r="B634" s="73" t="s">
        <v>1169</v>
      </c>
      <c r="C634" s="220" t="s">
        <v>1170</v>
      </c>
      <c r="D634" s="220"/>
      <c r="E634" s="220"/>
      <c r="F634" s="71"/>
      <c r="G634" s="74"/>
    </row>
    <row r="635" spans="1:7" s="62" customFormat="1" ht="55.25" customHeight="1" x14ac:dyDescent="0.2">
      <c r="A635" s="69"/>
      <c r="B635" s="73"/>
      <c r="C635" s="73" t="s">
        <v>1171</v>
      </c>
      <c r="D635" s="220" t="s">
        <v>1172</v>
      </c>
      <c r="E635" s="220"/>
      <c r="F635" s="71" t="s">
        <v>8</v>
      </c>
      <c r="G635" s="74">
        <f t="shared" ref="G635:G642" si="41">IF(AND(F635="YA"),5,IF(AND(F635="TIDAK"),1,0))</f>
        <v>5</v>
      </c>
    </row>
    <row r="636" spans="1:7" s="62" customFormat="1" ht="42" customHeight="1" x14ac:dyDescent="0.2">
      <c r="A636" s="69"/>
      <c r="B636" s="73"/>
      <c r="C636" s="73" t="s">
        <v>1173</v>
      </c>
      <c r="D636" s="220" t="s">
        <v>1174</v>
      </c>
      <c r="E636" s="220"/>
      <c r="F636" s="71" t="s">
        <v>8</v>
      </c>
      <c r="G636" s="74">
        <f t="shared" si="41"/>
        <v>5</v>
      </c>
    </row>
    <row r="637" spans="1:7" s="62" customFormat="1" ht="30.75" customHeight="1" x14ac:dyDescent="0.2">
      <c r="A637" s="69"/>
      <c r="B637" s="73"/>
      <c r="C637" s="73" t="s">
        <v>1175</v>
      </c>
      <c r="D637" s="220" t="s">
        <v>1176</v>
      </c>
      <c r="E637" s="220"/>
      <c r="F637" s="71" t="s">
        <v>8</v>
      </c>
      <c r="G637" s="74">
        <f t="shared" si="41"/>
        <v>5</v>
      </c>
    </row>
    <row r="638" spans="1:7" s="62" customFormat="1" ht="31.5" customHeight="1" x14ac:dyDescent="0.2">
      <c r="A638" s="69"/>
      <c r="B638" s="73"/>
      <c r="C638" s="73" t="s">
        <v>1177</v>
      </c>
      <c r="D638" s="220" t="s">
        <v>1178</v>
      </c>
      <c r="E638" s="220"/>
      <c r="F638" s="71" t="s">
        <v>8</v>
      </c>
      <c r="G638" s="74">
        <f t="shared" si="41"/>
        <v>5</v>
      </c>
    </row>
    <row r="639" spans="1:7" s="62" customFormat="1" ht="31.5" customHeight="1" x14ac:dyDescent="0.2">
      <c r="A639" s="69"/>
      <c r="B639" s="73"/>
      <c r="C639" s="73" t="s">
        <v>1179</v>
      </c>
      <c r="D639" s="220" t="s">
        <v>1180</v>
      </c>
      <c r="E639" s="220"/>
      <c r="F639" s="71" t="s">
        <v>8</v>
      </c>
      <c r="G639" s="74">
        <f t="shared" si="41"/>
        <v>5</v>
      </c>
    </row>
    <row r="640" spans="1:7" s="62" customFormat="1" ht="31.5" customHeight="1" x14ac:dyDescent="0.2">
      <c r="A640" s="69"/>
      <c r="B640" s="73"/>
      <c r="C640" s="73" t="s">
        <v>1181</v>
      </c>
      <c r="D640" s="220" t="s">
        <v>1182</v>
      </c>
      <c r="E640" s="220"/>
      <c r="F640" s="71" t="s">
        <v>8</v>
      </c>
      <c r="G640" s="74">
        <f t="shared" si="41"/>
        <v>5</v>
      </c>
    </row>
    <row r="641" spans="1:7" s="62" customFormat="1" ht="55.25" customHeight="1" x14ac:dyDescent="0.2">
      <c r="A641" s="69"/>
      <c r="B641" s="73"/>
      <c r="C641" s="73" t="s">
        <v>1183</v>
      </c>
      <c r="D641" s="220" t="s">
        <v>1184</v>
      </c>
      <c r="E641" s="220"/>
      <c r="F641" s="71" t="s">
        <v>8</v>
      </c>
      <c r="G641" s="74">
        <f t="shared" si="41"/>
        <v>5</v>
      </c>
    </row>
    <row r="642" spans="1:7" s="62" customFormat="1" ht="29" customHeight="1" x14ac:dyDescent="0.2">
      <c r="A642" s="69"/>
      <c r="B642" s="73" t="s">
        <v>1185</v>
      </c>
      <c r="C642" s="220" t="s">
        <v>1186</v>
      </c>
      <c r="D642" s="220"/>
      <c r="E642" s="220"/>
      <c r="F642" s="71" t="s">
        <v>8</v>
      </c>
      <c r="G642" s="74">
        <f t="shared" si="41"/>
        <v>5</v>
      </c>
    </row>
    <row r="643" spans="1:7" s="62" customFormat="1" ht="31.5" customHeight="1" x14ac:dyDescent="0.2">
      <c r="A643" s="69"/>
      <c r="B643" s="73" t="s">
        <v>1187</v>
      </c>
      <c r="C643" s="220" t="s">
        <v>1188</v>
      </c>
      <c r="D643" s="220"/>
      <c r="E643" s="220"/>
      <c r="F643" s="71"/>
      <c r="G643" s="74"/>
    </row>
    <row r="644" spans="1:7" s="62" customFormat="1" ht="31.5" customHeight="1" x14ac:dyDescent="0.2">
      <c r="A644" s="69"/>
      <c r="B644" s="73"/>
      <c r="C644" s="73" t="s">
        <v>1189</v>
      </c>
      <c r="D644" s="220" t="s">
        <v>1190</v>
      </c>
      <c r="E644" s="220"/>
      <c r="F644" s="71" t="s">
        <v>8</v>
      </c>
      <c r="G644" s="74">
        <f>IF(AND(F644="YA"),5,IF(AND(F644="TIDAK"),1,0))</f>
        <v>5</v>
      </c>
    </row>
    <row r="645" spans="1:7" s="62" customFormat="1" ht="31.5" customHeight="1" x14ac:dyDescent="0.2">
      <c r="A645" s="69"/>
      <c r="B645" s="73"/>
      <c r="C645" s="73" t="s">
        <v>1191</v>
      </c>
      <c r="D645" s="220" t="s">
        <v>1192</v>
      </c>
      <c r="E645" s="220"/>
      <c r="F645" s="71" t="s">
        <v>8</v>
      </c>
      <c r="G645" s="74">
        <f>IF(AND(F645="YA"),5,IF(AND(F645="TIDAK"),1,0))</f>
        <v>5</v>
      </c>
    </row>
    <row r="646" spans="1:7" s="62" customFormat="1" ht="42" customHeight="1" x14ac:dyDescent="0.2">
      <c r="A646" s="69"/>
      <c r="B646" s="73"/>
      <c r="C646" s="73" t="s">
        <v>1193</v>
      </c>
      <c r="D646" s="220" t="s">
        <v>1194</v>
      </c>
      <c r="E646" s="220"/>
      <c r="F646" s="71" t="s">
        <v>8</v>
      </c>
      <c r="G646" s="74">
        <f>IF(AND(F646="YA"),5,IF(AND(F646="TIDAK"),1,0))</f>
        <v>5</v>
      </c>
    </row>
    <row r="647" spans="1:7" s="62" customFormat="1" ht="31.5" customHeight="1" x14ac:dyDescent="0.2">
      <c r="A647" s="69"/>
      <c r="B647" s="73" t="s">
        <v>1195</v>
      </c>
      <c r="C647" s="220" t="s">
        <v>1196</v>
      </c>
      <c r="D647" s="220"/>
      <c r="E647" s="220"/>
      <c r="F647" s="71"/>
      <c r="G647" s="74"/>
    </row>
    <row r="648" spans="1:7" s="62" customFormat="1" ht="31.5" customHeight="1" x14ac:dyDescent="0.2">
      <c r="A648" s="69"/>
      <c r="B648" s="73"/>
      <c r="C648" s="73" t="s">
        <v>1197</v>
      </c>
      <c r="D648" s="220" t="s">
        <v>1198</v>
      </c>
      <c r="E648" s="220"/>
      <c r="F648" s="71"/>
      <c r="G648" s="74"/>
    </row>
    <row r="649" spans="1:7" s="62" customFormat="1" ht="31.5" customHeight="1" x14ac:dyDescent="0.2">
      <c r="A649" s="69"/>
      <c r="B649" s="73"/>
      <c r="C649" s="73"/>
      <c r="D649" s="73" t="s">
        <v>1199</v>
      </c>
      <c r="E649" s="95" t="s">
        <v>1200</v>
      </c>
      <c r="F649" s="71" t="s">
        <v>22</v>
      </c>
      <c r="G649" s="74">
        <f>IF(AND(F649="YA"),5,IF(AND(F649="TIDAK"),1,0))</f>
        <v>0</v>
      </c>
    </row>
    <row r="650" spans="1:7" s="62" customFormat="1" ht="31.5" customHeight="1" x14ac:dyDescent="0.2">
      <c r="A650" s="69"/>
      <c r="B650" s="73"/>
      <c r="C650" s="73"/>
      <c r="D650" s="73" t="s">
        <v>1201</v>
      </c>
      <c r="E650" s="95" t="s">
        <v>1202</v>
      </c>
      <c r="F650" s="71" t="s">
        <v>8</v>
      </c>
      <c r="G650" s="74">
        <f>IF(AND(F650="YA"),3,IF(AND(F650="TIDAK"),1,0))</f>
        <v>3</v>
      </c>
    </row>
    <row r="651" spans="1:7" s="62" customFormat="1" ht="31.5" customHeight="1" x14ac:dyDescent="0.2">
      <c r="A651" s="69"/>
      <c r="B651" s="73"/>
      <c r="C651" s="73"/>
      <c r="D651" s="73" t="s">
        <v>1203</v>
      </c>
      <c r="E651" s="95" t="s">
        <v>1204</v>
      </c>
      <c r="F651" s="71" t="s">
        <v>22</v>
      </c>
      <c r="G651" s="74">
        <f>IF(AND(F651="YA"),1,IF(AND(F651="TIDAK"),1,0))</f>
        <v>0</v>
      </c>
    </row>
    <row r="652" spans="1:7" s="62" customFormat="1" ht="31.5" customHeight="1" x14ac:dyDescent="0.2">
      <c r="A652" s="69"/>
      <c r="B652" s="73"/>
      <c r="C652" s="75" t="s">
        <v>1199</v>
      </c>
      <c r="D652" s="220" t="s">
        <v>1205</v>
      </c>
      <c r="E652" s="220"/>
      <c r="F652" s="71"/>
      <c r="G652" s="74"/>
    </row>
    <row r="653" spans="1:7" s="62" customFormat="1" ht="31.5" customHeight="1" x14ac:dyDescent="0.2">
      <c r="A653" s="69"/>
      <c r="B653" s="73"/>
      <c r="C653" s="73"/>
      <c r="D653" s="73" t="s">
        <v>1206</v>
      </c>
      <c r="E653" s="73" t="s">
        <v>1207</v>
      </c>
      <c r="F653" s="71" t="s">
        <v>55</v>
      </c>
      <c r="G653" s="74">
        <f>IF(AND(F653="YA"),5,IF(AND(F653="TIDAK"),0,0))</f>
        <v>0</v>
      </c>
    </row>
    <row r="654" spans="1:7" s="62" customFormat="1" ht="31.5" customHeight="1" x14ac:dyDescent="0.2">
      <c r="A654" s="69"/>
      <c r="B654" s="73"/>
      <c r="C654" s="73"/>
      <c r="D654" s="73" t="s">
        <v>1208</v>
      </c>
      <c r="E654" s="73" t="s">
        <v>1209</v>
      </c>
      <c r="F654" s="71" t="s">
        <v>8</v>
      </c>
      <c r="G654" s="74">
        <f>IF(AND(F654="YA"),5,IF(AND(F654="TIDAK"),0,0))</f>
        <v>5</v>
      </c>
    </row>
    <row r="655" spans="1:7" s="62" customFormat="1" ht="43.5" customHeight="1" x14ac:dyDescent="0.2">
      <c r="A655" s="69"/>
      <c r="B655" s="73"/>
      <c r="C655" s="73"/>
      <c r="D655" s="73" t="s">
        <v>1210</v>
      </c>
      <c r="E655" s="73" t="s">
        <v>1211</v>
      </c>
      <c r="F655" s="71" t="s">
        <v>55</v>
      </c>
      <c r="G655" s="74">
        <f>IF(AND(F655="YA"),0,IF(AND(F655="TIDAK"),0,0))</f>
        <v>0</v>
      </c>
    </row>
    <row r="656" spans="1:7" s="62" customFormat="1" ht="43.5" customHeight="1" x14ac:dyDescent="0.2">
      <c r="A656" s="69"/>
      <c r="B656" s="73"/>
      <c r="C656" s="75" t="s">
        <v>1201</v>
      </c>
      <c r="D656" s="220" t="s">
        <v>1212</v>
      </c>
      <c r="E656" s="220"/>
      <c r="F656" s="71"/>
      <c r="G656" s="74"/>
    </row>
    <row r="657" spans="1:7" s="62" customFormat="1" ht="43.5" customHeight="1" x14ac:dyDescent="0.2">
      <c r="A657" s="69"/>
      <c r="B657" s="73"/>
      <c r="C657" s="73"/>
      <c r="D657" s="73" t="s">
        <v>1213</v>
      </c>
      <c r="E657" s="73" t="s">
        <v>1214</v>
      </c>
      <c r="F657" s="71" t="s">
        <v>22</v>
      </c>
      <c r="G657" s="74">
        <f>IF(AND(F657="YA"),1,IF(AND(F657="TIDAK"),0,0))</f>
        <v>0</v>
      </c>
    </row>
    <row r="658" spans="1:7" s="62" customFormat="1" ht="43.5" customHeight="1" x14ac:dyDescent="0.2">
      <c r="A658" s="69"/>
      <c r="B658" s="73"/>
      <c r="C658" s="73"/>
      <c r="D658" s="73" t="s">
        <v>1215</v>
      </c>
      <c r="E658" s="73" t="s">
        <v>1216</v>
      </c>
      <c r="F658" s="71" t="s">
        <v>22</v>
      </c>
      <c r="G658" s="74">
        <f t="shared" ref="G658:G661" si="42">IF(AND(F658="YA"),1,IF(AND(F658="TIDAK"),0,0))</f>
        <v>0</v>
      </c>
    </row>
    <row r="659" spans="1:7" s="62" customFormat="1" ht="60" customHeight="1" x14ac:dyDescent="0.2">
      <c r="A659" s="69"/>
      <c r="B659" s="73"/>
      <c r="C659" s="73"/>
      <c r="D659" s="73" t="s">
        <v>1217</v>
      </c>
      <c r="E659" s="73" t="s">
        <v>1218</v>
      </c>
      <c r="F659" s="71" t="s">
        <v>22</v>
      </c>
      <c r="G659" s="74">
        <f t="shared" si="42"/>
        <v>0</v>
      </c>
    </row>
    <row r="660" spans="1:7" s="62" customFormat="1" ht="43.5" customHeight="1" x14ac:dyDescent="0.2">
      <c r="A660" s="69"/>
      <c r="B660" s="73"/>
      <c r="C660" s="73"/>
      <c r="D660" s="73" t="s">
        <v>1219</v>
      </c>
      <c r="E660" s="73" t="s">
        <v>1220</v>
      </c>
      <c r="F660" s="71" t="s">
        <v>22</v>
      </c>
      <c r="G660" s="74">
        <f t="shared" si="42"/>
        <v>0</v>
      </c>
    </row>
    <row r="661" spans="1:7" s="62" customFormat="1" ht="31.5" customHeight="1" x14ac:dyDescent="0.2">
      <c r="A661" s="69"/>
      <c r="B661" s="73"/>
      <c r="C661" s="73"/>
      <c r="D661" s="73" t="s">
        <v>1221</v>
      </c>
      <c r="E661" s="73" t="s">
        <v>1222</v>
      </c>
      <c r="F661" s="71" t="s">
        <v>22</v>
      </c>
      <c r="G661" s="74">
        <f t="shared" si="42"/>
        <v>0</v>
      </c>
    </row>
    <row r="662" spans="1:7" s="62" customFormat="1" ht="48" customHeight="1" x14ac:dyDescent="0.2">
      <c r="A662" s="69"/>
      <c r="B662" s="73"/>
      <c r="C662" s="73" t="s">
        <v>1203</v>
      </c>
      <c r="D662" s="220" t="s">
        <v>1223</v>
      </c>
      <c r="E662" s="220"/>
      <c r="F662" s="71" t="s">
        <v>8</v>
      </c>
      <c r="G662" s="74">
        <f t="shared" ref="G662:G671" si="43">IF(AND(F662="YA"),5,IF(AND(F662="TIDAK"),1,0))</f>
        <v>5</v>
      </c>
    </row>
    <row r="663" spans="1:7" s="62" customFormat="1" ht="31.5" customHeight="1" x14ac:dyDescent="0.2">
      <c r="A663" s="69"/>
      <c r="B663" s="73"/>
      <c r="C663" s="73"/>
      <c r="D663" s="73" t="s">
        <v>1224</v>
      </c>
      <c r="E663" s="73" t="s">
        <v>1225</v>
      </c>
      <c r="F663" s="71" t="s">
        <v>8</v>
      </c>
      <c r="G663" s="74">
        <f t="shared" si="43"/>
        <v>5</v>
      </c>
    </row>
    <row r="664" spans="1:7" s="62" customFormat="1" ht="69" customHeight="1" x14ac:dyDescent="0.2">
      <c r="A664" s="69"/>
      <c r="B664" s="73"/>
      <c r="C664" s="73"/>
      <c r="D664" s="73" t="s">
        <v>1226</v>
      </c>
      <c r="E664" s="73" t="s">
        <v>1227</v>
      </c>
      <c r="F664" s="71" t="s">
        <v>8</v>
      </c>
      <c r="G664" s="74">
        <f>IF(AND(F664="YA"),5,IF(AND(F664="TIDAK"),0,0))</f>
        <v>5</v>
      </c>
    </row>
    <row r="665" spans="1:7" s="62" customFormat="1" ht="48.75" customHeight="1" x14ac:dyDescent="0.2">
      <c r="A665" s="69"/>
      <c r="B665" s="73"/>
      <c r="C665" s="73"/>
      <c r="D665" s="73" t="s">
        <v>1228</v>
      </c>
      <c r="E665" s="73" t="s">
        <v>1229</v>
      </c>
      <c r="F665" s="71" t="s">
        <v>22</v>
      </c>
      <c r="G665" s="74">
        <f>IF(AND(F665="YA"),3,IF(AND(F665="TIDAK"),1,0))</f>
        <v>0</v>
      </c>
    </row>
    <row r="666" spans="1:7" s="62" customFormat="1" ht="46.5" customHeight="1" x14ac:dyDescent="0.2">
      <c r="A666" s="69"/>
      <c r="B666" s="73"/>
      <c r="C666" s="73"/>
      <c r="D666" s="73" t="s">
        <v>1230</v>
      </c>
      <c r="E666" s="73" t="s">
        <v>1231</v>
      </c>
      <c r="F666" s="71" t="s">
        <v>8</v>
      </c>
      <c r="G666" s="74">
        <f t="shared" si="43"/>
        <v>5</v>
      </c>
    </row>
    <row r="667" spans="1:7" s="62" customFormat="1" ht="46.5" customHeight="1" x14ac:dyDescent="0.2">
      <c r="A667" s="69"/>
      <c r="B667" s="73"/>
      <c r="C667" s="73"/>
      <c r="D667" s="73" t="s">
        <v>1232</v>
      </c>
      <c r="E667" s="73" t="s">
        <v>1233</v>
      </c>
      <c r="F667" s="71" t="s">
        <v>8</v>
      </c>
      <c r="G667" s="74">
        <f t="shared" si="43"/>
        <v>5</v>
      </c>
    </row>
    <row r="668" spans="1:7" s="62" customFormat="1" ht="46.5" customHeight="1" x14ac:dyDescent="0.2">
      <c r="A668" s="69"/>
      <c r="B668" s="73"/>
      <c r="C668" s="73"/>
      <c r="D668" s="73" t="s">
        <v>1234</v>
      </c>
      <c r="E668" s="73" t="s">
        <v>1235</v>
      </c>
      <c r="F668" s="71" t="s">
        <v>55</v>
      </c>
      <c r="G668" s="74">
        <f t="shared" si="43"/>
        <v>1</v>
      </c>
    </row>
    <row r="669" spans="1:7" s="62" customFormat="1" ht="45.75" customHeight="1" x14ac:dyDescent="0.2">
      <c r="A669" s="69"/>
      <c r="B669" s="73"/>
      <c r="C669" s="73"/>
      <c r="D669" s="73" t="s">
        <v>1236</v>
      </c>
      <c r="E669" s="73" t="s">
        <v>1237</v>
      </c>
      <c r="F669" s="71" t="s">
        <v>55</v>
      </c>
      <c r="G669" s="74">
        <f t="shared" si="43"/>
        <v>1</v>
      </c>
    </row>
    <row r="670" spans="1:7" s="62" customFormat="1" ht="43.5" customHeight="1" x14ac:dyDescent="0.2">
      <c r="A670" s="69"/>
      <c r="B670" s="73"/>
      <c r="C670" s="73" t="s">
        <v>1238</v>
      </c>
      <c r="D670" s="220" t="s">
        <v>1239</v>
      </c>
      <c r="E670" s="220"/>
      <c r="F670" s="71"/>
      <c r="G670" s="74">
        <f t="shared" si="43"/>
        <v>0</v>
      </c>
    </row>
    <row r="671" spans="1:7" s="62" customFormat="1" ht="31.5" customHeight="1" x14ac:dyDescent="0.2">
      <c r="A671" s="69"/>
      <c r="B671" s="73"/>
      <c r="C671" s="73"/>
      <c r="D671" s="73" t="s">
        <v>1240</v>
      </c>
      <c r="E671" s="95" t="s">
        <v>1241</v>
      </c>
      <c r="F671" s="71" t="s">
        <v>22</v>
      </c>
      <c r="G671" s="74">
        <f t="shared" si="43"/>
        <v>0</v>
      </c>
    </row>
    <row r="672" spans="1:7" s="62" customFormat="1" ht="31.5" customHeight="1" x14ac:dyDescent="0.2">
      <c r="A672" s="69"/>
      <c r="B672" s="73"/>
      <c r="C672" s="73"/>
      <c r="D672" s="73" t="s">
        <v>1242</v>
      </c>
      <c r="E672" s="95" t="s">
        <v>1243</v>
      </c>
      <c r="F672" s="71" t="s">
        <v>8</v>
      </c>
      <c r="G672" s="74">
        <f>IF(AND(F672="YA"),3,IF(AND(F672="TIDAK"),1,0))</f>
        <v>3</v>
      </c>
    </row>
    <row r="673" spans="1:7" s="62" customFormat="1" ht="31.5" customHeight="1" x14ac:dyDescent="0.2">
      <c r="A673" s="69"/>
      <c r="B673" s="73" t="s">
        <v>1244</v>
      </c>
      <c r="C673" s="220" t="s">
        <v>1245</v>
      </c>
      <c r="D673" s="220"/>
      <c r="E673" s="220"/>
      <c r="F673" s="71"/>
      <c r="G673" s="74"/>
    </row>
    <row r="674" spans="1:7" s="62" customFormat="1" ht="42" customHeight="1" x14ac:dyDescent="0.2">
      <c r="A674" s="69"/>
      <c r="B674" s="73"/>
      <c r="C674" s="73" t="s">
        <v>1246</v>
      </c>
      <c r="D674" s="220" t="s">
        <v>1247</v>
      </c>
      <c r="E674" s="220"/>
      <c r="F674" s="71" t="s">
        <v>8</v>
      </c>
      <c r="G674" s="74">
        <f>IF(AND(F674="YA"),5,IF(AND(F674="TIDAK"),1,0))</f>
        <v>5</v>
      </c>
    </row>
    <row r="675" spans="1:7" s="62" customFormat="1" ht="42" customHeight="1" x14ac:dyDescent="0.2">
      <c r="A675" s="69"/>
      <c r="B675" s="73"/>
      <c r="C675" s="73" t="s">
        <v>1248</v>
      </c>
      <c r="D675" s="220" t="s">
        <v>1249</v>
      </c>
      <c r="E675" s="220"/>
      <c r="F675" s="71" t="s">
        <v>8</v>
      </c>
      <c r="G675" s="74">
        <f>IF(AND(F675="YA"),5,IF(AND(F675="TIDAK"),1,0))</f>
        <v>5</v>
      </c>
    </row>
    <row r="676" spans="1:7" s="62" customFormat="1" ht="42" customHeight="1" x14ac:dyDescent="0.2">
      <c r="A676" s="69"/>
      <c r="B676" s="73"/>
      <c r="C676" s="73" t="s">
        <v>1250</v>
      </c>
      <c r="D676" s="220" t="s">
        <v>1251</v>
      </c>
      <c r="E676" s="220"/>
      <c r="F676" s="71" t="s">
        <v>8</v>
      </c>
      <c r="G676" s="74">
        <f>IF(AND(F676="YA"),5,IF(AND(F676="TIDAK"),1,0))</f>
        <v>5</v>
      </c>
    </row>
    <row r="677" spans="1:7" s="62" customFormat="1" ht="68.5" customHeight="1" x14ac:dyDescent="0.2">
      <c r="A677" s="69"/>
      <c r="B677" s="73"/>
      <c r="C677" s="73" t="s">
        <v>1252</v>
      </c>
      <c r="D677" s="220" t="s">
        <v>1253</v>
      </c>
      <c r="E677" s="220"/>
      <c r="F677" s="71" t="s">
        <v>8</v>
      </c>
      <c r="G677" s="74">
        <f>IF(AND(F677="YA"),5,IF(AND(F677="TIDAK"),1,0))</f>
        <v>5</v>
      </c>
    </row>
    <row r="678" spans="1:7" s="62" customFormat="1" ht="31.5" customHeight="1" x14ac:dyDescent="0.2">
      <c r="A678" s="218" t="s">
        <v>1254</v>
      </c>
      <c r="B678" s="218"/>
      <c r="C678" s="218"/>
      <c r="D678" s="218"/>
      <c r="E678" s="218"/>
      <c r="F678" s="218"/>
      <c r="G678" s="68">
        <f>G679</f>
        <v>87</v>
      </c>
    </row>
    <row r="679" spans="1:7" s="62" customFormat="1" ht="31.5" customHeight="1" x14ac:dyDescent="0.2">
      <c r="A679" s="69">
        <v>24</v>
      </c>
      <c r="B679" s="219" t="s">
        <v>1154</v>
      </c>
      <c r="C679" s="219"/>
      <c r="D679" s="219"/>
      <c r="E679" s="219"/>
      <c r="F679" s="71"/>
      <c r="G679" s="72">
        <f>SUM(G680:G704)</f>
        <v>87</v>
      </c>
    </row>
    <row r="680" spans="1:7" s="62" customFormat="1" ht="31.5" customHeight="1" x14ac:dyDescent="0.2">
      <c r="A680" s="69"/>
      <c r="B680" s="73" t="s">
        <v>1255</v>
      </c>
      <c r="C680" s="220" t="s">
        <v>1256</v>
      </c>
      <c r="D680" s="220"/>
      <c r="E680" s="220"/>
      <c r="F680" s="71" t="s">
        <v>8</v>
      </c>
      <c r="G680" s="74">
        <f>IF(AND(F680="YA"),5,IF(AND(F680="TIDAK"),1,0))</f>
        <v>5</v>
      </c>
    </row>
    <row r="681" spans="1:7" s="62" customFormat="1" ht="31.5" customHeight="1" x14ac:dyDescent="0.2">
      <c r="A681" s="69"/>
      <c r="B681" s="73" t="s">
        <v>1257</v>
      </c>
      <c r="C681" s="220" t="s">
        <v>1258</v>
      </c>
      <c r="D681" s="220"/>
      <c r="E681" s="220"/>
      <c r="F681" s="71"/>
      <c r="G681" s="74"/>
    </row>
    <row r="682" spans="1:7" s="62" customFormat="1" ht="31.5" customHeight="1" x14ac:dyDescent="0.2">
      <c r="A682" s="69"/>
      <c r="B682" s="73"/>
      <c r="C682" s="73" t="s">
        <v>1259</v>
      </c>
      <c r="D682" s="220" t="s">
        <v>1260</v>
      </c>
      <c r="E682" s="220"/>
      <c r="F682" s="71" t="s">
        <v>55</v>
      </c>
      <c r="G682" s="74">
        <f>IF(AND(F682="YA"),5,IF(AND(F682="TIDAK"),1,0))</f>
        <v>1</v>
      </c>
    </row>
    <row r="683" spans="1:7" s="62" customFormat="1" ht="31.5" customHeight="1" x14ac:dyDescent="0.2">
      <c r="A683" s="69"/>
      <c r="B683" s="73"/>
      <c r="C683" s="73" t="s">
        <v>1261</v>
      </c>
      <c r="D683" s="220" t="s">
        <v>1262</v>
      </c>
      <c r="E683" s="220"/>
      <c r="F683" s="71" t="s">
        <v>55</v>
      </c>
      <c r="G683" s="74">
        <f>IF(AND(F683="YA"),5,IF(AND(F683="TIDAK"),1,0))</f>
        <v>1</v>
      </c>
    </row>
    <row r="684" spans="1:7" s="62" customFormat="1" ht="31.5" customHeight="1" x14ac:dyDescent="0.2">
      <c r="A684" s="69"/>
      <c r="B684" s="73"/>
      <c r="C684" s="73" t="s">
        <v>1263</v>
      </c>
      <c r="D684" s="220" t="s">
        <v>1264</v>
      </c>
      <c r="E684" s="220"/>
      <c r="F684" s="71"/>
      <c r="G684" s="74"/>
    </row>
    <row r="685" spans="1:7" s="62" customFormat="1" ht="31.5" customHeight="1" x14ac:dyDescent="0.2">
      <c r="A685" s="69"/>
      <c r="B685" s="73"/>
      <c r="C685" s="73"/>
      <c r="D685" s="73" t="s">
        <v>1265</v>
      </c>
      <c r="E685" s="73" t="s">
        <v>1266</v>
      </c>
      <c r="F685" s="71" t="s">
        <v>8</v>
      </c>
      <c r="G685" s="74">
        <f t="shared" ref="G685:G693" si="44">IF(AND(F685="YA"),5,IF(AND(F685="TIDAK"),1,0))</f>
        <v>5</v>
      </c>
    </row>
    <row r="686" spans="1:7" s="62" customFormat="1" ht="31.5" customHeight="1" x14ac:dyDescent="0.2">
      <c r="A686" s="69"/>
      <c r="B686" s="73"/>
      <c r="C686" s="73"/>
      <c r="D686" s="73" t="s">
        <v>1267</v>
      </c>
      <c r="E686" s="73" t="s">
        <v>1268</v>
      </c>
      <c r="F686" s="71" t="s">
        <v>8</v>
      </c>
      <c r="G686" s="74">
        <f t="shared" si="44"/>
        <v>5</v>
      </c>
    </row>
    <row r="687" spans="1:7" s="62" customFormat="1" ht="31.5" customHeight="1" x14ac:dyDescent="0.2">
      <c r="A687" s="69"/>
      <c r="B687" s="73"/>
      <c r="C687" s="73"/>
      <c r="D687" s="73" t="s">
        <v>1269</v>
      </c>
      <c r="E687" s="73" t="s">
        <v>1270</v>
      </c>
      <c r="F687" s="71" t="s">
        <v>8</v>
      </c>
      <c r="G687" s="74">
        <f t="shared" si="44"/>
        <v>5</v>
      </c>
    </row>
    <row r="688" spans="1:7" s="62" customFormat="1" ht="31.5" customHeight="1" x14ac:dyDescent="0.2">
      <c r="A688" s="69"/>
      <c r="B688" s="73"/>
      <c r="C688" s="73"/>
      <c r="D688" s="73" t="s">
        <v>1271</v>
      </c>
      <c r="E688" s="73" t="s">
        <v>1272</v>
      </c>
      <c r="F688" s="71" t="s">
        <v>8</v>
      </c>
      <c r="G688" s="74">
        <f t="shared" si="44"/>
        <v>5</v>
      </c>
    </row>
    <row r="689" spans="1:7" s="62" customFormat="1" ht="31.5" customHeight="1" x14ac:dyDescent="0.2">
      <c r="A689" s="69"/>
      <c r="B689" s="73"/>
      <c r="C689" s="73"/>
      <c r="D689" s="73" t="s">
        <v>1273</v>
      </c>
      <c r="E689" s="73" t="s">
        <v>1274</v>
      </c>
      <c r="F689" s="71" t="s">
        <v>8</v>
      </c>
      <c r="G689" s="74">
        <f t="shared" si="44"/>
        <v>5</v>
      </c>
    </row>
    <row r="690" spans="1:7" s="62" customFormat="1" ht="31.5" customHeight="1" x14ac:dyDescent="0.2">
      <c r="A690" s="69"/>
      <c r="B690" s="73"/>
      <c r="C690" s="73"/>
      <c r="D690" s="73" t="s">
        <v>1275</v>
      </c>
      <c r="E690" s="73" t="s">
        <v>1276</v>
      </c>
      <c r="F690" s="71" t="s">
        <v>8</v>
      </c>
      <c r="G690" s="74">
        <f t="shared" si="44"/>
        <v>5</v>
      </c>
    </row>
    <row r="691" spans="1:7" s="62" customFormat="1" ht="31.5" customHeight="1" x14ac:dyDescent="0.2">
      <c r="A691" s="69"/>
      <c r="B691" s="73"/>
      <c r="C691" s="73"/>
      <c r="D691" s="73" t="s">
        <v>1277</v>
      </c>
      <c r="E691" s="73" t="s">
        <v>1278</v>
      </c>
      <c r="F691" s="71" t="s">
        <v>8</v>
      </c>
      <c r="G691" s="74">
        <f t="shared" si="44"/>
        <v>5</v>
      </c>
    </row>
    <row r="692" spans="1:7" s="62" customFormat="1" ht="31.5" customHeight="1" x14ac:dyDescent="0.2">
      <c r="A692" s="69"/>
      <c r="B692" s="73"/>
      <c r="C692" s="73" t="s">
        <v>1279</v>
      </c>
      <c r="D692" s="220" t="s">
        <v>1736</v>
      </c>
      <c r="E692" s="220"/>
      <c r="F692" s="71" t="s">
        <v>8</v>
      </c>
      <c r="G692" s="74">
        <f t="shared" si="44"/>
        <v>5</v>
      </c>
    </row>
    <row r="693" spans="1:7" s="62" customFormat="1" ht="31.5" customHeight="1" x14ac:dyDescent="0.2">
      <c r="A693" s="69"/>
      <c r="B693" s="73"/>
      <c r="C693" s="73" t="s">
        <v>1281</v>
      </c>
      <c r="D693" s="220" t="s">
        <v>1282</v>
      </c>
      <c r="E693" s="220"/>
      <c r="F693" s="71" t="s">
        <v>8</v>
      </c>
      <c r="G693" s="74">
        <f t="shared" si="44"/>
        <v>5</v>
      </c>
    </row>
    <row r="694" spans="1:7" s="62" customFormat="1" ht="31.5" customHeight="1" x14ac:dyDescent="0.2">
      <c r="A694" s="69"/>
      <c r="B694" s="73" t="s">
        <v>1283</v>
      </c>
      <c r="C694" s="220" t="s">
        <v>1284</v>
      </c>
      <c r="D694" s="220"/>
      <c r="E694" s="220"/>
      <c r="F694" s="71"/>
      <c r="G694" s="74"/>
    </row>
    <row r="695" spans="1:7" s="62" customFormat="1" ht="31.5" customHeight="1" x14ac:dyDescent="0.2">
      <c r="A695" s="69"/>
      <c r="B695" s="73"/>
      <c r="C695" s="73" t="s">
        <v>1285</v>
      </c>
      <c r="D695" s="220" t="s">
        <v>1286</v>
      </c>
      <c r="E695" s="220"/>
      <c r="F695" s="71" t="s">
        <v>8</v>
      </c>
      <c r="G695" s="74">
        <f>IF(AND(F695="YA"),5,IF(AND(F695="TIDAK"),1,0))</f>
        <v>5</v>
      </c>
    </row>
    <row r="696" spans="1:7" s="62" customFormat="1" ht="31.5" customHeight="1" x14ac:dyDescent="0.2">
      <c r="A696" s="69"/>
      <c r="B696" s="73"/>
      <c r="C696" s="73" t="s">
        <v>1287</v>
      </c>
      <c r="D696" s="220" t="s">
        <v>1288</v>
      </c>
      <c r="E696" s="220"/>
      <c r="F696" s="71" t="s">
        <v>8</v>
      </c>
      <c r="G696" s="74">
        <f>IF(AND(F696="YA"),5,IF(AND(F696="TIDAK"),1,0))</f>
        <v>5</v>
      </c>
    </row>
    <row r="697" spans="1:7" s="62" customFormat="1" ht="31.5" customHeight="1" x14ac:dyDescent="0.2">
      <c r="A697" s="69"/>
      <c r="B697" s="73" t="s">
        <v>1283</v>
      </c>
      <c r="C697" s="220" t="s">
        <v>1737</v>
      </c>
      <c r="D697" s="220"/>
      <c r="E697" s="220"/>
      <c r="F697" s="71" t="s">
        <v>8</v>
      </c>
      <c r="G697" s="74">
        <f>IF(AND(F697="YA"),5,IF(AND(F697="TIDAK"),1,0))</f>
        <v>5</v>
      </c>
    </row>
    <row r="698" spans="1:7" s="62" customFormat="1" ht="31.5" customHeight="1" x14ac:dyDescent="0.2">
      <c r="A698" s="69"/>
      <c r="B698" s="73" t="s">
        <v>1290</v>
      </c>
      <c r="C698" s="220" t="s">
        <v>1291</v>
      </c>
      <c r="D698" s="220"/>
      <c r="E698" s="220"/>
      <c r="F698" s="71" t="s">
        <v>8</v>
      </c>
      <c r="G698" s="74">
        <f>IF(AND(F698="YA"),5,IF(AND(F698="TIDAK"),1,0))</f>
        <v>5</v>
      </c>
    </row>
    <row r="699" spans="1:7" s="62" customFormat="1" ht="31.5" customHeight="1" x14ac:dyDescent="0.2">
      <c r="A699" s="69"/>
      <c r="B699" s="73" t="s">
        <v>1292</v>
      </c>
      <c r="C699" s="220" t="s">
        <v>1293</v>
      </c>
      <c r="D699" s="220"/>
      <c r="E699" s="220"/>
      <c r="F699" s="71"/>
      <c r="G699" s="74"/>
    </row>
    <row r="700" spans="1:7" s="62" customFormat="1" ht="31.5" customHeight="1" x14ac:dyDescent="0.2">
      <c r="A700" s="69"/>
      <c r="B700" s="73"/>
      <c r="C700" s="73" t="s">
        <v>1294</v>
      </c>
      <c r="D700" s="220" t="s">
        <v>78</v>
      </c>
      <c r="E700" s="220"/>
      <c r="F700" s="71" t="s">
        <v>22</v>
      </c>
      <c r="G700" s="74">
        <f>IF(AND(F700="YA"),3,IF(AND(F700="TIDAK"),1,0))</f>
        <v>0</v>
      </c>
    </row>
    <row r="701" spans="1:7" s="62" customFormat="1" ht="31.5" customHeight="1" x14ac:dyDescent="0.2">
      <c r="A701" s="69"/>
      <c r="B701" s="73"/>
      <c r="C701" s="73" t="s">
        <v>1295</v>
      </c>
      <c r="D701" s="220" t="s">
        <v>80</v>
      </c>
      <c r="E701" s="220"/>
      <c r="F701" s="71" t="s">
        <v>22</v>
      </c>
      <c r="G701" s="74">
        <f>IF(AND(F701="YA"),3,IF(AND(F701="TIDAK"),1,0))</f>
        <v>0</v>
      </c>
    </row>
    <row r="702" spans="1:7" s="62" customFormat="1" ht="31.5" customHeight="1" x14ac:dyDescent="0.2">
      <c r="A702" s="69"/>
      <c r="B702" s="73"/>
      <c r="C702" s="73" t="s">
        <v>1296</v>
      </c>
      <c r="D702" s="220" t="s">
        <v>140</v>
      </c>
      <c r="E702" s="220"/>
      <c r="F702" s="71" t="s">
        <v>8</v>
      </c>
      <c r="G702" s="74">
        <f>IF(AND(F702="YA"),5,IF(AND(F702="TIDAK"),1,0))</f>
        <v>5</v>
      </c>
    </row>
    <row r="703" spans="1:7" s="62" customFormat="1" ht="36.75" customHeight="1" x14ac:dyDescent="0.2">
      <c r="A703" s="69"/>
      <c r="B703" s="73" t="s">
        <v>1297</v>
      </c>
      <c r="C703" s="220" t="s">
        <v>1298</v>
      </c>
      <c r="D703" s="220"/>
      <c r="E703" s="220"/>
      <c r="F703" s="71" t="s">
        <v>8</v>
      </c>
      <c r="G703" s="74">
        <f>IF(AND(F703="YA"),5,IF(AND(F703="TIDAK"),1,0))</f>
        <v>5</v>
      </c>
    </row>
    <row r="704" spans="1:7" s="62" customFormat="1" ht="43" customHeight="1" x14ac:dyDescent="0.2">
      <c r="A704" s="69"/>
      <c r="B704" s="73" t="s">
        <v>1299</v>
      </c>
      <c r="C704" s="220" t="s">
        <v>1300</v>
      </c>
      <c r="D704" s="220"/>
      <c r="E704" s="220"/>
      <c r="F704" s="71" t="s">
        <v>8</v>
      </c>
      <c r="G704" s="74">
        <f>IF(AND(F704="YA"),5,IF(AND(F704="TIDAK"),1,0))</f>
        <v>5</v>
      </c>
    </row>
    <row r="705" spans="1:7" s="62" customFormat="1" ht="31.5" customHeight="1" x14ac:dyDescent="0.2">
      <c r="A705" s="218" t="s">
        <v>1301</v>
      </c>
      <c r="B705" s="218"/>
      <c r="C705" s="218"/>
      <c r="D705" s="218"/>
      <c r="E705" s="218"/>
      <c r="F705" s="218"/>
      <c r="G705" s="68">
        <f>G706</f>
        <v>135</v>
      </c>
    </row>
    <row r="706" spans="1:7" s="62" customFormat="1" ht="31.5" customHeight="1" x14ac:dyDescent="0.2">
      <c r="A706" s="69">
        <v>25</v>
      </c>
      <c r="B706" s="220" t="s">
        <v>1302</v>
      </c>
      <c r="C706" s="220"/>
      <c r="D706" s="220"/>
      <c r="E706" s="220"/>
      <c r="F706" s="71"/>
      <c r="G706" s="72">
        <f>SUM(G707:G750)</f>
        <v>135</v>
      </c>
    </row>
    <row r="707" spans="1:7" s="62" customFormat="1" ht="39.5" customHeight="1" x14ac:dyDescent="0.2">
      <c r="A707" s="69"/>
      <c r="B707" s="73" t="s">
        <v>1303</v>
      </c>
      <c r="C707" s="220" t="s">
        <v>1304</v>
      </c>
      <c r="D707" s="220"/>
      <c r="E707" s="220"/>
      <c r="F707" s="71" t="s">
        <v>8</v>
      </c>
      <c r="G707" s="74">
        <f>IF(AND(F707="YA"),5,IF(AND(F707="TIDAK"),40,0))</f>
        <v>5</v>
      </c>
    </row>
    <row r="708" spans="1:7" s="62" customFormat="1" ht="31.5" customHeight="1" x14ac:dyDescent="0.2">
      <c r="A708" s="69"/>
      <c r="B708" s="73"/>
      <c r="C708" s="220" t="s">
        <v>1305</v>
      </c>
      <c r="D708" s="220"/>
      <c r="E708" s="220"/>
      <c r="F708" s="71"/>
      <c r="G708" s="74"/>
    </row>
    <row r="709" spans="1:7" s="62" customFormat="1" ht="43" customHeight="1" x14ac:dyDescent="0.2">
      <c r="A709" s="69"/>
      <c r="B709" s="73"/>
      <c r="C709" s="73" t="s">
        <v>1306</v>
      </c>
      <c r="D709" s="220" t="s">
        <v>1307</v>
      </c>
      <c r="E709" s="220"/>
      <c r="F709" s="71" t="s">
        <v>8</v>
      </c>
      <c r="G709" s="74">
        <f>IF(AND(F709="YA"),5,IF(AND(F709="TIDAK"),1,0))</f>
        <v>5</v>
      </c>
    </row>
    <row r="710" spans="1:7" s="62" customFormat="1" ht="31.5" customHeight="1" x14ac:dyDescent="0.2">
      <c r="A710" s="69"/>
      <c r="B710" s="73"/>
      <c r="C710" s="73" t="s">
        <v>1308</v>
      </c>
      <c r="D710" s="220" t="s">
        <v>1309</v>
      </c>
      <c r="E710" s="220"/>
      <c r="F710" s="71" t="s">
        <v>8</v>
      </c>
      <c r="G710" s="74">
        <f>IF(AND(F710="YA"),5,IF(AND(F710="TIDAK"),1,0))</f>
        <v>5</v>
      </c>
    </row>
    <row r="711" spans="1:7" s="62" customFormat="1" ht="31.5" customHeight="1" x14ac:dyDescent="0.2">
      <c r="A711" s="69"/>
      <c r="B711" s="73"/>
      <c r="C711" s="73" t="s">
        <v>1310</v>
      </c>
      <c r="D711" s="220" t="s">
        <v>1311</v>
      </c>
      <c r="E711" s="220"/>
      <c r="F711" s="71" t="s">
        <v>8</v>
      </c>
      <c r="G711" s="74">
        <f>IF(AND(F711="YA"),5,IF(AND(F711="TIDAK"),1,0))</f>
        <v>5</v>
      </c>
    </row>
    <row r="712" spans="1:7" s="62" customFormat="1" ht="31.5" customHeight="1" x14ac:dyDescent="0.2">
      <c r="A712" s="69"/>
      <c r="B712" s="73"/>
      <c r="C712" s="73" t="s">
        <v>1312</v>
      </c>
      <c r="D712" s="220" t="s">
        <v>1313</v>
      </c>
      <c r="E712" s="220"/>
      <c r="F712" s="71"/>
      <c r="G712" s="74"/>
    </row>
    <row r="713" spans="1:7" s="62" customFormat="1" ht="31.5" customHeight="1" x14ac:dyDescent="0.2">
      <c r="A713" s="69"/>
      <c r="B713" s="73"/>
      <c r="C713" s="73"/>
      <c r="D713" s="73" t="s">
        <v>1314</v>
      </c>
      <c r="E713" s="73" t="s">
        <v>1315</v>
      </c>
      <c r="F713" s="71" t="s">
        <v>8</v>
      </c>
      <c r="G713" s="74">
        <f>IF(AND(F713="YA"),5,IF(AND(F713="TIDAK"),1,0))</f>
        <v>5</v>
      </c>
    </row>
    <row r="714" spans="1:7" s="62" customFormat="1" ht="31.5" customHeight="1" x14ac:dyDescent="0.2">
      <c r="A714" s="69"/>
      <c r="B714" s="73"/>
      <c r="C714" s="73"/>
      <c r="D714" s="73" t="s">
        <v>1316</v>
      </c>
      <c r="E714" s="73" t="s">
        <v>1317</v>
      </c>
      <c r="F714" s="71" t="s">
        <v>8</v>
      </c>
      <c r="G714" s="74">
        <f>IF(AND(F714="YA"),5,IF(AND(F714="TIDAK"),1,0))</f>
        <v>5</v>
      </c>
    </row>
    <row r="715" spans="1:7" s="62" customFormat="1" ht="31.5" customHeight="1" x14ac:dyDescent="0.2">
      <c r="A715" s="69"/>
      <c r="B715" s="73"/>
      <c r="C715" s="73"/>
      <c r="D715" s="73" t="s">
        <v>1318</v>
      </c>
      <c r="E715" s="73" t="s">
        <v>1738</v>
      </c>
      <c r="F715" s="71" t="s">
        <v>8</v>
      </c>
      <c r="G715" s="74">
        <f>IF(AND(F715="YA"),5,IF(AND(F715="TIDAK"),1,0))</f>
        <v>5</v>
      </c>
    </row>
    <row r="716" spans="1:7" s="62" customFormat="1" ht="39.5" customHeight="1" x14ac:dyDescent="0.2">
      <c r="A716" s="69"/>
      <c r="B716" s="73"/>
      <c r="C716" s="73" t="s">
        <v>1320</v>
      </c>
      <c r="D716" s="220" t="s">
        <v>1321</v>
      </c>
      <c r="E716" s="220"/>
      <c r="F716" s="71" t="s">
        <v>8</v>
      </c>
      <c r="G716" s="74">
        <f>IF(AND(F716="YA"),5,IF(AND(F716="TIDAK"),1,0))</f>
        <v>5</v>
      </c>
    </row>
    <row r="717" spans="1:7" s="62" customFormat="1" ht="31.5" customHeight="1" x14ac:dyDescent="0.2">
      <c r="A717" s="69"/>
      <c r="B717" s="73" t="s">
        <v>1322</v>
      </c>
      <c r="C717" s="220" t="s">
        <v>1323</v>
      </c>
      <c r="D717" s="220"/>
      <c r="E717" s="220"/>
      <c r="F717" s="71"/>
      <c r="G717" s="74"/>
    </row>
    <row r="718" spans="1:7" s="62" customFormat="1" ht="31.5" customHeight="1" x14ac:dyDescent="0.2">
      <c r="A718" s="69"/>
      <c r="B718" s="73"/>
      <c r="C718" s="73" t="s">
        <v>1324</v>
      </c>
      <c r="D718" s="220" t="s">
        <v>1325</v>
      </c>
      <c r="E718" s="220"/>
      <c r="F718" s="71" t="s">
        <v>8</v>
      </c>
      <c r="G718" s="74">
        <f>IF(AND(F718="YA"),5,IF(AND(F718="TIDAK"),25,0))</f>
        <v>5</v>
      </c>
    </row>
    <row r="719" spans="1:7" s="62" customFormat="1" ht="52.75" customHeight="1" x14ac:dyDescent="0.2">
      <c r="A719" s="69"/>
      <c r="B719" s="73"/>
      <c r="C719" s="73" t="s">
        <v>1326</v>
      </c>
      <c r="D719" s="220" t="s">
        <v>1327</v>
      </c>
      <c r="E719" s="220"/>
      <c r="F719" s="71" t="s">
        <v>8</v>
      </c>
      <c r="G719" s="74">
        <f>IF(AND(F719="YA"),5,IF(AND(F719="TIDAK"),1,0))</f>
        <v>5</v>
      </c>
    </row>
    <row r="720" spans="1:7" s="62" customFormat="1" ht="31.5" customHeight="1" x14ac:dyDescent="0.2">
      <c r="A720" s="69"/>
      <c r="B720" s="73"/>
      <c r="C720" s="73" t="s">
        <v>1328</v>
      </c>
      <c r="D720" s="220" t="s">
        <v>891</v>
      </c>
      <c r="E720" s="220"/>
      <c r="F720" s="71"/>
      <c r="G720" s="74"/>
    </row>
    <row r="721" spans="1:7" s="62" customFormat="1" ht="31.5" customHeight="1" x14ac:dyDescent="0.2">
      <c r="A721" s="69"/>
      <c r="B721" s="73"/>
      <c r="C721" s="73"/>
      <c r="D721" s="73" t="s">
        <v>1329</v>
      </c>
      <c r="E721" s="73" t="s">
        <v>1330</v>
      </c>
      <c r="F721" s="71" t="s">
        <v>8</v>
      </c>
      <c r="G721" s="74">
        <f>IF(AND(F721="YA"),5,IF(AND(F721="TIDAK"),1,0))</f>
        <v>5</v>
      </c>
    </row>
    <row r="722" spans="1:7" s="62" customFormat="1" ht="42" customHeight="1" x14ac:dyDescent="0.2">
      <c r="A722" s="69"/>
      <c r="B722" s="73"/>
      <c r="C722" s="73" t="s">
        <v>1331</v>
      </c>
      <c r="D722" s="220" t="s">
        <v>1332</v>
      </c>
      <c r="E722" s="220"/>
      <c r="F722" s="71" t="s">
        <v>8</v>
      </c>
      <c r="G722" s="74">
        <f>IF(AND(F722="YA"),5,IF(AND(F722="TIDAK"),1,0))</f>
        <v>5</v>
      </c>
    </row>
    <row r="723" spans="1:7" s="62" customFormat="1" ht="31.5" customHeight="1" x14ac:dyDescent="0.2">
      <c r="A723" s="69"/>
      <c r="B723" s="73"/>
      <c r="C723" s="73" t="s">
        <v>1333</v>
      </c>
      <c r="D723" s="220" t="s">
        <v>1334</v>
      </c>
      <c r="E723" s="220"/>
      <c r="F723" s="71"/>
      <c r="G723" s="74"/>
    </row>
    <row r="724" spans="1:7" s="62" customFormat="1" ht="31.5" customHeight="1" x14ac:dyDescent="0.2">
      <c r="A724" s="69"/>
      <c r="B724" s="73"/>
      <c r="C724" s="73"/>
      <c r="D724" s="73" t="s">
        <v>1335</v>
      </c>
      <c r="E724" s="73" t="s">
        <v>1336</v>
      </c>
      <c r="F724" s="71" t="s">
        <v>22</v>
      </c>
      <c r="G724" s="74">
        <f>IF(AND(F724="YA"),3,IF(AND(F724="TIDAK"),1,0))</f>
        <v>0</v>
      </c>
    </row>
    <row r="725" spans="1:7" s="62" customFormat="1" ht="31.5" customHeight="1" x14ac:dyDescent="0.2">
      <c r="A725" s="69"/>
      <c r="B725" s="73"/>
      <c r="C725" s="73"/>
      <c r="D725" s="73" t="s">
        <v>1337</v>
      </c>
      <c r="E725" s="73" t="s">
        <v>1338</v>
      </c>
      <c r="F725" s="71" t="s">
        <v>22</v>
      </c>
      <c r="G725" s="74">
        <f>IF(AND(F725="YA"),3,IF(AND(F725="TIDAK"),1,0))</f>
        <v>0</v>
      </c>
    </row>
    <row r="726" spans="1:7" s="62" customFormat="1" ht="31.5" customHeight="1" x14ac:dyDescent="0.2">
      <c r="A726" s="69"/>
      <c r="B726" s="73"/>
      <c r="C726" s="73"/>
      <c r="D726" s="73" t="s">
        <v>1339</v>
      </c>
      <c r="E726" s="73" t="s">
        <v>1340</v>
      </c>
      <c r="F726" s="71" t="s">
        <v>8</v>
      </c>
      <c r="G726" s="74">
        <f>IF(AND(F726="YA"),5,IF(AND(F726="TIDAK"),1,0))</f>
        <v>5</v>
      </c>
    </row>
    <row r="727" spans="1:7" s="62" customFormat="1" ht="39.5" customHeight="1" x14ac:dyDescent="0.2">
      <c r="A727" s="69"/>
      <c r="B727" s="73" t="s">
        <v>1341</v>
      </c>
      <c r="C727" s="220" t="s">
        <v>1342</v>
      </c>
      <c r="D727" s="220"/>
      <c r="E727" s="220"/>
      <c r="F727" s="71" t="s">
        <v>8</v>
      </c>
      <c r="G727" s="74">
        <f>IF(AND(F727="YA"),5,IF(AND(F727="TIDAK"),1,0))</f>
        <v>5</v>
      </c>
    </row>
    <row r="728" spans="1:7" s="62" customFormat="1" ht="31.5" customHeight="1" x14ac:dyDescent="0.2">
      <c r="A728" s="69"/>
      <c r="B728" s="73" t="s">
        <v>1343</v>
      </c>
      <c r="C728" s="220" t="s">
        <v>1344</v>
      </c>
      <c r="D728" s="220"/>
      <c r="E728" s="220"/>
      <c r="F728" s="71" t="s">
        <v>8</v>
      </c>
      <c r="G728" s="74">
        <f>IF(AND(F728="YA"),5,IF(AND(F728="TIDAK"),1,0))</f>
        <v>5</v>
      </c>
    </row>
    <row r="729" spans="1:7" s="62" customFormat="1" ht="39.5" customHeight="1" x14ac:dyDescent="0.2">
      <c r="A729" s="69"/>
      <c r="B729" s="73" t="s">
        <v>1345</v>
      </c>
      <c r="C729" s="220" t="s">
        <v>1346</v>
      </c>
      <c r="D729" s="220"/>
      <c r="E729" s="220"/>
      <c r="F729" s="71" t="s">
        <v>8</v>
      </c>
      <c r="G729" s="74">
        <f>IF(AND(F729="YA"),5,IF(AND(F729="TIDAK"),1,0))</f>
        <v>5</v>
      </c>
    </row>
    <row r="730" spans="1:7" s="62" customFormat="1" ht="31.5" customHeight="1" x14ac:dyDescent="0.2">
      <c r="A730" s="69"/>
      <c r="B730" s="73" t="s">
        <v>1347</v>
      </c>
      <c r="C730" s="220" t="s">
        <v>1348</v>
      </c>
      <c r="D730" s="220"/>
      <c r="E730" s="220"/>
      <c r="F730" s="71" t="s">
        <v>8</v>
      </c>
      <c r="G730" s="74">
        <f>IF(AND(F730="YA"),0,IF(AND(F730="TIDAK"),35,0))</f>
        <v>0</v>
      </c>
    </row>
    <row r="731" spans="1:7" s="62" customFormat="1" ht="31.5" customHeight="1" x14ac:dyDescent="0.2">
      <c r="A731" s="69"/>
      <c r="B731" s="73"/>
      <c r="C731" s="220" t="s">
        <v>1349</v>
      </c>
      <c r="D731" s="220"/>
      <c r="E731" s="220"/>
      <c r="F731" s="71"/>
      <c r="G731" s="74"/>
    </row>
    <row r="732" spans="1:7" s="62" customFormat="1" ht="31.5" customHeight="1" x14ac:dyDescent="0.2">
      <c r="A732" s="69"/>
      <c r="B732" s="73"/>
      <c r="C732" s="220" t="s">
        <v>1350</v>
      </c>
      <c r="D732" s="220"/>
      <c r="E732" s="220"/>
      <c r="F732" s="71"/>
      <c r="G732" s="74"/>
    </row>
    <row r="733" spans="1:7" s="62" customFormat="1" ht="31.5" customHeight="1" x14ac:dyDescent="0.2">
      <c r="A733" s="69"/>
      <c r="B733" s="73"/>
      <c r="C733" s="73" t="s">
        <v>1351</v>
      </c>
      <c r="D733" s="220" t="s">
        <v>1352</v>
      </c>
      <c r="E733" s="220"/>
      <c r="F733" s="71" t="s">
        <v>8</v>
      </c>
      <c r="G733" s="74">
        <f t="shared" ref="G733:G738" si="45">IF(AND(F733="YA"),5,IF(AND(F733="TIDAK"),1,0))</f>
        <v>5</v>
      </c>
    </row>
    <row r="734" spans="1:7" s="62" customFormat="1" ht="31.5" customHeight="1" x14ac:dyDescent="0.2">
      <c r="A734" s="69"/>
      <c r="B734" s="73"/>
      <c r="C734" s="73" t="s">
        <v>1353</v>
      </c>
      <c r="D734" s="220" t="s">
        <v>1354</v>
      </c>
      <c r="E734" s="220"/>
      <c r="F734" s="71" t="s">
        <v>8</v>
      </c>
      <c r="G734" s="74">
        <f t="shared" si="45"/>
        <v>5</v>
      </c>
    </row>
    <row r="735" spans="1:7" s="62" customFormat="1" ht="31.5" customHeight="1" x14ac:dyDescent="0.2">
      <c r="A735" s="69"/>
      <c r="B735" s="73"/>
      <c r="C735" s="73" t="s">
        <v>1355</v>
      </c>
      <c r="D735" s="220" t="s">
        <v>1356</v>
      </c>
      <c r="E735" s="220"/>
      <c r="F735" s="71" t="s">
        <v>8</v>
      </c>
      <c r="G735" s="74">
        <f t="shared" si="45"/>
        <v>5</v>
      </c>
    </row>
    <row r="736" spans="1:7" s="62" customFormat="1" ht="31.5" customHeight="1" x14ac:dyDescent="0.2">
      <c r="A736" s="69"/>
      <c r="B736" s="73"/>
      <c r="C736" s="73" t="s">
        <v>1357</v>
      </c>
      <c r="D736" s="220" t="s">
        <v>1358</v>
      </c>
      <c r="E736" s="220"/>
      <c r="F736" s="71" t="s">
        <v>8</v>
      </c>
      <c r="G736" s="74">
        <f t="shared" si="45"/>
        <v>5</v>
      </c>
    </row>
    <row r="737" spans="1:7" s="62" customFormat="1" ht="31.5" customHeight="1" x14ac:dyDescent="0.2">
      <c r="A737" s="69"/>
      <c r="B737" s="73"/>
      <c r="C737" s="73" t="s">
        <v>1359</v>
      </c>
      <c r="D737" s="220" t="s">
        <v>1360</v>
      </c>
      <c r="E737" s="220"/>
      <c r="F737" s="71" t="s">
        <v>8</v>
      </c>
      <c r="G737" s="74">
        <f t="shared" si="45"/>
        <v>5</v>
      </c>
    </row>
    <row r="738" spans="1:7" s="62" customFormat="1" ht="31.5" customHeight="1" x14ac:dyDescent="0.2">
      <c r="A738" s="69"/>
      <c r="B738" s="73"/>
      <c r="C738" s="73" t="s">
        <v>1361</v>
      </c>
      <c r="D738" s="220" t="s">
        <v>1362</v>
      </c>
      <c r="E738" s="220"/>
      <c r="F738" s="71" t="s">
        <v>8</v>
      </c>
      <c r="G738" s="74">
        <f t="shared" si="45"/>
        <v>5</v>
      </c>
    </row>
    <row r="739" spans="1:7" s="62" customFormat="1" ht="31.5" customHeight="1" x14ac:dyDescent="0.2">
      <c r="A739" s="69"/>
      <c r="B739" s="73" t="s">
        <v>1363</v>
      </c>
      <c r="C739" s="220" t="s">
        <v>1364</v>
      </c>
      <c r="D739" s="220"/>
      <c r="E739" s="220"/>
      <c r="F739" s="71"/>
      <c r="G739" s="74"/>
    </row>
    <row r="740" spans="1:7" s="62" customFormat="1" ht="31.5" customHeight="1" x14ac:dyDescent="0.2">
      <c r="A740" s="69"/>
      <c r="B740" s="73"/>
      <c r="C740" s="73" t="s">
        <v>1365</v>
      </c>
      <c r="D740" s="220" t="s">
        <v>1366</v>
      </c>
      <c r="E740" s="220"/>
      <c r="F740" s="71" t="s">
        <v>22</v>
      </c>
      <c r="G740" s="74">
        <f>IF(AND(F740="YA"),3,IF(AND(F740="TIDAK"),1,0))</f>
        <v>0</v>
      </c>
    </row>
    <row r="741" spans="1:7" s="62" customFormat="1" ht="31.5" customHeight="1" x14ac:dyDescent="0.2">
      <c r="A741" s="69"/>
      <c r="B741" s="73"/>
      <c r="C741" s="73" t="s">
        <v>1367</v>
      </c>
      <c r="D741" s="220" t="s">
        <v>1368</v>
      </c>
      <c r="E741" s="220"/>
      <c r="F741" s="71" t="s">
        <v>22</v>
      </c>
      <c r="G741" s="74">
        <f>IF(AND(F741="YA"),3,IF(AND(F741="TIDAK"),1,0))</f>
        <v>0</v>
      </c>
    </row>
    <row r="742" spans="1:7" s="62" customFormat="1" ht="31.5" customHeight="1" x14ac:dyDescent="0.2">
      <c r="A742" s="69"/>
      <c r="B742" s="73"/>
      <c r="C742" s="73" t="s">
        <v>1369</v>
      </c>
      <c r="D742" s="220" t="s">
        <v>1370</v>
      </c>
      <c r="E742" s="220"/>
      <c r="F742" s="71" t="s">
        <v>8</v>
      </c>
      <c r="G742" s="74">
        <f>IF(AND(F742="YA"),5,IF(AND(F742="TIDAK"),1,0))</f>
        <v>5</v>
      </c>
    </row>
    <row r="743" spans="1:7" s="62" customFormat="1" ht="31.5" customHeight="1" x14ac:dyDescent="0.2">
      <c r="A743" s="69"/>
      <c r="B743" s="73" t="s">
        <v>1371</v>
      </c>
      <c r="C743" s="220" t="s">
        <v>1372</v>
      </c>
      <c r="D743" s="220"/>
      <c r="E743" s="220"/>
      <c r="F743" s="71"/>
      <c r="G743" s="74"/>
    </row>
    <row r="744" spans="1:7" s="62" customFormat="1" ht="31.5" customHeight="1" x14ac:dyDescent="0.2">
      <c r="A744" s="69"/>
      <c r="B744" s="73"/>
      <c r="C744" s="73" t="s">
        <v>1373</v>
      </c>
      <c r="D744" s="220" t="s">
        <v>1374</v>
      </c>
      <c r="E744" s="220"/>
      <c r="F744" s="71" t="s">
        <v>8</v>
      </c>
      <c r="G744" s="74">
        <f>IF(AND(F744="YA"),5,IF(AND(F744="TIDAK"),1,0))</f>
        <v>5</v>
      </c>
    </row>
    <row r="745" spans="1:7" s="62" customFormat="1" ht="31.5" customHeight="1" x14ac:dyDescent="0.2">
      <c r="A745" s="69"/>
      <c r="B745" s="73"/>
      <c r="C745" s="73" t="s">
        <v>1375</v>
      </c>
      <c r="D745" s="220" t="s">
        <v>1376</v>
      </c>
      <c r="E745" s="220"/>
      <c r="F745" s="71" t="s">
        <v>8</v>
      </c>
      <c r="G745" s="74">
        <f>IF(AND(F745="YA"),5,IF(AND(F745="TIDAK"),1,0))</f>
        <v>5</v>
      </c>
    </row>
    <row r="746" spans="1:7" s="62" customFormat="1" ht="31.5" customHeight="1" x14ac:dyDescent="0.2">
      <c r="A746" s="69"/>
      <c r="B746" s="73"/>
      <c r="C746" s="73" t="s">
        <v>1377</v>
      </c>
      <c r="D746" s="220" t="s">
        <v>1378</v>
      </c>
      <c r="E746" s="220"/>
      <c r="F746" s="71" t="s">
        <v>8</v>
      </c>
      <c r="G746" s="74">
        <f>IF(AND(F746="YA"),5,IF(AND(F746="TIDAK"),1,0))</f>
        <v>5</v>
      </c>
    </row>
    <row r="747" spans="1:7" s="62" customFormat="1" ht="31.5" customHeight="1" x14ac:dyDescent="0.2">
      <c r="A747" s="69"/>
      <c r="B747" s="73" t="s">
        <v>1379</v>
      </c>
      <c r="C747" s="220" t="s">
        <v>1380</v>
      </c>
      <c r="D747" s="220"/>
      <c r="E747" s="220"/>
      <c r="F747" s="71" t="s">
        <v>55</v>
      </c>
      <c r="G747" s="74">
        <f>IF(AND(F747="YA"),5,IF(AND(F747="TIDAK"),1,0))</f>
        <v>1</v>
      </c>
    </row>
    <row r="748" spans="1:7" s="62" customFormat="1" ht="31.5" customHeight="1" x14ac:dyDescent="0.2">
      <c r="A748" s="69"/>
      <c r="B748" s="73"/>
      <c r="C748" s="73" t="s">
        <v>1381</v>
      </c>
      <c r="D748" s="220" t="s">
        <v>1382</v>
      </c>
      <c r="E748" s="220"/>
      <c r="F748" s="71"/>
      <c r="G748" s="74"/>
    </row>
    <row r="749" spans="1:7" s="62" customFormat="1" ht="31.5" customHeight="1" x14ac:dyDescent="0.2">
      <c r="A749" s="69"/>
      <c r="B749" s="73"/>
      <c r="C749" s="73"/>
      <c r="D749" s="73" t="s">
        <v>1383</v>
      </c>
      <c r="E749" s="73" t="s">
        <v>1384</v>
      </c>
      <c r="F749" s="71" t="s">
        <v>8</v>
      </c>
      <c r="G749" s="74">
        <f>IF(AND(F749="YA"),2,IF(AND(F749="TIDAK"),0,0))</f>
        <v>2</v>
      </c>
    </row>
    <row r="750" spans="1:7" s="62" customFormat="1" ht="31.5" customHeight="1" x14ac:dyDescent="0.2">
      <c r="A750" s="69"/>
      <c r="B750" s="73"/>
      <c r="C750" s="73"/>
      <c r="D750" s="73" t="s">
        <v>1385</v>
      </c>
      <c r="E750" s="73" t="s">
        <v>1386</v>
      </c>
      <c r="F750" s="71" t="s">
        <v>8</v>
      </c>
      <c r="G750" s="74">
        <f>IF(AND(F750="YA"),2,IF(AND(F750="TIDAK"),0,0))</f>
        <v>2</v>
      </c>
    </row>
    <row r="751" spans="1:7" s="62" customFormat="1" ht="31.5" customHeight="1" x14ac:dyDescent="0.2">
      <c r="A751" s="218" t="s">
        <v>1387</v>
      </c>
      <c r="B751" s="218"/>
      <c r="C751" s="218"/>
      <c r="D751" s="218"/>
      <c r="E751" s="218"/>
      <c r="F751" s="218"/>
      <c r="G751" s="68">
        <f>G752+G777</f>
        <v>100</v>
      </c>
    </row>
    <row r="752" spans="1:7" s="62" customFormat="1" ht="31.5" customHeight="1" x14ac:dyDescent="0.2">
      <c r="A752" s="69">
        <v>26</v>
      </c>
      <c r="B752" s="219" t="s">
        <v>1388</v>
      </c>
      <c r="C752" s="219"/>
      <c r="D752" s="219"/>
      <c r="E752" s="219"/>
      <c r="F752" s="71"/>
      <c r="G752" s="72">
        <f>SUM(G753:G777)</f>
        <v>95</v>
      </c>
    </row>
    <row r="753" spans="1:7" s="62" customFormat="1" ht="31.5" customHeight="1" x14ac:dyDescent="0.2">
      <c r="A753" s="69"/>
      <c r="B753" s="73" t="s">
        <v>1389</v>
      </c>
      <c r="C753" s="220" t="s">
        <v>1390</v>
      </c>
      <c r="D753" s="220"/>
      <c r="E753" s="220"/>
      <c r="F753" s="71" t="s">
        <v>8</v>
      </c>
      <c r="G753" s="74">
        <f>IF(AND(F753="YA"),5,IF(AND(F753="TIDAK"),1,0))</f>
        <v>5</v>
      </c>
    </row>
    <row r="754" spans="1:7" s="62" customFormat="1" ht="31.5" customHeight="1" x14ac:dyDescent="0.2">
      <c r="A754" s="69"/>
      <c r="B754" s="73" t="s">
        <v>1391</v>
      </c>
      <c r="C754" s="220" t="s">
        <v>1392</v>
      </c>
      <c r="D754" s="220"/>
      <c r="E754" s="220"/>
      <c r="F754" s="71" t="s">
        <v>8</v>
      </c>
      <c r="G754" s="74">
        <f>IF(AND(F754="YA"),5,IF(AND(F754="TIDAK"),1,0))</f>
        <v>5</v>
      </c>
    </row>
    <row r="755" spans="1:7" s="62" customFormat="1" ht="31.5" customHeight="1" x14ac:dyDescent="0.2">
      <c r="A755" s="69"/>
      <c r="B755" s="73" t="s">
        <v>1393</v>
      </c>
      <c r="C755" s="220" t="s">
        <v>1394</v>
      </c>
      <c r="D755" s="220"/>
      <c r="E755" s="220"/>
      <c r="F755" s="71"/>
      <c r="G755" s="74"/>
    </row>
    <row r="756" spans="1:7" s="62" customFormat="1" ht="31.5" customHeight="1" x14ac:dyDescent="0.2">
      <c r="A756" s="69"/>
      <c r="B756" s="73"/>
      <c r="C756" s="73" t="s">
        <v>1395</v>
      </c>
      <c r="D756" s="220" t="s">
        <v>1396</v>
      </c>
      <c r="E756" s="220"/>
      <c r="F756" s="71" t="s">
        <v>8</v>
      </c>
      <c r="G756" s="74">
        <f>IF(AND(F756="YA"),5,IF(AND(F756="TIDAK"),1,0))</f>
        <v>5</v>
      </c>
    </row>
    <row r="757" spans="1:7" s="62" customFormat="1" ht="31.5" customHeight="1" x14ac:dyDescent="0.2">
      <c r="A757" s="69"/>
      <c r="B757" s="73"/>
      <c r="C757" s="73" t="s">
        <v>1397</v>
      </c>
      <c r="D757" s="220" t="s">
        <v>1398</v>
      </c>
      <c r="E757" s="220"/>
      <c r="F757" s="71"/>
      <c r="G757" s="74"/>
    </row>
    <row r="758" spans="1:7" s="62" customFormat="1" ht="31.5" customHeight="1" x14ac:dyDescent="0.2">
      <c r="A758" s="69"/>
      <c r="B758" s="73"/>
      <c r="C758" s="73"/>
      <c r="D758" s="73" t="s">
        <v>1399</v>
      </c>
      <c r="E758" s="73" t="s">
        <v>1400</v>
      </c>
      <c r="F758" s="71" t="s">
        <v>8</v>
      </c>
      <c r="G758" s="74">
        <f>IF(AND(F758="YA"),5,IF(AND(F758="TIDAK"),1,0))</f>
        <v>5</v>
      </c>
    </row>
    <row r="759" spans="1:7" s="62" customFormat="1" ht="31.5" customHeight="1" x14ac:dyDescent="0.2">
      <c r="A759" s="69"/>
      <c r="B759" s="73"/>
      <c r="C759" s="73"/>
      <c r="D759" s="73" t="s">
        <v>1401</v>
      </c>
      <c r="E759" s="73" t="s">
        <v>1402</v>
      </c>
      <c r="F759" s="71" t="s">
        <v>8</v>
      </c>
      <c r="G759" s="74">
        <f>IF(AND(F759="YA"),5,IF(AND(F759="TIDAK"),1,0))</f>
        <v>5</v>
      </c>
    </row>
    <row r="760" spans="1:7" s="62" customFormat="1" ht="31.5" customHeight="1" x14ac:dyDescent="0.2">
      <c r="A760" s="69"/>
      <c r="B760" s="73"/>
      <c r="C760" s="73"/>
      <c r="D760" s="73" t="s">
        <v>1403</v>
      </c>
      <c r="E760" s="73" t="s">
        <v>1404</v>
      </c>
      <c r="F760" s="71" t="s">
        <v>8</v>
      </c>
      <c r="G760" s="74">
        <f>IF(AND(F760="YA"),5,IF(AND(F760="TIDAK"),1,0))</f>
        <v>5</v>
      </c>
    </row>
    <row r="761" spans="1:7" s="62" customFormat="1" ht="31.5" customHeight="1" x14ac:dyDescent="0.2">
      <c r="A761" s="69"/>
      <c r="B761" s="73"/>
      <c r="C761" s="73" t="s">
        <v>1405</v>
      </c>
      <c r="D761" s="220" t="s">
        <v>1406</v>
      </c>
      <c r="E761" s="220"/>
      <c r="F761" s="71"/>
      <c r="G761" s="74"/>
    </row>
    <row r="762" spans="1:7" s="62" customFormat="1" ht="31.5" customHeight="1" x14ac:dyDescent="0.2">
      <c r="A762" s="69"/>
      <c r="B762" s="73"/>
      <c r="C762" s="73"/>
      <c r="D762" s="73" t="s">
        <v>1407</v>
      </c>
      <c r="E762" s="73" t="s">
        <v>1408</v>
      </c>
      <c r="F762" s="71" t="s">
        <v>22</v>
      </c>
      <c r="G762" s="74">
        <f>IF(AND(F762="YA"),3,IF(AND(F762="TIDAK"),1,0))</f>
        <v>0</v>
      </c>
    </row>
    <row r="763" spans="1:7" s="62" customFormat="1" ht="31.5" customHeight="1" x14ac:dyDescent="0.2">
      <c r="A763" s="69"/>
      <c r="B763" s="73"/>
      <c r="C763" s="73"/>
      <c r="D763" s="73" t="s">
        <v>1409</v>
      </c>
      <c r="E763" s="73" t="s">
        <v>878</v>
      </c>
      <c r="F763" s="71" t="s">
        <v>22</v>
      </c>
      <c r="G763" s="74">
        <f>IF(AND(F763="YA"),3,IF(AND(F763="TIDAK"),1,0))</f>
        <v>0</v>
      </c>
    </row>
    <row r="764" spans="1:7" s="62" customFormat="1" ht="31.5" customHeight="1" x14ac:dyDescent="0.2">
      <c r="A764" s="69"/>
      <c r="B764" s="73"/>
      <c r="C764" s="73"/>
      <c r="D764" s="73" t="s">
        <v>1410</v>
      </c>
      <c r="E764" s="73" t="s">
        <v>1411</v>
      </c>
      <c r="F764" s="71" t="s">
        <v>8</v>
      </c>
      <c r="G764" s="74">
        <f>IF(AND(F764="YA"),5,IF(AND(F764="TIDAK"),1,0))</f>
        <v>5</v>
      </c>
    </row>
    <row r="765" spans="1:7" s="62" customFormat="1" ht="31.5" customHeight="1" x14ac:dyDescent="0.2">
      <c r="A765" s="69"/>
      <c r="B765" s="73" t="s">
        <v>1412</v>
      </c>
      <c r="C765" s="220" t="s">
        <v>1413</v>
      </c>
      <c r="D765" s="220"/>
      <c r="E765" s="220"/>
      <c r="F765" s="71"/>
      <c r="G765" s="74"/>
    </row>
    <row r="766" spans="1:7" s="62" customFormat="1" ht="31.5" customHeight="1" x14ac:dyDescent="0.2">
      <c r="A766" s="69"/>
      <c r="B766" s="73"/>
      <c r="C766" s="73" t="s">
        <v>1414</v>
      </c>
      <c r="D766" s="220" t="s">
        <v>1415</v>
      </c>
      <c r="E766" s="220"/>
      <c r="F766" s="71" t="s">
        <v>8</v>
      </c>
      <c r="G766" s="74">
        <f t="shared" ref="G766:G777" si="46">IF(AND(F766="YA"),5,IF(AND(F766="TIDAK"),1,0))</f>
        <v>5</v>
      </c>
    </row>
    <row r="767" spans="1:7" s="62" customFormat="1" ht="31.5" customHeight="1" x14ac:dyDescent="0.2">
      <c r="A767" s="69"/>
      <c r="B767" s="73"/>
      <c r="C767" s="73" t="s">
        <v>1416</v>
      </c>
      <c r="D767" s="220" t="s">
        <v>1417</v>
      </c>
      <c r="E767" s="220"/>
      <c r="F767" s="71" t="s">
        <v>8</v>
      </c>
      <c r="G767" s="74">
        <f t="shared" si="46"/>
        <v>5</v>
      </c>
    </row>
    <row r="768" spans="1:7" s="62" customFormat="1" ht="31.5" customHeight="1" x14ac:dyDescent="0.2">
      <c r="A768" s="69"/>
      <c r="B768" s="73"/>
      <c r="C768" s="73" t="s">
        <v>1418</v>
      </c>
      <c r="D768" s="220" t="s">
        <v>1419</v>
      </c>
      <c r="E768" s="220"/>
      <c r="F768" s="71" t="s">
        <v>8</v>
      </c>
      <c r="G768" s="74">
        <f t="shared" si="46"/>
        <v>5</v>
      </c>
    </row>
    <row r="769" spans="1:7" s="62" customFormat="1" ht="31.5" customHeight="1" x14ac:dyDescent="0.2">
      <c r="A769" s="69"/>
      <c r="B769" s="73"/>
      <c r="C769" s="73" t="s">
        <v>1420</v>
      </c>
      <c r="D769" s="220" t="s">
        <v>1421</v>
      </c>
      <c r="E769" s="220"/>
      <c r="F769" s="71" t="s">
        <v>8</v>
      </c>
      <c r="G769" s="74">
        <f t="shared" si="46"/>
        <v>5</v>
      </c>
    </row>
    <row r="770" spans="1:7" s="62" customFormat="1" ht="31.5" customHeight="1" x14ac:dyDescent="0.2">
      <c r="A770" s="69"/>
      <c r="B770" s="73"/>
      <c r="C770" s="73" t="s">
        <v>1422</v>
      </c>
      <c r="D770" s="220" t="s">
        <v>1423</v>
      </c>
      <c r="E770" s="220"/>
      <c r="F770" s="71" t="s">
        <v>8</v>
      </c>
      <c r="G770" s="74">
        <f t="shared" si="46"/>
        <v>5</v>
      </c>
    </row>
    <row r="771" spans="1:7" s="62" customFormat="1" ht="31.5" customHeight="1" x14ac:dyDescent="0.2">
      <c r="A771" s="69"/>
      <c r="B771" s="73"/>
      <c r="C771" s="73" t="s">
        <v>1424</v>
      </c>
      <c r="D771" s="220" t="s">
        <v>1425</v>
      </c>
      <c r="E771" s="220"/>
      <c r="F771" s="71" t="s">
        <v>8</v>
      </c>
      <c r="G771" s="74">
        <f t="shared" si="46"/>
        <v>5</v>
      </c>
    </row>
    <row r="772" spans="1:7" s="62" customFormat="1" ht="31.5" customHeight="1" x14ac:dyDescent="0.2">
      <c r="A772" s="69"/>
      <c r="B772" s="73"/>
      <c r="C772" s="73" t="s">
        <v>1426</v>
      </c>
      <c r="D772" s="220" t="s">
        <v>1427</v>
      </c>
      <c r="E772" s="220"/>
      <c r="F772" s="71" t="s">
        <v>8</v>
      </c>
      <c r="G772" s="74">
        <f t="shared" si="46"/>
        <v>5</v>
      </c>
    </row>
    <row r="773" spans="1:7" s="62" customFormat="1" ht="31.5" customHeight="1" x14ac:dyDescent="0.2">
      <c r="A773" s="69"/>
      <c r="B773" s="73"/>
      <c r="C773" s="73" t="s">
        <v>1428</v>
      </c>
      <c r="D773" s="220" t="s">
        <v>1429</v>
      </c>
      <c r="E773" s="220"/>
      <c r="F773" s="71" t="s">
        <v>8</v>
      </c>
      <c r="G773" s="74">
        <f t="shared" si="46"/>
        <v>5</v>
      </c>
    </row>
    <row r="774" spans="1:7" s="62" customFormat="1" ht="31.5" customHeight="1" x14ac:dyDescent="0.2">
      <c r="A774" s="69"/>
      <c r="B774" s="73" t="s">
        <v>1430</v>
      </c>
      <c r="C774" s="220" t="s">
        <v>1431</v>
      </c>
      <c r="D774" s="220"/>
      <c r="E774" s="220"/>
      <c r="F774" s="71" t="s">
        <v>8</v>
      </c>
      <c r="G774" s="74">
        <f t="shared" si="46"/>
        <v>5</v>
      </c>
    </row>
    <row r="775" spans="1:7" s="62" customFormat="1" ht="31.5" customHeight="1" x14ac:dyDescent="0.2">
      <c r="A775" s="69"/>
      <c r="B775" s="73" t="s">
        <v>1432</v>
      </c>
      <c r="C775" s="220" t="s">
        <v>1433</v>
      </c>
      <c r="D775" s="220"/>
      <c r="E775" s="220"/>
      <c r="F775" s="71" t="s">
        <v>8</v>
      </c>
      <c r="G775" s="74">
        <f t="shared" si="46"/>
        <v>5</v>
      </c>
    </row>
    <row r="776" spans="1:7" s="62" customFormat="1" ht="31.5" customHeight="1" x14ac:dyDescent="0.2">
      <c r="A776" s="69"/>
      <c r="B776" s="73" t="s">
        <v>1434</v>
      </c>
      <c r="C776" s="220" t="s">
        <v>1435</v>
      </c>
      <c r="D776" s="220"/>
      <c r="E776" s="220"/>
      <c r="F776" s="71" t="s">
        <v>8</v>
      </c>
      <c r="G776" s="74">
        <f t="shared" si="46"/>
        <v>5</v>
      </c>
    </row>
    <row r="777" spans="1:7" s="62" customFormat="1" ht="31.5" customHeight="1" x14ac:dyDescent="0.2">
      <c r="A777" s="69"/>
      <c r="B777" s="73" t="s">
        <v>1436</v>
      </c>
      <c r="C777" s="220" t="s">
        <v>1437</v>
      </c>
      <c r="D777" s="220"/>
      <c r="E777" s="220"/>
      <c r="F777" s="71" t="s">
        <v>8</v>
      </c>
      <c r="G777" s="74">
        <f t="shared" si="46"/>
        <v>5</v>
      </c>
    </row>
    <row r="778" spans="1:7" s="62" customFormat="1" ht="31.5" customHeight="1" x14ac:dyDescent="0.2">
      <c r="A778" s="69">
        <v>27</v>
      </c>
      <c r="B778" s="219" t="s">
        <v>1438</v>
      </c>
      <c r="C778" s="219"/>
      <c r="D778" s="219"/>
      <c r="E778" s="219"/>
      <c r="F778" s="71"/>
      <c r="G778" s="72">
        <f>SUM(G779:G808)</f>
        <v>74</v>
      </c>
    </row>
    <row r="779" spans="1:7" s="62" customFormat="1" ht="31.5" customHeight="1" x14ac:dyDescent="0.2">
      <c r="A779" s="69"/>
      <c r="B779" s="73" t="s">
        <v>1439</v>
      </c>
      <c r="C779" s="220" t="s">
        <v>1440</v>
      </c>
      <c r="D779" s="220"/>
      <c r="E779" s="220"/>
      <c r="F779" s="71" t="s">
        <v>8</v>
      </c>
      <c r="G779" s="74">
        <f>IF(AND(F779="YA"),5,IF(AND(F779="TIDAK"),1,0))</f>
        <v>5</v>
      </c>
    </row>
    <row r="780" spans="1:7" s="62" customFormat="1" ht="31.5" customHeight="1" x14ac:dyDescent="0.2">
      <c r="A780" s="69"/>
      <c r="B780" s="73" t="s">
        <v>1441</v>
      </c>
      <c r="C780" s="220" t="s">
        <v>1442</v>
      </c>
      <c r="D780" s="220"/>
      <c r="E780" s="220"/>
      <c r="F780" s="71" t="s">
        <v>8</v>
      </c>
      <c r="G780" s="74">
        <f>IF(AND(F780="YA"),5,IF(AND(F780="TIDAK"),1,0))</f>
        <v>5</v>
      </c>
    </row>
    <row r="781" spans="1:7" s="62" customFormat="1" ht="31.5" customHeight="1" x14ac:dyDescent="0.2">
      <c r="A781" s="69"/>
      <c r="B781" s="73" t="s">
        <v>1443</v>
      </c>
      <c r="C781" s="220" t="s">
        <v>1444</v>
      </c>
      <c r="D781" s="220"/>
      <c r="E781" s="220"/>
      <c r="F781" s="71"/>
      <c r="G781" s="74"/>
    </row>
    <row r="782" spans="1:7" s="62" customFormat="1" ht="31.5" customHeight="1" x14ac:dyDescent="0.2">
      <c r="A782" s="69"/>
      <c r="B782" s="73"/>
      <c r="C782" s="73" t="s">
        <v>1445</v>
      </c>
      <c r="D782" s="220" t="s">
        <v>1446</v>
      </c>
      <c r="E782" s="220"/>
      <c r="F782" s="71" t="s">
        <v>22</v>
      </c>
      <c r="G782" s="74">
        <f>IF(AND(F782="YA"),3,IF(AND(F782="TIDAK"),1,0))</f>
        <v>0</v>
      </c>
    </row>
    <row r="783" spans="1:7" s="62" customFormat="1" ht="31.5" customHeight="1" x14ac:dyDescent="0.2">
      <c r="A783" s="69"/>
      <c r="B783" s="73"/>
      <c r="C783" s="73" t="s">
        <v>1447</v>
      </c>
      <c r="D783" s="220" t="s">
        <v>1448</v>
      </c>
      <c r="E783" s="220"/>
      <c r="F783" s="71" t="s">
        <v>22</v>
      </c>
      <c r="G783" s="74">
        <f>IF(AND(F783="YA"),3,IF(AND(F783="TIDAK"),1,0))</f>
        <v>0</v>
      </c>
    </row>
    <row r="784" spans="1:7" s="62" customFormat="1" ht="31.5" customHeight="1" x14ac:dyDescent="0.2">
      <c r="A784" s="69"/>
      <c r="B784" s="73"/>
      <c r="C784" s="73" t="s">
        <v>1449</v>
      </c>
      <c r="D784" s="220" t="s">
        <v>1069</v>
      </c>
      <c r="E784" s="220"/>
      <c r="F784" s="71" t="s">
        <v>8</v>
      </c>
      <c r="G784" s="74">
        <f>IF(AND(F784="YA"),5,IF(AND(F784="TIDAK"),1,0))</f>
        <v>5</v>
      </c>
    </row>
    <row r="785" spans="1:7" s="62" customFormat="1" ht="31.5" customHeight="1" x14ac:dyDescent="0.2">
      <c r="A785" s="69"/>
      <c r="B785" s="73" t="s">
        <v>1450</v>
      </c>
      <c r="C785" s="220" t="s">
        <v>1451</v>
      </c>
      <c r="D785" s="220"/>
      <c r="E785" s="220"/>
      <c r="F785" s="71" t="s">
        <v>8</v>
      </c>
      <c r="G785" s="74">
        <f>IF(AND(F785="YA"),5,IF(AND(F785="TIDAK"),1,0))</f>
        <v>5</v>
      </c>
    </row>
    <row r="786" spans="1:7" s="62" customFormat="1" ht="31.5" customHeight="1" x14ac:dyDescent="0.2">
      <c r="A786" s="69"/>
      <c r="B786" s="73" t="s">
        <v>1452</v>
      </c>
      <c r="C786" s="220" t="s">
        <v>1739</v>
      </c>
      <c r="D786" s="220"/>
      <c r="E786" s="220"/>
      <c r="F786" s="71" t="s">
        <v>55</v>
      </c>
      <c r="G786" s="74">
        <f>IF(AND(F786="YA"),5,IF(AND(F786="TIDAK"),1,0))</f>
        <v>1</v>
      </c>
    </row>
    <row r="787" spans="1:7" s="62" customFormat="1" ht="31.5" customHeight="1" x14ac:dyDescent="0.2">
      <c r="A787" s="69"/>
      <c r="B787" s="73" t="s">
        <v>1454</v>
      </c>
      <c r="C787" s="220" t="s">
        <v>1455</v>
      </c>
      <c r="D787" s="220"/>
      <c r="E787" s="220"/>
      <c r="F787" s="71"/>
      <c r="G787" s="74"/>
    </row>
    <row r="788" spans="1:7" s="62" customFormat="1" ht="31.5" customHeight="1" x14ac:dyDescent="0.2">
      <c r="A788" s="69"/>
      <c r="B788" s="73"/>
      <c r="C788" s="96" t="s">
        <v>1456</v>
      </c>
      <c r="D788" s="220" t="s">
        <v>184</v>
      </c>
      <c r="E788" s="220"/>
      <c r="F788" s="71" t="s">
        <v>8</v>
      </c>
      <c r="G788" s="74">
        <f>IF(AND(F788="YA"),5,IF(AND(F788="TIDAK"),1,0))</f>
        <v>5</v>
      </c>
    </row>
    <row r="789" spans="1:7" s="62" customFormat="1" ht="31.5" customHeight="1" x14ac:dyDescent="0.2">
      <c r="A789" s="69"/>
      <c r="B789" s="73"/>
      <c r="C789" s="96" t="s">
        <v>1457</v>
      </c>
      <c r="D789" s="220" t="s">
        <v>274</v>
      </c>
      <c r="E789" s="220"/>
      <c r="F789" s="71" t="s">
        <v>55</v>
      </c>
      <c r="G789" s="74">
        <f>IF(AND(F789="YA"),5,IF(AND(F789="TIDAK"),1,0))</f>
        <v>1</v>
      </c>
    </row>
    <row r="790" spans="1:7" s="62" customFormat="1" ht="31.5" customHeight="1" x14ac:dyDescent="0.2">
      <c r="A790" s="69"/>
      <c r="B790" s="73"/>
      <c r="C790" s="96" t="s">
        <v>1458</v>
      </c>
      <c r="D790" s="220" t="s">
        <v>1459</v>
      </c>
      <c r="E790" s="220"/>
      <c r="F790" s="71" t="s">
        <v>55</v>
      </c>
      <c r="G790" s="74">
        <f>IF(AND(F790="YA"),5,IF(AND(F790="TIDAK"),1,0))</f>
        <v>1</v>
      </c>
    </row>
    <row r="791" spans="1:7" s="62" customFormat="1" ht="31.5" customHeight="1" x14ac:dyDescent="0.2">
      <c r="A791" s="69"/>
      <c r="B791" s="73"/>
      <c r="C791" s="96" t="s">
        <v>1460</v>
      </c>
      <c r="D791" s="220" t="s">
        <v>1461</v>
      </c>
      <c r="E791" s="220"/>
      <c r="F791" s="71" t="s">
        <v>55</v>
      </c>
      <c r="G791" s="74">
        <f>IF(AND(F791="YA"),5,IF(AND(F791="TIDAK"),1,0))</f>
        <v>1</v>
      </c>
    </row>
    <row r="792" spans="1:7" s="62" customFormat="1" ht="31.5" customHeight="1" x14ac:dyDescent="0.2">
      <c r="A792" s="69"/>
      <c r="B792" s="73" t="s">
        <v>1462</v>
      </c>
      <c r="C792" s="220" t="s">
        <v>1463</v>
      </c>
      <c r="D792" s="220"/>
      <c r="E792" s="220"/>
      <c r="F792" s="71" t="s">
        <v>8</v>
      </c>
      <c r="G792" s="74">
        <f>IF(AND(F792="YA"),5,IF(AND(F792="TIDAK"),1,0))</f>
        <v>5</v>
      </c>
    </row>
    <row r="793" spans="1:7" s="62" customFormat="1" ht="31.5" customHeight="1" x14ac:dyDescent="0.2">
      <c r="A793" s="69"/>
      <c r="B793" s="73" t="s">
        <v>1464</v>
      </c>
      <c r="C793" s="220" t="s">
        <v>1465</v>
      </c>
      <c r="D793" s="220"/>
      <c r="E793" s="220"/>
      <c r="F793" s="71"/>
      <c r="G793" s="74"/>
    </row>
    <row r="794" spans="1:7" s="62" customFormat="1" ht="31.5" customHeight="1" x14ac:dyDescent="0.2">
      <c r="A794" s="69"/>
      <c r="B794" s="73"/>
      <c r="C794" s="73" t="s">
        <v>1466</v>
      </c>
      <c r="D794" s="220" t="s">
        <v>1467</v>
      </c>
      <c r="E794" s="220"/>
      <c r="F794" s="71" t="s">
        <v>8</v>
      </c>
      <c r="G794" s="74">
        <f>IF(AND(F794="YA"),5,IF(AND(F794="TIDAK"),1,0))</f>
        <v>5</v>
      </c>
    </row>
    <row r="795" spans="1:7" s="62" customFormat="1" ht="31.5" customHeight="1" x14ac:dyDescent="0.2">
      <c r="A795" s="69"/>
      <c r="B795" s="73"/>
      <c r="C795" s="73" t="s">
        <v>1468</v>
      </c>
      <c r="D795" s="220" t="s">
        <v>1469</v>
      </c>
      <c r="E795" s="220"/>
      <c r="F795" s="71" t="s">
        <v>8</v>
      </c>
      <c r="G795" s="74">
        <f>IF(AND(F795="YA"),5,IF(AND(F795="TIDAK"),1,0))</f>
        <v>5</v>
      </c>
    </row>
    <row r="796" spans="1:7" s="62" customFormat="1" ht="31.5" customHeight="1" x14ac:dyDescent="0.2">
      <c r="A796" s="69"/>
      <c r="B796" s="73"/>
      <c r="C796" s="73" t="s">
        <v>1470</v>
      </c>
      <c r="D796" s="220" t="s">
        <v>1471</v>
      </c>
      <c r="E796" s="220"/>
      <c r="F796" s="71" t="s">
        <v>8</v>
      </c>
      <c r="G796" s="74">
        <f>IF(AND(F796="YA"),5,IF(AND(F796="TIDAK"),1,0))</f>
        <v>5</v>
      </c>
    </row>
    <row r="797" spans="1:7" s="62" customFormat="1" ht="31.5" customHeight="1" x14ac:dyDescent="0.2">
      <c r="A797" s="69"/>
      <c r="B797" s="78" t="s">
        <v>1472</v>
      </c>
      <c r="C797" s="220" t="s">
        <v>1740</v>
      </c>
      <c r="D797" s="220"/>
      <c r="E797" s="220"/>
      <c r="F797" s="71"/>
      <c r="G797" s="74"/>
    </row>
    <row r="798" spans="1:7" s="62" customFormat="1" ht="31.5" customHeight="1" x14ac:dyDescent="0.2">
      <c r="A798" s="69"/>
      <c r="B798" s="73"/>
      <c r="C798" s="73" t="s">
        <v>1474</v>
      </c>
      <c r="D798" s="220" t="s">
        <v>1475</v>
      </c>
      <c r="E798" s="220"/>
      <c r="F798" s="71" t="s">
        <v>8</v>
      </c>
      <c r="G798" s="74">
        <f>IF(AND(F798="YA"),5,IF(AND(F798="TIDAK"),1,0))</f>
        <v>5</v>
      </c>
    </row>
    <row r="799" spans="1:7" s="62" customFormat="1" ht="31.5" customHeight="1" x14ac:dyDescent="0.2">
      <c r="A799" s="69"/>
      <c r="B799" s="73"/>
      <c r="C799" s="73" t="s">
        <v>1476</v>
      </c>
      <c r="D799" s="220" t="s">
        <v>182</v>
      </c>
      <c r="E799" s="220"/>
      <c r="F799" s="71" t="s">
        <v>8</v>
      </c>
      <c r="G799" s="74">
        <f>IF(AND(F799="YA"),5,IF(AND(F799="TIDAK"),1,0))</f>
        <v>5</v>
      </c>
    </row>
    <row r="800" spans="1:7" s="62" customFormat="1" ht="31.5" customHeight="1" x14ac:dyDescent="0.2">
      <c r="A800" s="69"/>
      <c r="B800" s="73"/>
      <c r="C800" s="73" t="s">
        <v>1477</v>
      </c>
      <c r="D800" s="220" t="s">
        <v>1478</v>
      </c>
      <c r="E800" s="220"/>
      <c r="F800" s="71" t="s">
        <v>8</v>
      </c>
      <c r="G800" s="74">
        <f>IF(AND(F800="YA"),5,IF(AND(F800="TIDAK"),1,0))</f>
        <v>5</v>
      </c>
    </row>
    <row r="801" spans="1:7" s="62" customFormat="1" ht="31.5" customHeight="1" x14ac:dyDescent="0.2">
      <c r="A801" s="69"/>
      <c r="B801" s="73" t="s">
        <v>1479</v>
      </c>
      <c r="C801" s="220" t="s">
        <v>1480</v>
      </c>
      <c r="D801" s="220"/>
      <c r="E801" s="220"/>
      <c r="F801" s="71" t="s">
        <v>8</v>
      </c>
      <c r="G801" s="74">
        <f>IF(AND(F801="YA"),5,IF(AND(F801="TIDAK"),1,0))</f>
        <v>5</v>
      </c>
    </row>
    <row r="802" spans="1:7" s="62" customFormat="1" ht="31.5" customHeight="1" x14ac:dyDescent="0.2">
      <c r="A802" s="69"/>
      <c r="B802" s="73" t="s">
        <v>1481</v>
      </c>
      <c r="C802" s="220" t="s">
        <v>1482</v>
      </c>
      <c r="D802" s="220"/>
      <c r="E802" s="220"/>
      <c r="F802" s="71" t="s">
        <v>55</v>
      </c>
      <c r="G802" s="74">
        <f>IF(AND(F802="YA"),1,IF(AND(F802="TIDAK"),5,0))</f>
        <v>5</v>
      </c>
    </row>
    <row r="803" spans="1:7" s="62" customFormat="1" ht="31.5" customHeight="1" x14ac:dyDescent="0.2">
      <c r="A803" s="69"/>
      <c r="B803" s="73" t="s">
        <v>1483</v>
      </c>
      <c r="C803" s="220" t="s">
        <v>1484</v>
      </c>
      <c r="D803" s="220"/>
      <c r="E803" s="220"/>
      <c r="F803" s="71"/>
      <c r="G803" s="74"/>
    </row>
    <row r="804" spans="1:7" s="62" customFormat="1" ht="31.5" customHeight="1" x14ac:dyDescent="0.2">
      <c r="A804" s="69"/>
      <c r="B804" s="73"/>
      <c r="C804" s="73" t="s">
        <v>1485</v>
      </c>
      <c r="D804" s="220" t="s">
        <v>1486</v>
      </c>
      <c r="E804" s="220"/>
      <c r="F804" s="71" t="s">
        <v>22</v>
      </c>
      <c r="G804" s="74">
        <f>IF(AND(F804="YA"),2,IF(AND(F804="TIDAK"),1,0))</f>
        <v>0</v>
      </c>
    </row>
    <row r="805" spans="1:7" s="62" customFormat="1" ht="31.5" customHeight="1" x14ac:dyDescent="0.2">
      <c r="A805" s="69"/>
      <c r="B805" s="73"/>
      <c r="C805" s="73" t="s">
        <v>1487</v>
      </c>
      <c r="D805" s="220" t="s">
        <v>1488</v>
      </c>
      <c r="E805" s="220"/>
      <c r="F805" s="71"/>
      <c r="G805" s="74"/>
    </row>
    <row r="806" spans="1:7" s="62" customFormat="1" ht="31.5" customHeight="1" x14ac:dyDescent="0.2">
      <c r="A806" s="69"/>
      <c r="B806" s="73"/>
      <c r="C806" s="73"/>
      <c r="D806" s="73" t="s">
        <v>1489</v>
      </c>
      <c r="E806" s="73" t="s">
        <v>1490</v>
      </c>
      <c r="F806" s="71" t="s">
        <v>22</v>
      </c>
      <c r="G806" s="74">
        <f>IF(AND(F806="YA"),1,IF(AND(F806="TIDAK"),0,0))</f>
        <v>0</v>
      </c>
    </row>
    <row r="807" spans="1:7" s="62" customFormat="1" ht="31.5" customHeight="1" x14ac:dyDescent="0.2">
      <c r="A807" s="69"/>
      <c r="B807" s="73"/>
      <c r="C807" s="73"/>
      <c r="D807" s="73" t="s">
        <v>1491</v>
      </c>
      <c r="E807" s="73" t="s">
        <v>1448</v>
      </c>
      <c r="F807" s="71" t="s">
        <v>22</v>
      </c>
      <c r="G807" s="74">
        <f>IF(AND(F807="YA"),1,IF(AND(F807="TIDAK"),0,0))</f>
        <v>0</v>
      </c>
    </row>
    <row r="808" spans="1:7" s="62" customFormat="1" ht="31.5" customHeight="1" x14ac:dyDescent="0.2">
      <c r="A808" s="69"/>
      <c r="B808" s="73"/>
      <c r="C808" s="73"/>
      <c r="D808" s="73" t="s">
        <v>1492</v>
      </c>
      <c r="E808" s="73" t="s">
        <v>1069</v>
      </c>
      <c r="F808" s="71" t="s">
        <v>22</v>
      </c>
      <c r="G808" s="74">
        <f>IF(AND(F808="YA"),2,IF(AND(F808="TIDAK"),0,0))</f>
        <v>0</v>
      </c>
    </row>
    <row r="809" spans="1:7" s="62" customFormat="1" ht="31.5" customHeight="1" x14ac:dyDescent="0.2">
      <c r="A809" s="218" t="s">
        <v>1493</v>
      </c>
      <c r="B809" s="218"/>
      <c r="C809" s="218"/>
      <c r="D809" s="218"/>
      <c r="E809" s="218"/>
      <c r="F809" s="218"/>
      <c r="G809" s="68">
        <f>G810</f>
        <v>45</v>
      </c>
    </row>
    <row r="810" spans="1:7" s="62" customFormat="1" ht="31.5" customHeight="1" x14ac:dyDescent="0.2">
      <c r="A810" s="69">
        <v>28</v>
      </c>
      <c r="B810" s="219" t="s">
        <v>1494</v>
      </c>
      <c r="C810" s="219"/>
      <c r="D810" s="219"/>
      <c r="E810" s="219"/>
      <c r="F810" s="71"/>
      <c r="G810" s="72">
        <f>SUM(G811:G831)</f>
        <v>45</v>
      </c>
    </row>
    <row r="811" spans="1:7" s="62" customFormat="1" ht="31.5" customHeight="1" x14ac:dyDescent="0.2">
      <c r="A811" s="69"/>
      <c r="B811" s="73" t="s">
        <v>1495</v>
      </c>
      <c r="C811" s="220" t="s">
        <v>1496</v>
      </c>
      <c r="D811" s="220"/>
      <c r="E811" s="220"/>
      <c r="F811" s="71" t="s">
        <v>55</v>
      </c>
      <c r="G811" s="74"/>
    </row>
    <row r="812" spans="1:7" s="62" customFormat="1" ht="31.5" customHeight="1" x14ac:dyDescent="0.2">
      <c r="A812" s="69"/>
      <c r="B812" s="70"/>
      <c r="C812" s="73" t="s">
        <v>1497</v>
      </c>
      <c r="D812" s="229" t="s">
        <v>1498</v>
      </c>
      <c r="E812" s="229"/>
      <c r="F812" s="71" t="s">
        <v>55</v>
      </c>
      <c r="G812" s="74">
        <f>IF(AND(F812="YA"),0,IF(AND(F812="TIDAK"),0,0))</f>
        <v>0</v>
      </c>
    </row>
    <row r="813" spans="1:7" s="62" customFormat="1" ht="31.5" customHeight="1" x14ac:dyDescent="0.2">
      <c r="A813" s="69"/>
      <c r="B813" s="70"/>
      <c r="C813" s="73" t="s">
        <v>1499</v>
      </c>
      <c r="D813" s="224" t="s">
        <v>1500</v>
      </c>
      <c r="E813" s="224"/>
      <c r="F813" s="71" t="s">
        <v>55</v>
      </c>
      <c r="G813" s="74">
        <f t="shared" ref="G813:G815" si="47">IF(AND(F813="YA"),0,IF(AND(F813="TIDAK"),0,0))</f>
        <v>0</v>
      </c>
    </row>
    <row r="814" spans="1:7" s="62" customFormat="1" ht="31.5" customHeight="1" x14ac:dyDescent="0.2">
      <c r="A814" s="69"/>
      <c r="B814" s="70"/>
      <c r="C814" s="73" t="s">
        <v>1501</v>
      </c>
      <c r="D814" s="229" t="s">
        <v>1502</v>
      </c>
      <c r="E814" s="229"/>
      <c r="F814" s="71" t="s">
        <v>55</v>
      </c>
      <c r="G814" s="74">
        <f t="shared" si="47"/>
        <v>0</v>
      </c>
    </row>
    <row r="815" spans="1:7" s="62" customFormat="1" ht="31.5" customHeight="1" x14ac:dyDescent="0.2">
      <c r="A815" s="69"/>
      <c r="B815" s="70"/>
      <c r="C815" s="73" t="s">
        <v>1503</v>
      </c>
      <c r="D815" s="229" t="s">
        <v>1504</v>
      </c>
      <c r="E815" s="229"/>
      <c r="F815" s="71" t="s">
        <v>55</v>
      </c>
      <c r="G815" s="74">
        <f t="shared" si="47"/>
        <v>0</v>
      </c>
    </row>
    <row r="816" spans="1:7" s="62" customFormat="1" ht="31.5" customHeight="1" x14ac:dyDescent="0.2">
      <c r="A816" s="69"/>
      <c r="B816" s="73" t="s">
        <v>1505</v>
      </c>
      <c r="C816" s="220" t="s">
        <v>1506</v>
      </c>
      <c r="D816" s="220"/>
      <c r="E816" s="220"/>
      <c r="F816" s="71" t="s">
        <v>8</v>
      </c>
      <c r="G816" s="74">
        <f>IF(AND(F816="YA"),5,IF(AND(F816="TIDAK"),1,0))</f>
        <v>5</v>
      </c>
    </row>
    <row r="817" spans="1:7" s="62" customFormat="1" ht="31.5" customHeight="1" x14ac:dyDescent="0.2">
      <c r="A817" s="69"/>
      <c r="B817" s="73" t="s">
        <v>1507</v>
      </c>
      <c r="C817" s="220" t="s">
        <v>1508</v>
      </c>
      <c r="D817" s="220"/>
      <c r="E817" s="220"/>
      <c r="F817" s="71"/>
      <c r="G817" s="74"/>
    </row>
    <row r="818" spans="1:7" s="62" customFormat="1" ht="31.5" customHeight="1" x14ac:dyDescent="0.2">
      <c r="A818" s="69"/>
      <c r="B818" s="73"/>
      <c r="C818" s="73" t="s">
        <v>1509</v>
      </c>
      <c r="D818" s="220" t="s">
        <v>1510</v>
      </c>
      <c r="E818" s="220"/>
      <c r="F818" s="71" t="s">
        <v>8</v>
      </c>
      <c r="G818" s="74">
        <f>IF(AND(F818="YA"),5,IF(AND(F818="TIDAK"),1,0))</f>
        <v>5</v>
      </c>
    </row>
    <row r="819" spans="1:7" s="62" customFormat="1" ht="31.5" customHeight="1" x14ac:dyDescent="0.2">
      <c r="A819" s="69"/>
      <c r="B819" s="73"/>
      <c r="C819" s="73" t="s">
        <v>1511</v>
      </c>
      <c r="D819" s="220" t="s">
        <v>1512</v>
      </c>
      <c r="E819" s="220"/>
      <c r="F819" s="71" t="s">
        <v>8</v>
      </c>
      <c r="G819" s="74">
        <f>IF(AND(F819="YA"),5,IF(AND(F819="TIDAK"),1,0))</f>
        <v>5</v>
      </c>
    </row>
    <row r="820" spans="1:7" s="62" customFormat="1" ht="31.5" customHeight="1" x14ac:dyDescent="0.2">
      <c r="A820" s="69"/>
      <c r="B820" s="73" t="s">
        <v>1513</v>
      </c>
      <c r="C820" s="220" t="s">
        <v>1691</v>
      </c>
      <c r="D820" s="220"/>
      <c r="E820" s="220"/>
      <c r="F820" s="71"/>
      <c r="G820" s="74"/>
    </row>
    <row r="821" spans="1:7" s="62" customFormat="1" ht="31.5" customHeight="1" x14ac:dyDescent="0.2">
      <c r="A821" s="69"/>
      <c r="B821" s="73"/>
      <c r="C821" s="73" t="s">
        <v>1514</v>
      </c>
      <c r="D821" s="220" t="s">
        <v>1741</v>
      </c>
      <c r="E821" s="220"/>
      <c r="F821" s="71" t="s">
        <v>8</v>
      </c>
      <c r="G821" s="74">
        <f>IF(AND(F821="YA"),5,IF(AND(F821="TIDAK"),1,0))</f>
        <v>5</v>
      </c>
    </row>
    <row r="822" spans="1:7" s="62" customFormat="1" ht="31.5" customHeight="1" x14ac:dyDescent="0.2">
      <c r="A822" s="69"/>
      <c r="B822" s="73"/>
      <c r="C822" s="73" t="s">
        <v>1516</v>
      </c>
      <c r="D822" s="220" t="s">
        <v>1742</v>
      </c>
      <c r="E822" s="220"/>
      <c r="F822" s="71" t="s">
        <v>8</v>
      </c>
      <c r="G822" s="74">
        <f>IF(AND(F822="YA"),5,IF(AND(F822="TIDAK"),1,0))</f>
        <v>5</v>
      </c>
    </row>
    <row r="823" spans="1:7" s="62" customFormat="1" ht="31.5" customHeight="1" x14ac:dyDescent="0.2">
      <c r="A823" s="69"/>
      <c r="B823" s="73" t="s">
        <v>1518</v>
      </c>
      <c r="C823" s="220" t="s">
        <v>1692</v>
      </c>
      <c r="D823" s="220"/>
      <c r="E823" s="220"/>
      <c r="F823" s="71"/>
      <c r="G823" s="74"/>
    </row>
    <row r="824" spans="1:7" s="62" customFormat="1" ht="31.5" customHeight="1" x14ac:dyDescent="0.2">
      <c r="A824" s="69"/>
      <c r="B824" s="73"/>
      <c r="C824" s="73" t="s">
        <v>1519</v>
      </c>
      <c r="D824" s="220" t="s">
        <v>1520</v>
      </c>
      <c r="E824" s="220"/>
      <c r="F824" s="71" t="s">
        <v>8</v>
      </c>
      <c r="G824" s="74">
        <f>IF(AND(F824="YA"),5,IF(AND(F824="TIDAK"),1,0))</f>
        <v>5</v>
      </c>
    </row>
    <row r="825" spans="1:7" s="62" customFormat="1" ht="31.5" customHeight="1" x14ac:dyDescent="0.2">
      <c r="A825" s="69"/>
      <c r="B825" s="73"/>
      <c r="C825" s="73" t="s">
        <v>1521</v>
      </c>
      <c r="D825" s="220" t="s">
        <v>1522</v>
      </c>
      <c r="E825" s="220"/>
      <c r="F825" s="71" t="s">
        <v>22</v>
      </c>
      <c r="G825" s="74">
        <f>IF(AND(F825="YA"),5,IF(AND(F825="TIDAK"),1,0))</f>
        <v>0</v>
      </c>
    </row>
    <row r="826" spans="1:7" s="62" customFormat="1" ht="31.5" customHeight="1" x14ac:dyDescent="0.2">
      <c r="A826" s="69"/>
      <c r="B826" s="73" t="s">
        <v>1523</v>
      </c>
      <c r="C826" s="220" t="s">
        <v>1524</v>
      </c>
      <c r="D826" s="220"/>
      <c r="E826" s="220"/>
      <c r="F826" s="71" t="s">
        <v>8</v>
      </c>
      <c r="G826" s="74">
        <f>IF(AND(F826="YA"),5,IF(AND(F826="TIDAK"),1,0))</f>
        <v>5</v>
      </c>
    </row>
    <row r="827" spans="1:7" s="62" customFormat="1" ht="31.5" customHeight="1" x14ac:dyDescent="0.2">
      <c r="A827" s="69"/>
      <c r="B827" s="73" t="s">
        <v>1525</v>
      </c>
      <c r="C827" s="220" t="s">
        <v>1526</v>
      </c>
      <c r="D827" s="220"/>
      <c r="E827" s="220"/>
      <c r="F827" s="71"/>
      <c r="G827" s="74"/>
    </row>
    <row r="828" spans="1:7" s="62" customFormat="1" ht="31.5" customHeight="1" x14ac:dyDescent="0.2">
      <c r="A828" s="69"/>
      <c r="B828" s="73"/>
      <c r="C828" s="73" t="s">
        <v>1527</v>
      </c>
      <c r="D828" s="220" t="s">
        <v>1528</v>
      </c>
      <c r="E828" s="220"/>
      <c r="F828" s="71" t="s">
        <v>22</v>
      </c>
      <c r="G828" s="74">
        <f>IF(AND(F828="YA"),3,IF(AND(F828="TIDAK"),1,0))</f>
        <v>0</v>
      </c>
    </row>
    <row r="829" spans="1:7" s="62" customFormat="1" ht="31.5" customHeight="1" x14ac:dyDescent="0.2">
      <c r="A829" s="69"/>
      <c r="B829" s="73"/>
      <c r="C829" s="73" t="s">
        <v>1529</v>
      </c>
      <c r="D829" s="220" t="s">
        <v>1530</v>
      </c>
      <c r="E829" s="220"/>
      <c r="F829" s="71" t="s">
        <v>22</v>
      </c>
      <c r="G829" s="74">
        <f>IF(AND(F829="YA"),3,IF(AND(F829="TIDAK"),1,0))</f>
        <v>0</v>
      </c>
    </row>
    <row r="830" spans="1:7" s="62" customFormat="1" ht="49.5" customHeight="1" x14ac:dyDescent="0.2">
      <c r="A830" s="69"/>
      <c r="B830" s="73"/>
      <c r="C830" s="73" t="s">
        <v>1531</v>
      </c>
      <c r="D830" s="220" t="s">
        <v>1532</v>
      </c>
      <c r="E830" s="220"/>
      <c r="F830" s="71" t="s">
        <v>8</v>
      </c>
      <c r="G830" s="74">
        <f>IF(AND(F830="YA"),5,IF(AND(F830="TIDAK"),1,0))</f>
        <v>5</v>
      </c>
    </row>
    <row r="831" spans="1:7" s="62" customFormat="1" ht="31.5" customHeight="1" x14ac:dyDescent="0.2">
      <c r="A831" s="69"/>
      <c r="B831" s="73" t="s">
        <v>1533</v>
      </c>
      <c r="C831" s="220" t="s">
        <v>1693</v>
      </c>
      <c r="D831" s="220"/>
      <c r="E831" s="220"/>
      <c r="F831" s="71" t="s">
        <v>8</v>
      </c>
      <c r="G831" s="74">
        <f>IF(AND(F831="YA"),5,IF(AND(F831="TIDAK"),1,0))</f>
        <v>5</v>
      </c>
    </row>
    <row r="832" spans="1:7" s="62" customFormat="1" ht="31.5" customHeight="1" x14ac:dyDescent="0.2">
      <c r="A832" s="218" t="s">
        <v>1534</v>
      </c>
      <c r="B832" s="218"/>
      <c r="C832" s="218"/>
      <c r="D832" s="218"/>
      <c r="E832" s="218"/>
      <c r="F832" s="218"/>
      <c r="G832" s="68">
        <f>G833+G865</f>
        <v>157</v>
      </c>
    </row>
    <row r="833" spans="1:7" s="62" customFormat="1" ht="31.5" customHeight="1" x14ac:dyDescent="0.2">
      <c r="A833" s="69">
        <v>29</v>
      </c>
      <c r="B833" s="219" t="s">
        <v>1535</v>
      </c>
      <c r="C833" s="219"/>
      <c r="D833" s="219"/>
      <c r="E833" s="219"/>
      <c r="F833" s="71"/>
      <c r="G833" s="72">
        <f>SUM(G834:G864)</f>
        <v>99</v>
      </c>
    </row>
    <row r="834" spans="1:7" s="62" customFormat="1" ht="31.5" customHeight="1" x14ac:dyDescent="0.2">
      <c r="A834" s="69"/>
      <c r="B834" s="73" t="s">
        <v>1536</v>
      </c>
      <c r="C834" s="220" t="s">
        <v>1537</v>
      </c>
      <c r="D834" s="220"/>
      <c r="E834" s="220"/>
      <c r="F834" s="71" t="s">
        <v>8</v>
      </c>
      <c r="G834" s="74">
        <f>IF(AND(F834="YA"),5,IF(AND(F834="TIDAK"),1,0))</f>
        <v>5</v>
      </c>
    </row>
    <row r="835" spans="1:7" s="62" customFormat="1" ht="31.5" customHeight="1" x14ac:dyDescent="0.2">
      <c r="A835" s="69"/>
      <c r="B835" s="73" t="s">
        <v>1538</v>
      </c>
      <c r="C835" s="220" t="s">
        <v>1539</v>
      </c>
      <c r="D835" s="220"/>
      <c r="E835" s="220"/>
      <c r="F835" s="71" t="s">
        <v>55</v>
      </c>
      <c r="G835" s="74">
        <f>IF(AND(F835="YA"),5,IF(AND(F835="TIDAK"),1,0))</f>
        <v>1</v>
      </c>
    </row>
    <row r="836" spans="1:7" s="62" customFormat="1" ht="31.5" customHeight="1" x14ac:dyDescent="0.2">
      <c r="A836" s="69"/>
      <c r="B836" s="73" t="s">
        <v>1540</v>
      </c>
      <c r="C836" s="220" t="s">
        <v>1541</v>
      </c>
      <c r="D836" s="220"/>
      <c r="E836" s="220"/>
      <c r="F836" s="71" t="s">
        <v>8</v>
      </c>
      <c r="G836" s="74">
        <f>IF(AND(F836="YA"),5,IF(AND(F836="TIDAK"),1,0))</f>
        <v>5</v>
      </c>
    </row>
    <row r="837" spans="1:7" s="62" customFormat="1" ht="31.5" customHeight="1" x14ac:dyDescent="0.2">
      <c r="A837" s="69"/>
      <c r="B837" s="73" t="s">
        <v>1542</v>
      </c>
      <c r="C837" s="220" t="s">
        <v>1543</v>
      </c>
      <c r="D837" s="220"/>
      <c r="E837" s="220"/>
      <c r="F837" s="71"/>
      <c r="G837" s="74"/>
    </row>
    <row r="838" spans="1:7" s="62" customFormat="1" ht="31.5" customHeight="1" x14ac:dyDescent="0.2">
      <c r="A838" s="69"/>
      <c r="B838" s="73"/>
      <c r="C838" s="73" t="s">
        <v>1544</v>
      </c>
      <c r="D838" s="220" t="s">
        <v>1545</v>
      </c>
      <c r="E838" s="220"/>
      <c r="F838" s="71" t="s">
        <v>8</v>
      </c>
      <c r="G838" s="74">
        <f>IF(AND(F838="YA"),5,IF(AND(F838="TIDAK"),1,0))</f>
        <v>5</v>
      </c>
    </row>
    <row r="839" spans="1:7" s="62" customFormat="1" ht="31.5" customHeight="1" x14ac:dyDescent="0.2">
      <c r="A839" s="69"/>
      <c r="B839" s="73"/>
      <c r="C839" s="73" t="s">
        <v>1546</v>
      </c>
      <c r="D839" s="225" t="s">
        <v>1547</v>
      </c>
      <c r="E839" s="225"/>
      <c r="F839" s="71" t="s">
        <v>8</v>
      </c>
      <c r="G839" s="74">
        <f>IF(AND(F839="YA"),5,IF(AND(F839="TIDAK"),1,0))</f>
        <v>5</v>
      </c>
    </row>
    <row r="840" spans="1:7" s="62" customFormat="1" ht="31.5" customHeight="1" x14ac:dyDescent="0.2">
      <c r="A840" s="69"/>
      <c r="B840" s="73"/>
      <c r="C840" s="73" t="s">
        <v>1548</v>
      </c>
      <c r="D840" s="225" t="s">
        <v>1549</v>
      </c>
      <c r="E840" s="225"/>
      <c r="F840" s="71" t="s">
        <v>8</v>
      </c>
      <c r="G840" s="74">
        <f>IF(AND(F840="YA"),5,IF(AND(F840="TIDAK"),1,0))</f>
        <v>5</v>
      </c>
    </row>
    <row r="841" spans="1:7" s="62" customFormat="1" ht="31.5" customHeight="1" x14ac:dyDescent="0.2">
      <c r="A841" s="69"/>
      <c r="B841" s="73"/>
      <c r="C841" s="73" t="s">
        <v>1550</v>
      </c>
      <c r="D841" s="225" t="s">
        <v>1551</v>
      </c>
      <c r="E841" s="225"/>
      <c r="F841" s="71" t="s">
        <v>55</v>
      </c>
      <c r="G841" s="74">
        <f>IF(AND(F841="YA"),5,IF(AND(F841="TIDAK"),1,0))</f>
        <v>1</v>
      </c>
    </row>
    <row r="842" spans="1:7" s="62" customFormat="1" ht="31.5" customHeight="1" x14ac:dyDescent="0.2">
      <c r="A842" s="69"/>
      <c r="B842" s="73" t="s">
        <v>1552</v>
      </c>
      <c r="C842" s="220" t="s">
        <v>1553</v>
      </c>
      <c r="D842" s="220"/>
      <c r="E842" s="220"/>
      <c r="F842" s="71"/>
      <c r="G842" s="74"/>
    </row>
    <row r="843" spans="1:7" s="62" customFormat="1" ht="31.5" customHeight="1" x14ac:dyDescent="0.2">
      <c r="A843" s="69"/>
      <c r="B843" s="73"/>
      <c r="C843" s="73" t="s">
        <v>1554</v>
      </c>
      <c r="D843" s="221" t="s">
        <v>1743</v>
      </c>
      <c r="E843" s="221"/>
      <c r="F843" s="71" t="s">
        <v>8</v>
      </c>
      <c r="G843" s="74">
        <f t="shared" ref="G843:G850" si="48">IF(AND(F843="YA"),5,IF(AND(F843="TIDAK"),1,0))</f>
        <v>5</v>
      </c>
    </row>
    <row r="844" spans="1:7" s="62" customFormat="1" ht="31.5" customHeight="1" x14ac:dyDescent="0.2">
      <c r="A844" s="69"/>
      <c r="B844" s="73"/>
      <c r="C844" s="73" t="s">
        <v>1556</v>
      </c>
      <c r="D844" s="221" t="s">
        <v>1744</v>
      </c>
      <c r="E844" s="221"/>
      <c r="F844" s="71" t="s">
        <v>8</v>
      </c>
      <c r="G844" s="74">
        <f t="shared" si="48"/>
        <v>5</v>
      </c>
    </row>
    <row r="845" spans="1:7" s="62" customFormat="1" ht="31.5" customHeight="1" x14ac:dyDescent="0.2">
      <c r="A845" s="69"/>
      <c r="B845" s="73"/>
      <c r="C845" s="73" t="s">
        <v>1558</v>
      </c>
      <c r="D845" s="221" t="s">
        <v>1745</v>
      </c>
      <c r="E845" s="221"/>
      <c r="F845" s="71" t="s">
        <v>8</v>
      </c>
      <c r="G845" s="74">
        <f t="shared" si="48"/>
        <v>5</v>
      </c>
    </row>
    <row r="846" spans="1:7" s="62" customFormat="1" ht="31.5" customHeight="1" x14ac:dyDescent="0.2">
      <c r="A846" s="69"/>
      <c r="B846" s="73"/>
      <c r="C846" s="73" t="s">
        <v>1560</v>
      </c>
      <c r="D846" s="225" t="s">
        <v>1561</v>
      </c>
      <c r="E846" s="225"/>
      <c r="F846" s="71" t="s">
        <v>8</v>
      </c>
      <c r="G846" s="74">
        <f t="shared" si="48"/>
        <v>5</v>
      </c>
    </row>
    <row r="847" spans="1:7" s="62" customFormat="1" ht="31.5" customHeight="1" x14ac:dyDescent="0.2">
      <c r="A847" s="69"/>
      <c r="B847" s="73"/>
      <c r="C847" s="73" t="s">
        <v>1562</v>
      </c>
      <c r="D847" s="220" t="s">
        <v>1563</v>
      </c>
      <c r="E847" s="220"/>
      <c r="F847" s="71" t="s">
        <v>8</v>
      </c>
      <c r="G847" s="74">
        <f t="shared" si="48"/>
        <v>5</v>
      </c>
    </row>
    <row r="848" spans="1:7" s="62" customFormat="1" ht="31.5" customHeight="1" x14ac:dyDescent="0.2">
      <c r="A848" s="69"/>
      <c r="B848" s="73"/>
      <c r="C848" s="73" t="s">
        <v>1564</v>
      </c>
      <c r="D848" s="220" t="s">
        <v>1565</v>
      </c>
      <c r="E848" s="220"/>
      <c r="F848" s="71" t="s">
        <v>8</v>
      </c>
      <c r="G848" s="74">
        <f t="shared" si="48"/>
        <v>5</v>
      </c>
    </row>
    <row r="849" spans="1:7" s="62" customFormat="1" ht="31.5" customHeight="1" x14ac:dyDescent="0.2">
      <c r="A849" s="69"/>
      <c r="B849" s="73"/>
      <c r="C849" s="73" t="s">
        <v>1566</v>
      </c>
      <c r="D849" s="220" t="s">
        <v>1567</v>
      </c>
      <c r="E849" s="220"/>
      <c r="F849" s="71" t="s">
        <v>8</v>
      </c>
      <c r="G849" s="74">
        <f t="shared" si="48"/>
        <v>5</v>
      </c>
    </row>
    <row r="850" spans="1:7" s="62" customFormat="1" ht="31.5" customHeight="1" x14ac:dyDescent="0.2">
      <c r="A850" s="69"/>
      <c r="B850" s="73"/>
      <c r="C850" s="73" t="s">
        <v>1568</v>
      </c>
      <c r="D850" s="220" t="s">
        <v>1569</v>
      </c>
      <c r="E850" s="220"/>
      <c r="F850" s="71" t="s">
        <v>8</v>
      </c>
      <c r="G850" s="74">
        <f t="shared" si="48"/>
        <v>5</v>
      </c>
    </row>
    <row r="851" spans="1:7" s="62" customFormat="1" ht="31.5" customHeight="1" x14ac:dyDescent="0.2">
      <c r="A851" s="69"/>
      <c r="B851" s="73" t="s">
        <v>1570</v>
      </c>
      <c r="C851" s="220" t="s">
        <v>1571</v>
      </c>
      <c r="D851" s="220"/>
      <c r="E851" s="220"/>
      <c r="F851" s="71"/>
      <c r="G851" s="74"/>
    </row>
    <row r="852" spans="1:7" s="62" customFormat="1" ht="31.5" customHeight="1" x14ac:dyDescent="0.2">
      <c r="A852" s="69"/>
      <c r="B852" s="73"/>
      <c r="C852" s="73" t="s">
        <v>1572</v>
      </c>
      <c r="D852" s="220" t="s">
        <v>1573</v>
      </c>
      <c r="E852" s="220"/>
      <c r="F852" s="71" t="s">
        <v>8</v>
      </c>
      <c r="G852" s="74">
        <f t="shared" ref="G852:G857" si="49">IF(AND(F852="YA"),5,IF(AND(F852="TIDAK"),1,0))</f>
        <v>5</v>
      </c>
    </row>
    <row r="853" spans="1:7" s="62" customFormat="1" ht="31.5" customHeight="1" x14ac:dyDescent="0.2">
      <c r="A853" s="69"/>
      <c r="B853" s="73"/>
      <c r="C853" s="73" t="s">
        <v>1574</v>
      </c>
      <c r="D853" s="220" t="s">
        <v>1575</v>
      </c>
      <c r="E853" s="220"/>
      <c r="F853" s="71" t="s">
        <v>8</v>
      </c>
      <c r="G853" s="74">
        <f t="shared" si="49"/>
        <v>5</v>
      </c>
    </row>
    <row r="854" spans="1:7" s="62" customFormat="1" ht="31.5" customHeight="1" x14ac:dyDescent="0.2">
      <c r="A854" s="69"/>
      <c r="B854" s="73"/>
      <c r="C854" s="73" t="s">
        <v>1576</v>
      </c>
      <c r="D854" s="220" t="s">
        <v>1746</v>
      </c>
      <c r="E854" s="220"/>
      <c r="F854" s="71" t="s">
        <v>8</v>
      </c>
      <c r="G854" s="74">
        <f t="shared" si="49"/>
        <v>5</v>
      </c>
    </row>
    <row r="855" spans="1:7" s="62" customFormat="1" ht="31.5" customHeight="1" x14ac:dyDescent="0.2">
      <c r="A855" s="69"/>
      <c r="B855" s="73"/>
      <c r="C855" s="73" t="s">
        <v>1578</v>
      </c>
      <c r="D855" s="220" t="s">
        <v>1579</v>
      </c>
      <c r="E855" s="220"/>
      <c r="F855" s="71" t="s">
        <v>8</v>
      </c>
      <c r="G855" s="74">
        <f t="shared" si="49"/>
        <v>5</v>
      </c>
    </row>
    <row r="856" spans="1:7" s="62" customFormat="1" ht="31.5" customHeight="1" x14ac:dyDescent="0.2">
      <c r="A856" s="69"/>
      <c r="B856" s="73"/>
      <c r="C856" s="73" t="s">
        <v>1580</v>
      </c>
      <c r="D856" s="220" t="s">
        <v>1581</v>
      </c>
      <c r="E856" s="220"/>
      <c r="F856" s="71" t="s">
        <v>8</v>
      </c>
      <c r="G856" s="74">
        <f t="shared" si="49"/>
        <v>5</v>
      </c>
    </row>
    <row r="857" spans="1:7" s="62" customFormat="1" ht="31.5" customHeight="1" x14ac:dyDescent="0.2">
      <c r="A857" s="69"/>
      <c r="B857" s="73"/>
      <c r="C857" s="73" t="s">
        <v>1582</v>
      </c>
      <c r="D857" s="220" t="s">
        <v>1583</v>
      </c>
      <c r="E857" s="220"/>
      <c r="F857" s="71" t="s">
        <v>55</v>
      </c>
      <c r="G857" s="74">
        <f t="shared" si="49"/>
        <v>1</v>
      </c>
    </row>
    <row r="858" spans="1:7" s="62" customFormat="1" ht="31.5" customHeight="1" x14ac:dyDescent="0.2">
      <c r="A858" s="69"/>
      <c r="B858" s="73" t="s">
        <v>1584</v>
      </c>
      <c r="C858" s="220" t="s">
        <v>1585</v>
      </c>
      <c r="D858" s="220"/>
      <c r="E858" s="220"/>
      <c r="F858" s="71"/>
      <c r="G858" s="74"/>
    </row>
    <row r="859" spans="1:7" s="62" customFormat="1" ht="31.5" customHeight="1" x14ac:dyDescent="0.2">
      <c r="A859" s="69"/>
      <c r="B859" s="73"/>
      <c r="C859" s="73" t="s">
        <v>1586</v>
      </c>
      <c r="D859" s="220" t="s">
        <v>1587</v>
      </c>
      <c r="E859" s="220"/>
      <c r="F859" s="71" t="s">
        <v>55</v>
      </c>
      <c r="G859" s="74">
        <f t="shared" ref="G859:G864" si="50">IF(AND(F859="YA"),5,IF(AND(F859="TIDAK"),1,0))</f>
        <v>1</v>
      </c>
    </row>
    <row r="860" spans="1:7" s="62" customFormat="1" ht="31.5" customHeight="1" x14ac:dyDescent="0.2">
      <c r="A860" s="69"/>
      <c r="B860" s="73"/>
      <c r="C860" s="73" t="s">
        <v>1588</v>
      </c>
      <c r="D860" s="220" t="s">
        <v>1589</v>
      </c>
      <c r="E860" s="220"/>
      <c r="F860" s="71" t="s">
        <v>55</v>
      </c>
      <c r="G860" s="74">
        <f t="shared" si="50"/>
        <v>1</v>
      </c>
    </row>
    <row r="861" spans="1:7" s="62" customFormat="1" ht="31.5" customHeight="1" x14ac:dyDescent="0.2">
      <c r="A861" s="69"/>
      <c r="B861" s="73"/>
      <c r="C861" s="73" t="s">
        <v>1590</v>
      </c>
      <c r="D861" s="220" t="s">
        <v>1591</v>
      </c>
      <c r="E861" s="220"/>
      <c r="F861" s="71" t="s">
        <v>55</v>
      </c>
      <c r="G861" s="74">
        <f t="shared" si="50"/>
        <v>1</v>
      </c>
    </row>
    <row r="862" spans="1:7" s="62" customFormat="1" ht="31.5" customHeight="1" x14ac:dyDescent="0.2">
      <c r="A862" s="69"/>
      <c r="B862" s="73"/>
      <c r="C862" s="73" t="s">
        <v>1592</v>
      </c>
      <c r="D862" s="220" t="s">
        <v>1593</v>
      </c>
      <c r="E862" s="220"/>
      <c r="F862" s="71" t="s">
        <v>55</v>
      </c>
      <c r="G862" s="74">
        <f t="shared" si="50"/>
        <v>1</v>
      </c>
    </row>
    <row r="863" spans="1:7" s="62" customFormat="1" ht="31.5" customHeight="1" x14ac:dyDescent="0.2">
      <c r="A863" s="69"/>
      <c r="B863" s="73"/>
      <c r="C863" s="73" t="s">
        <v>1594</v>
      </c>
      <c r="D863" s="220" t="s">
        <v>1595</v>
      </c>
      <c r="E863" s="220"/>
      <c r="F863" s="71" t="s">
        <v>55</v>
      </c>
      <c r="G863" s="74">
        <f t="shared" si="50"/>
        <v>1</v>
      </c>
    </row>
    <row r="864" spans="1:7" s="62" customFormat="1" ht="31.5" customHeight="1" x14ac:dyDescent="0.2">
      <c r="A864" s="69"/>
      <c r="B864" s="73"/>
      <c r="C864" s="73" t="s">
        <v>1596</v>
      </c>
      <c r="D864" s="220" t="s">
        <v>1597</v>
      </c>
      <c r="E864" s="220"/>
      <c r="F864" s="71" t="s">
        <v>55</v>
      </c>
      <c r="G864" s="74">
        <f t="shared" si="50"/>
        <v>1</v>
      </c>
    </row>
    <row r="865" spans="1:7" s="62" customFormat="1" ht="31.5" customHeight="1" x14ac:dyDescent="0.2">
      <c r="A865" s="69">
        <v>30</v>
      </c>
      <c r="B865" s="219" t="s">
        <v>1598</v>
      </c>
      <c r="C865" s="219"/>
      <c r="D865" s="219"/>
      <c r="E865" s="219"/>
      <c r="F865" s="71"/>
      <c r="G865" s="72">
        <f>SUM(G866:G885)</f>
        <v>58</v>
      </c>
    </row>
    <row r="866" spans="1:7" s="62" customFormat="1" ht="47.5" customHeight="1" x14ac:dyDescent="0.2">
      <c r="A866" s="69"/>
      <c r="B866" s="73" t="s">
        <v>1599</v>
      </c>
      <c r="C866" s="220" t="s">
        <v>1600</v>
      </c>
      <c r="D866" s="220"/>
      <c r="E866" s="220"/>
      <c r="F866" s="71" t="s">
        <v>8</v>
      </c>
      <c r="G866" s="74">
        <f>IF(AND(F866="YA"),5,IF(AND(F866="TIDAK"),1,0))</f>
        <v>5</v>
      </c>
    </row>
    <row r="867" spans="1:7" s="62" customFormat="1" ht="31.5" customHeight="1" x14ac:dyDescent="0.2">
      <c r="A867" s="69"/>
      <c r="B867" s="73" t="s">
        <v>1601</v>
      </c>
      <c r="C867" s="220" t="s">
        <v>1602</v>
      </c>
      <c r="D867" s="220"/>
      <c r="E867" s="220"/>
      <c r="F867" s="71"/>
      <c r="G867" s="74"/>
    </row>
    <row r="868" spans="1:7" s="62" customFormat="1" ht="31.5" customHeight="1" x14ac:dyDescent="0.2">
      <c r="A868" s="69"/>
      <c r="B868" s="73"/>
      <c r="C868" s="73" t="s">
        <v>1603</v>
      </c>
      <c r="D868" s="220" t="s">
        <v>1747</v>
      </c>
      <c r="E868" s="220"/>
      <c r="F868" s="71" t="s">
        <v>8</v>
      </c>
      <c r="G868" s="74">
        <f>IF(AND(F868="YA"),5,IF(AND(F868="TIDAK"),1,0))</f>
        <v>5</v>
      </c>
    </row>
    <row r="869" spans="1:7" s="62" customFormat="1" ht="31.5" customHeight="1" x14ac:dyDescent="0.2">
      <c r="A869" s="69"/>
      <c r="B869" s="73"/>
      <c r="C869" s="73" t="s">
        <v>1605</v>
      </c>
      <c r="D869" s="220" t="s">
        <v>1606</v>
      </c>
      <c r="E869" s="220"/>
      <c r="F869" s="71" t="s">
        <v>55</v>
      </c>
      <c r="G869" s="74">
        <f>IF(AND(F869="YA"),5,IF(AND(F869="TIDAK"),1,0))</f>
        <v>1</v>
      </c>
    </row>
    <row r="870" spans="1:7" s="62" customFormat="1" ht="31.5" customHeight="1" x14ac:dyDescent="0.2">
      <c r="A870" s="69"/>
      <c r="B870" s="73" t="s">
        <v>1607</v>
      </c>
      <c r="C870" s="220" t="s">
        <v>1608</v>
      </c>
      <c r="D870" s="220"/>
      <c r="E870" s="220"/>
      <c r="F870" s="71"/>
      <c r="G870" s="74"/>
    </row>
    <row r="871" spans="1:7" s="62" customFormat="1" ht="27.25" customHeight="1" x14ac:dyDescent="0.2">
      <c r="A871" s="69"/>
      <c r="B871" s="73"/>
      <c r="C871" s="73" t="s">
        <v>1609</v>
      </c>
      <c r="D871" s="220" t="s">
        <v>1610</v>
      </c>
      <c r="E871" s="220"/>
      <c r="F871" s="71" t="s">
        <v>8</v>
      </c>
      <c r="G871" s="74">
        <f t="shared" ref="G871:G876" si="51">IF(AND(F871="YA"),5,IF(AND(F871="TIDAK"),1,0))</f>
        <v>5</v>
      </c>
    </row>
    <row r="872" spans="1:7" s="62" customFormat="1" ht="31.5" customHeight="1" x14ac:dyDescent="0.2">
      <c r="A872" s="69"/>
      <c r="B872" s="73"/>
      <c r="C872" s="73" t="s">
        <v>1611</v>
      </c>
      <c r="D872" s="220" t="s">
        <v>1612</v>
      </c>
      <c r="E872" s="220"/>
      <c r="F872" s="71" t="s">
        <v>8</v>
      </c>
      <c r="G872" s="74">
        <f t="shared" si="51"/>
        <v>5</v>
      </c>
    </row>
    <row r="873" spans="1:7" s="62" customFormat="1" ht="31.5" customHeight="1" x14ac:dyDescent="0.2">
      <c r="A873" s="69"/>
      <c r="B873" s="73"/>
      <c r="C873" s="73" t="s">
        <v>1613</v>
      </c>
      <c r="D873" s="220" t="s">
        <v>1614</v>
      </c>
      <c r="E873" s="220"/>
      <c r="F873" s="71" t="s">
        <v>55</v>
      </c>
      <c r="G873" s="74">
        <f t="shared" si="51"/>
        <v>1</v>
      </c>
    </row>
    <row r="874" spans="1:7" s="62" customFormat="1" ht="42" customHeight="1" x14ac:dyDescent="0.2">
      <c r="A874" s="69"/>
      <c r="B874" s="73"/>
      <c r="C874" s="73" t="s">
        <v>1615</v>
      </c>
      <c r="D874" s="220" t="s">
        <v>1616</v>
      </c>
      <c r="E874" s="220"/>
      <c r="F874" s="71" t="s">
        <v>55</v>
      </c>
      <c r="G874" s="74">
        <f t="shared" si="51"/>
        <v>1</v>
      </c>
    </row>
    <row r="875" spans="1:7" s="62" customFormat="1" ht="68.5" customHeight="1" x14ac:dyDescent="0.2">
      <c r="A875" s="69"/>
      <c r="B875" s="73"/>
      <c r="C875" s="73" t="s">
        <v>1617</v>
      </c>
      <c r="D875" s="220" t="s">
        <v>1618</v>
      </c>
      <c r="E875" s="220"/>
      <c r="F875" s="71" t="s">
        <v>8</v>
      </c>
      <c r="G875" s="74">
        <f t="shared" si="51"/>
        <v>5</v>
      </c>
    </row>
    <row r="876" spans="1:7" s="62" customFormat="1" ht="31.5" customHeight="1" x14ac:dyDescent="0.2">
      <c r="A876" s="69"/>
      <c r="B876" s="73"/>
      <c r="C876" s="73" t="s">
        <v>1619</v>
      </c>
      <c r="D876" s="220" t="s">
        <v>1620</v>
      </c>
      <c r="E876" s="220"/>
      <c r="F876" s="71" t="s">
        <v>8</v>
      </c>
      <c r="G876" s="74">
        <f t="shared" si="51"/>
        <v>5</v>
      </c>
    </row>
    <row r="877" spans="1:7" s="62" customFormat="1" ht="31.5" customHeight="1" x14ac:dyDescent="0.2">
      <c r="A877" s="69"/>
      <c r="B877" s="73" t="s">
        <v>1621</v>
      </c>
      <c r="C877" s="220" t="s">
        <v>1622</v>
      </c>
      <c r="D877" s="220"/>
      <c r="E877" s="220"/>
      <c r="F877" s="71"/>
      <c r="G877" s="74"/>
    </row>
    <row r="878" spans="1:7" s="62" customFormat="1" ht="31.5" customHeight="1" x14ac:dyDescent="0.2">
      <c r="A878" s="69"/>
      <c r="B878" s="73"/>
      <c r="C878" s="73" t="s">
        <v>1623</v>
      </c>
      <c r="D878" s="220" t="s">
        <v>1624</v>
      </c>
      <c r="E878" s="220"/>
      <c r="F878" s="71" t="s">
        <v>22</v>
      </c>
      <c r="G878" s="74">
        <f>IF(AND(F878="YA"),3,IF(AND(F878="TIDAK"),1,0))</f>
        <v>0</v>
      </c>
    </row>
    <row r="879" spans="1:7" s="62" customFormat="1" ht="31.5" customHeight="1" x14ac:dyDescent="0.2">
      <c r="A879" s="69"/>
      <c r="B879" s="73"/>
      <c r="C879" s="73" t="s">
        <v>1625</v>
      </c>
      <c r="D879" s="220" t="s">
        <v>1626</v>
      </c>
      <c r="E879" s="220"/>
      <c r="F879" s="71" t="s">
        <v>22</v>
      </c>
      <c r="G879" s="74">
        <f>IF(AND(F879="YA"),3,IF(AND(F879="TIDAK"),1,0))</f>
        <v>0</v>
      </c>
    </row>
    <row r="880" spans="1:7" s="62" customFormat="1" ht="31.5" customHeight="1" x14ac:dyDescent="0.2">
      <c r="A880" s="69"/>
      <c r="B880" s="73"/>
      <c r="C880" s="73" t="s">
        <v>1627</v>
      </c>
      <c r="D880" s="220" t="s">
        <v>1628</v>
      </c>
      <c r="E880" s="220"/>
      <c r="F880" s="71" t="s">
        <v>8</v>
      </c>
      <c r="G880" s="74">
        <f>IF(AND(F880="YA"),5,IF(AND(F880="TIDAK"),1,0))</f>
        <v>5</v>
      </c>
    </row>
    <row r="881" spans="1:7" s="62" customFormat="1" ht="42" customHeight="1" x14ac:dyDescent="0.2">
      <c r="A881" s="69"/>
      <c r="B881" s="73" t="s">
        <v>1629</v>
      </c>
      <c r="C881" s="220" t="s">
        <v>1630</v>
      </c>
      <c r="D881" s="220"/>
      <c r="E881" s="220"/>
      <c r="F881" s="71" t="s">
        <v>8</v>
      </c>
      <c r="G881" s="74">
        <f>IF(AND(F881="YA"),5,IF(AND(F881="TIDAK"),1,0))</f>
        <v>5</v>
      </c>
    </row>
    <row r="882" spans="1:7" s="62" customFormat="1" ht="31.5" customHeight="1" x14ac:dyDescent="0.2">
      <c r="A882" s="69"/>
      <c r="B882" s="73" t="s">
        <v>1631</v>
      </c>
      <c r="C882" s="220" t="s">
        <v>1632</v>
      </c>
      <c r="D882" s="220"/>
      <c r="E882" s="220"/>
      <c r="F882" s="71"/>
      <c r="G882" s="74"/>
    </row>
    <row r="883" spans="1:7" s="62" customFormat="1" ht="31.5" customHeight="1" x14ac:dyDescent="0.2">
      <c r="A883" s="69"/>
      <c r="B883" s="73"/>
      <c r="C883" s="73" t="s">
        <v>1633</v>
      </c>
      <c r="D883" s="220" t="s">
        <v>1634</v>
      </c>
      <c r="E883" s="220"/>
      <c r="F883" s="71" t="s">
        <v>8</v>
      </c>
      <c r="G883" s="74">
        <f>IF(AND(F883="YA"),5,IF(AND(F883="TIDAK"),1,0))</f>
        <v>5</v>
      </c>
    </row>
    <row r="884" spans="1:7" s="62" customFormat="1" ht="31.5" customHeight="1" x14ac:dyDescent="0.2">
      <c r="A884" s="69"/>
      <c r="B884" s="73"/>
      <c r="C884" s="73" t="s">
        <v>1635</v>
      </c>
      <c r="D884" s="220" t="s">
        <v>1636</v>
      </c>
      <c r="E884" s="220"/>
      <c r="F884" s="71" t="s">
        <v>8</v>
      </c>
      <c r="G884" s="74">
        <f>IF(AND(F884="YA"),5,IF(AND(F884="TIDAK"),1,0))</f>
        <v>5</v>
      </c>
    </row>
    <row r="885" spans="1:7" s="62" customFormat="1" ht="31.5" customHeight="1" x14ac:dyDescent="0.2">
      <c r="A885" s="69"/>
      <c r="B885" s="73"/>
      <c r="C885" s="73" t="s">
        <v>1637</v>
      </c>
      <c r="D885" s="220" t="s">
        <v>1638</v>
      </c>
      <c r="E885" s="220"/>
      <c r="F885" s="71" t="s">
        <v>8</v>
      </c>
      <c r="G885" s="74">
        <f>IF(AND(F885="YA"),5,IF(AND(F885="TIDAK"),1,0))</f>
        <v>5</v>
      </c>
    </row>
    <row r="886" spans="1:7" s="62" customFormat="1" ht="31.5" customHeight="1" x14ac:dyDescent="0.2">
      <c r="A886" s="230" t="s">
        <v>1648</v>
      </c>
      <c r="B886" s="230"/>
      <c r="C886" s="230"/>
      <c r="D886" s="230"/>
      <c r="E886" s="230"/>
      <c r="F886" s="230"/>
      <c r="G886" s="97">
        <f>G4+G163+G244+G281+G326+G365+G400+G430+G443+G477+G617+G678+G705+G751+G809+G832</f>
        <v>2473</v>
      </c>
    </row>
    <row r="887" spans="1:7" s="62" customFormat="1" ht="31.5" customHeight="1" x14ac:dyDescent="0.2">
      <c r="A887" s="230" t="s">
        <v>1649</v>
      </c>
      <c r="B887" s="230"/>
      <c r="C887" s="230"/>
      <c r="D887" s="230"/>
      <c r="E887" s="230"/>
      <c r="F887" s="230"/>
      <c r="G887" s="42" t="str">
        <f>IF(AND(G886&gt;=2384),"SANGAT BAIK",IF(AND(G886&gt;=2013),"BAIK",IF(AND(G886&gt;=1616),"CUKUP","KURANG")))</f>
        <v>SANGAT BAIK</v>
      </c>
    </row>
  </sheetData>
  <protectedRanges>
    <protectedRange sqref="B886:E887" name="Range2_1"/>
    <protectedRange sqref="F886:F887 A886:A887" name="Range1_1"/>
  </protectedRanges>
  <mergeCells count="712">
    <mergeCell ref="D884:E884"/>
    <mergeCell ref="D885:E885"/>
    <mergeCell ref="A886:F886"/>
    <mergeCell ref="A887:F887"/>
    <mergeCell ref="D878:E878"/>
    <mergeCell ref="D879:E879"/>
    <mergeCell ref="D880:E880"/>
    <mergeCell ref="C881:E881"/>
    <mergeCell ref="C882:E882"/>
    <mergeCell ref="D883:E883"/>
    <mergeCell ref="D872:E872"/>
    <mergeCell ref="D873:E873"/>
    <mergeCell ref="D874:E874"/>
    <mergeCell ref="D875:E875"/>
    <mergeCell ref="D876:E876"/>
    <mergeCell ref="C877:E877"/>
    <mergeCell ref="C866:E866"/>
    <mergeCell ref="C867:E867"/>
    <mergeCell ref="D868:E868"/>
    <mergeCell ref="D869:E869"/>
    <mergeCell ref="C870:E870"/>
    <mergeCell ref="D871:E871"/>
    <mergeCell ref="D860:E860"/>
    <mergeCell ref="D861:E861"/>
    <mergeCell ref="D862:E862"/>
    <mergeCell ref="D863:E863"/>
    <mergeCell ref="D864:E864"/>
    <mergeCell ref="B865:E865"/>
    <mergeCell ref="D854:E854"/>
    <mergeCell ref="D855:E855"/>
    <mergeCell ref="D856:E856"/>
    <mergeCell ref="D857:E857"/>
    <mergeCell ref="C858:E858"/>
    <mergeCell ref="D859:E859"/>
    <mergeCell ref="D848:E848"/>
    <mergeCell ref="D849:E849"/>
    <mergeCell ref="D850:E850"/>
    <mergeCell ref="C851:E851"/>
    <mergeCell ref="D852:E852"/>
    <mergeCell ref="D853:E853"/>
    <mergeCell ref="C842:E842"/>
    <mergeCell ref="D843:E843"/>
    <mergeCell ref="D844:E844"/>
    <mergeCell ref="D845:E845"/>
    <mergeCell ref="D846:E846"/>
    <mergeCell ref="D847:E847"/>
    <mergeCell ref="C836:E836"/>
    <mergeCell ref="C837:E837"/>
    <mergeCell ref="D838:E838"/>
    <mergeCell ref="D839:E839"/>
    <mergeCell ref="D840:E840"/>
    <mergeCell ref="D841:E841"/>
    <mergeCell ref="D830:E830"/>
    <mergeCell ref="C831:E831"/>
    <mergeCell ref="A832:F832"/>
    <mergeCell ref="B833:E833"/>
    <mergeCell ref="C834:E834"/>
    <mergeCell ref="C835:E835"/>
    <mergeCell ref="D824:E824"/>
    <mergeCell ref="D825:E825"/>
    <mergeCell ref="C826:E826"/>
    <mergeCell ref="C827:E827"/>
    <mergeCell ref="D828:E828"/>
    <mergeCell ref="D829:E829"/>
    <mergeCell ref="D818:E818"/>
    <mergeCell ref="D819:E819"/>
    <mergeCell ref="C820:E820"/>
    <mergeCell ref="D821:E821"/>
    <mergeCell ref="D822:E822"/>
    <mergeCell ref="C823:E823"/>
    <mergeCell ref="D812:E812"/>
    <mergeCell ref="D813:E813"/>
    <mergeCell ref="D814:E814"/>
    <mergeCell ref="D815:E815"/>
    <mergeCell ref="C816:E816"/>
    <mergeCell ref="C817:E817"/>
    <mergeCell ref="C803:E803"/>
    <mergeCell ref="D804:E804"/>
    <mergeCell ref="D805:E805"/>
    <mergeCell ref="A809:F809"/>
    <mergeCell ref="B810:E810"/>
    <mergeCell ref="C811:E811"/>
    <mergeCell ref="C797:E797"/>
    <mergeCell ref="D798:E798"/>
    <mergeCell ref="D799:E799"/>
    <mergeCell ref="D800:E800"/>
    <mergeCell ref="C801:E801"/>
    <mergeCell ref="C802:E802"/>
    <mergeCell ref="D791:E791"/>
    <mergeCell ref="C792:E792"/>
    <mergeCell ref="C793:E793"/>
    <mergeCell ref="D794:E794"/>
    <mergeCell ref="D795:E795"/>
    <mergeCell ref="D796:E796"/>
    <mergeCell ref="C785:E785"/>
    <mergeCell ref="C786:E786"/>
    <mergeCell ref="C787:E787"/>
    <mergeCell ref="D788:E788"/>
    <mergeCell ref="D789:E789"/>
    <mergeCell ref="D790:E790"/>
    <mergeCell ref="C779:E779"/>
    <mergeCell ref="C780:E780"/>
    <mergeCell ref="C781:E781"/>
    <mergeCell ref="D782:E782"/>
    <mergeCell ref="D783:E783"/>
    <mergeCell ref="D784:E784"/>
    <mergeCell ref="D773:E773"/>
    <mergeCell ref="C774:E774"/>
    <mergeCell ref="C775:E775"/>
    <mergeCell ref="C776:E776"/>
    <mergeCell ref="C777:E777"/>
    <mergeCell ref="B778:E778"/>
    <mergeCell ref="D767:E767"/>
    <mergeCell ref="D768:E768"/>
    <mergeCell ref="D769:E769"/>
    <mergeCell ref="D770:E770"/>
    <mergeCell ref="D771:E771"/>
    <mergeCell ref="D772:E772"/>
    <mergeCell ref="C755:E755"/>
    <mergeCell ref="D756:E756"/>
    <mergeCell ref="D757:E757"/>
    <mergeCell ref="D761:E761"/>
    <mergeCell ref="C765:E765"/>
    <mergeCell ref="D766:E766"/>
    <mergeCell ref="C747:E747"/>
    <mergeCell ref="D748:E748"/>
    <mergeCell ref="A751:F751"/>
    <mergeCell ref="B752:E752"/>
    <mergeCell ref="C753:E753"/>
    <mergeCell ref="C754:E754"/>
    <mergeCell ref="D741:E741"/>
    <mergeCell ref="D742:E742"/>
    <mergeCell ref="C743:E743"/>
    <mergeCell ref="D744:E744"/>
    <mergeCell ref="D745:E745"/>
    <mergeCell ref="D746:E746"/>
    <mergeCell ref="D735:E735"/>
    <mergeCell ref="D736:E736"/>
    <mergeCell ref="D737:E737"/>
    <mergeCell ref="D738:E738"/>
    <mergeCell ref="C739:E739"/>
    <mergeCell ref="D740:E740"/>
    <mergeCell ref="C729:E729"/>
    <mergeCell ref="C730:E730"/>
    <mergeCell ref="C731:E731"/>
    <mergeCell ref="C732:E732"/>
    <mergeCell ref="D733:E733"/>
    <mergeCell ref="D734:E734"/>
    <mergeCell ref="D719:E719"/>
    <mergeCell ref="D720:E720"/>
    <mergeCell ref="D722:E722"/>
    <mergeCell ref="D723:E723"/>
    <mergeCell ref="C727:E727"/>
    <mergeCell ref="C728:E728"/>
    <mergeCell ref="D710:E710"/>
    <mergeCell ref="D711:E711"/>
    <mergeCell ref="D712:E712"/>
    <mergeCell ref="D716:E716"/>
    <mergeCell ref="C717:E717"/>
    <mergeCell ref="D718:E718"/>
    <mergeCell ref="C704:E704"/>
    <mergeCell ref="A705:F705"/>
    <mergeCell ref="B706:E706"/>
    <mergeCell ref="C707:E707"/>
    <mergeCell ref="C708:E708"/>
    <mergeCell ref="D709:E709"/>
    <mergeCell ref="C698:E698"/>
    <mergeCell ref="C699:E699"/>
    <mergeCell ref="D700:E700"/>
    <mergeCell ref="D701:E701"/>
    <mergeCell ref="D702:E702"/>
    <mergeCell ref="C703:E703"/>
    <mergeCell ref="D692:E692"/>
    <mergeCell ref="D693:E693"/>
    <mergeCell ref="C694:E694"/>
    <mergeCell ref="D695:E695"/>
    <mergeCell ref="D696:E696"/>
    <mergeCell ref="C697:E697"/>
    <mergeCell ref="B679:E679"/>
    <mergeCell ref="C680:E680"/>
    <mergeCell ref="C681:E681"/>
    <mergeCell ref="D682:E682"/>
    <mergeCell ref="D683:E683"/>
    <mergeCell ref="D684:E684"/>
    <mergeCell ref="C673:E673"/>
    <mergeCell ref="D674:E674"/>
    <mergeCell ref="D675:E675"/>
    <mergeCell ref="D676:E676"/>
    <mergeCell ref="D677:E677"/>
    <mergeCell ref="A678:F678"/>
    <mergeCell ref="C647:E647"/>
    <mergeCell ref="D648:E648"/>
    <mergeCell ref="D652:E652"/>
    <mergeCell ref="D656:E656"/>
    <mergeCell ref="D662:E662"/>
    <mergeCell ref="D670:E670"/>
    <mergeCell ref="D641:E641"/>
    <mergeCell ref="C642:E642"/>
    <mergeCell ref="C643:E643"/>
    <mergeCell ref="D644:E644"/>
    <mergeCell ref="D645:E645"/>
    <mergeCell ref="D646:E646"/>
    <mergeCell ref="D635:E635"/>
    <mergeCell ref="D636:E636"/>
    <mergeCell ref="D637:E637"/>
    <mergeCell ref="D638:E638"/>
    <mergeCell ref="D639:E639"/>
    <mergeCell ref="D640:E640"/>
    <mergeCell ref="C629:E629"/>
    <mergeCell ref="D630:E630"/>
    <mergeCell ref="D631:E631"/>
    <mergeCell ref="D632:E632"/>
    <mergeCell ref="D633:E633"/>
    <mergeCell ref="C634:E634"/>
    <mergeCell ref="D623:E623"/>
    <mergeCell ref="D624:E624"/>
    <mergeCell ref="D625:E625"/>
    <mergeCell ref="D626:E626"/>
    <mergeCell ref="D627:E627"/>
    <mergeCell ref="D628:E628"/>
    <mergeCell ref="A617:F617"/>
    <mergeCell ref="B618:E618"/>
    <mergeCell ref="C619:E619"/>
    <mergeCell ref="C620:E620"/>
    <mergeCell ref="D621:E621"/>
    <mergeCell ref="D622:E622"/>
    <mergeCell ref="D611:E611"/>
    <mergeCell ref="C612:E612"/>
    <mergeCell ref="C613:E613"/>
    <mergeCell ref="C614:E614"/>
    <mergeCell ref="D615:E615"/>
    <mergeCell ref="D616:E616"/>
    <mergeCell ref="D602:E602"/>
    <mergeCell ref="D603:E603"/>
    <mergeCell ref="C607:E607"/>
    <mergeCell ref="C608:E608"/>
    <mergeCell ref="C609:E609"/>
    <mergeCell ref="D610:E610"/>
    <mergeCell ref="C596:E596"/>
    <mergeCell ref="C597:E597"/>
    <mergeCell ref="C598:E598"/>
    <mergeCell ref="C599:E599"/>
    <mergeCell ref="C600:E600"/>
    <mergeCell ref="C601:E601"/>
    <mergeCell ref="C590:E590"/>
    <mergeCell ref="B591:E591"/>
    <mergeCell ref="C592:E592"/>
    <mergeCell ref="C593:E593"/>
    <mergeCell ref="C594:E594"/>
    <mergeCell ref="C595:E595"/>
    <mergeCell ref="C584:E584"/>
    <mergeCell ref="C585:E585"/>
    <mergeCell ref="C586:E586"/>
    <mergeCell ref="C587:E587"/>
    <mergeCell ref="C588:E588"/>
    <mergeCell ref="C589:E589"/>
    <mergeCell ref="D578:E578"/>
    <mergeCell ref="D579:E579"/>
    <mergeCell ref="C580:E580"/>
    <mergeCell ref="D581:E581"/>
    <mergeCell ref="D582:E582"/>
    <mergeCell ref="D583:E583"/>
    <mergeCell ref="D570:E570"/>
    <mergeCell ref="D573:E573"/>
    <mergeCell ref="B574:E574"/>
    <mergeCell ref="C575:E575"/>
    <mergeCell ref="C576:E576"/>
    <mergeCell ref="C577:E577"/>
    <mergeCell ref="D562:E562"/>
    <mergeCell ref="D565:E565"/>
    <mergeCell ref="D566:E566"/>
    <mergeCell ref="B567:E567"/>
    <mergeCell ref="C568:E568"/>
    <mergeCell ref="C569:E569"/>
    <mergeCell ref="D554:E554"/>
    <mergeCell ref="D555:E555"/>
    <mergeCell ref="D556:E556"/>
    <mergeCell ref="D557:E557"/>
    <mergeCell ref="D560:E560"/>
    <mergeCell ref="D561:E561"/>
    <mergeCell ref="D546:E546"/>
    <mergeCell ref="C547:E547"/>
    <mergeCell ref="D548:E548"/>
    <mergeCell ref="D549:E549"/>
    <mergeCell ref="D550:E550"/>
    <mergeCell ref="D551:E551"/>
    <mergeCell ref="D536:E536"/>
    <mergeCell ref="B537:E537"/>
    <mergeCell ref="C538:E538"/>
    <mergeCell ref="D539:E539"/>
    <mergeCell ref="D540:E540"/>
    <mergeCell ref="D543:E543"/>
    <mergeCell ref="D524:E524"/>
    <mergeCell ref="C525:E525"/>
    <mergeCell ref="D526:E526"/>
    <mergeCell ref="D527:E527"/>
    <mergeCell ref="D528:E528"/>
    <mergeCell ref="D532:E532"/>
    <mergeCell ref="D510:E510"/>
    <mergeCell ref="D514:E514"/>
    <mergeCell ref="D517:E517"/>
    <mergeCell ref="C521:E521"/>
    <mergeCell ref="C522:E522"/>
    <mergeCell ref="D523:E523"/>
    <mergeCell ref="D491:E491"/>
    <mergeCell ref="C499:E499"/>
    <mergeCell ref="D500:E500"/>
    <mergeCell ref="D501:E501"/>
    <mergeCell ref="C505:E505"/>
    <mergeCell ref="D506:E506"/>
    <mergeCell ref="B478:E478"/>
    <mergeCell ref="C479:E479"/>
    <mergeCell ref="D480:E480"/>
    <mergeCell ref="D484:E484"/>
    <mergeCell ref="D485:E485"/>
    <mergeCell ref="D490:E490"/>
    <mergeCell ref="C472:E472"/>
    <mergeCell ref="D473:E473"/>
    <mergeCell ref="D474:E474"/>
    <mergeCell ref="D475:E475"/>
    <mergeCell ref="D476:E476"/>
    <mergeCell ref="A477:F477"/>
    <mergeCell ref="C466:E466"/>
    <mergeCell ref="C467:E467"/>
    <mergeCell ref="D468:E468"/>
    <mergeCell ref="D469:E469"/>
    <mergeCell ref="D470:E470"/>
    <mergeCell ref="C471:E471"/>
    <mergeCell ref="D460:E460"/>
    <mergeCell ref="C461:E461"/>
    <mergeCell ref="D462:E462"/>
    <mergeCell ref="D463:E463"/>
    <mergeCell ref="D464:E464"/>
    <mergeCell ref="D465:E465"/>
    <mergeCell ref="D454:E454"/>
    <mergeCell ref="D455:E455"/>
    <mergeCell ref="C456:E456"/>
    <mergeCell ref="C457:E457"/>
    <mergeCell ref="D458:E458"/>
    <mergeCell ref="D459:E459"/>
    <mergeCell ref="D448:E448"/>
    <mergeCell ref="D449:E449"/>
    <mergeCell ref="D450:E450"/>
    <mergeCell ref="D451:E451"/>
    <mergeCell ref="C452:E452"/>
    <mergeCell ref="D453:E453"/>
    <mergeCell ref="D442:E442"/>
    <mergeCell ref="A443:F443"/>
    <mergeCell ref="B444:E444"/>
    <mergeCell ref="C445:E445"/>
    <mergeCell ref="C446:E446"/>
    <mergeCell ref="C447:E447"/>
    <mergeCell ref="D436:E436"/>
    <mergeCell ref="D437:E437"/>
    <mergeCell ref="C438:E438"/>
    <mergeCell ref="C439:E439"/>
    <mergeCell ref="D440:E440"/>
    <mergeCell ref="D441:E441"/>
    <mergeCell ref="A430:F430"/>
    <mergeCell ref="B431:E431"/>
    <mergeCell ref="C432:E432"/>
    <mergeCell ref="C433:E433"/>
    <mergeCell ref="C434:E434"/>
    <mergeCell ref="D435:E435"/>
    <mergeCell ref="D419:E419"/>
    <mergeCell ref="D420:E420"/>
    <mergeCell ref="D421:E421"/>
    <mergeCell ref="D422:E422"/>
    <mergeCell ref="D426:E426"/>
    <mergeCell ref="D429:E429"/>
    <mergeCell ref="C403:E403"/>
    <mergeCell ref="C404:E404"/>
    <mergeCell ref="C405:E405"/>
    <mergeCell ref="D406:E406"/>
    <mergeCell ref="D412:E412"/>
    <mergeCell ref="C418:E418"/>
    <mergeCell ref="D397:E397"/>
    <mergeCell ref="D398:E398"/>
    <mergeCell ref="D399:E399"/>
    <mergeCell ref="A400:F400"/>
    <mergeCell ref="B401:E401"/>
    <mergeCell ref="C402:E402"/>
    <mergeCell ref="D389:E389"/>
    <mergeCell ref="D390:E390"/>
    <mergeCell ref="D391:E391"/>
    <mergeCell ref="C394:E394"/>
    <mergeCell ref="C395:E395"/>
    <mergeCell ref="D396:E396"/>
    <mergeCell ref="D381:E381"/>
    <mergeCell ref="C382:E382"/>
    <mergeCell ref="D383:E383"/>
    <mergeCell ref="D384:E384"/>
    <mergeCell ref="D385:E385"/>
    <mergeCell ref="D388:E388"/>
    <mergeCell ref="D369:E369"/>
    <mergeCell ref="D370:E370"/>
    <mergeCell ref="D371:E371"/>
    <mergeCell ref="C372:E372"/>
    <mergeCell ref="D373:E373"/>
    <mergeCell ref="D376:E376"/>
    <mergeCell ref="D360:E360"/>
    <mergeCell ref="D361:E361"/>
    <mergeCell ref="A365:F365"/>
    <mergeCell ref="B366:E366"/>
    <mergeCell ref="C367:E367"/>
    <mergeCell ref="C368:E368"/>
    <mergeCell ref="C346:E346"/>
    <mergeCell ref="D347:E347"/>
    <mergeCell ref="D351:E351"/>
    <mergeCell ref="D355:E355"/>
    <mergeCell ref="D356:E356"/>
    <mergeCell ref="D359:E359"/>
    <mergeCell ref="D334:E334"/>
    <mergeCell ref="C335:E335"/>
    <mergeCell ref="D336:E336"/>
    <mergeCell ref="D337:E337"/>
    <mergeCell ref="C341:E341"/>
    <mergeCell ref="D342:E342"/>
    <mergeCell ref="C328:E328"/>
    <mergeCell ref="C329:E329"/>
    <mergeCell ref="D330:E330"/>
    <mergeCell ref="D331:E331"/>
    <mergeCell ref="D332:E332"/>
    <mergeCell ref="D333:E333"/>
    <mergeCell ref="C322:E322"/>
    <mergeCell ref="D323:E323"/>
    <mergeCell ref="D324:E324"/>
    <mergeCell ref="D325:E325"/>
    <mergeCell ref="A326:F326"/>
    <mergeCell ref="B327:E327"/>
    <mergeCell ref="C313:E313"/>
    <mergeCell ref="D314:E314"/>
    <mergeCell ref="D315:E315"/>
    <mergeCell ref="D319:E319"/>
    <mergeCell ref="D320:E320"/>
    <mergeCell ref="D321:E321"/>
    <mergeCell ref="D304:E304"/>
    <mergeCell ref="D308:E308"/>
    <mergeCell ref="D309:E309"/>
    <mergeCell ref="D310:E310"/>
    <mergeCell ref="D311:E311"/>
    <mergeCell ref="D312:E312"/>
    <mergeCell ref="D298:E298"/>
    <mergeCell ref="D299:E299"/>
    <mergeCell ref="C300:E300"/>
    <mergeCell ref="D301:E301"/>
    <mergeCell ref="D302:E302"/>
    <mergeCell ref="D303:E303"/>
    <mergeCell ref="D292:E292"/>
    <mergeCell ref="C293:E293"/>
    <mergeCell ref="C294:E294"/>
    <mergeCell ref="C295:E295"/>
    <mergeCell ref="C296:E296"/>
    <mergeCell ref="D297:E297"/>
    <mergeCell ref="D286:E286"/>
    <mergeCell ref="D287:E287"/>
    <mergeCell ref="C288:E288"/>
    <mergeCell ref="C289:E289"/>
    <mergeCell ref="C290:E290"/>
    <mergeCell ref="D291:E291"/>
    <mergeCell ref="D280:E280"/>
    <mergeCell ref="A281:F281"/>
    <mergeCell ref="B282:E282"/>
    <mergeCell ref="C283:E283"/>
    <mergeCell ref="C284:E284"/>
    <mergeCell ref="D285:E285"/>
    <mergeCell ref="D274:E274"/>
    <mergeCell ref="C275:E275"/>
    <mergeCell ref="D276:E276"/>
    <mergeCell ref="D277:E277"/>
    <mergeCell ref="D278:E278"/>
    <mergeCell ref="D279:E279"/>
    <mergeCell ref="C268:E268"/>
    <mergeCell ref="C269:E269"/>
    <mergeCell ref="C270:E270"/>
    <mergeCell ref="C271:E271"/>
    <mergeCell ref="D272:E272"/>
    <mergeCell ref="D273:E273"/>
    <mergeCell ref="C262:E262"/>
    <mergeCell ref="D263:E263"/>
    <mergeCell ref="D264:E264"/>
    <mergeCell ref="D265:E265"/>
    <mergeCell ref="C266:E266"/>
    <mergeCell ref="C267:E267"/>
    <mergeCell ref="D256:E256"/>
    <mergeCell ref="D257:E257"/>
    <mergeCell ref="D258:E258"/>
    <mergeCell ref="D259:E259"/>
    <mergeCell ref="D260:E260"/>
    <mergeCell ref="C261:E261"/>
    <mergeCell ref="D250:E250"/>
    <mergeCell ref="D251:E251"/>
    <mergeCell ref="D252:E252"/>
    <mergeCell ref="D253:E253"/>
    <mergeCell ref="D254:E254"/>
    <mergeCell ref="C255:E255"/>
    <mergeCell ref="A244:F244"/>
    <mergeCell ref="B245:E245"/>
    <mergeCell ref="C246:E246"/>
    <mergeCell ref="D247:E247"/>
    <mergeCell ref="D248:E248"/>
    <mergeCell ref="D249:E249"/>
    <mergeCell ref="D238:E238"/>
    <mergeCell ref="D239:E239"/>
    <mergeCell ref="D240:E240"/>
    <mergeCell ref="C241:E241"/>
    <mergeCell ref="D242:E242"/>
    <mergeCell ref="D243:E243"/>
    <mergeCell ref="C232:E232"/>
    <mergeCell ref="D233:E233"/>
    <mergeCell ref="D234:E234"/>
    <mergeCell ref="C235:E235"/>
    <mergeCell ref="C236:E236"/>
    <mergeCell ref="D237:E237"/>
    <mergeCell ref="D226:E226"/>
    <mergeCell ref="D227:E227"/>
    <mergeCell ref="D228:E228"/>
    <mergeCell ref="D229:E229"/>
    <mergeCell ref="D230:E230"/>
    <mergeCell ref="D231:E231"/>
    <mergeCell ref="D220:E220"/>
    <mergeCell ref="C221:E221"/>
    <mergeCell ref="C222:E222"/>
    <mergeCell ref="C223:E223"/>
    <mergeCell ref="D224:E224"/>
    <mergeCell ref="D225:E225"/>
    <mergeCell ref="D214:E214"/>
    <mergeCell ref="D215:E215"/>
    <mergeCell ref="D216:E216"/>
    <mergeCell ref="C217:E217"/>
    <mergeCell ref="D218:E218"/>
    <mergeCell ref="D219:E219"/>
    <mergeCell ref="D208:E208"/>
    <mergeCell ref="D209:E209"/>
    <mergeCell ref="D210:E210"/>
    <mergeCell ref="D211:E211"/>
    <mergeCell ref="C212:E212"/>
    <mergeCell ref="D213:E213"/>
    <mergeCell ref="D202:E202"/>
    <mergeCell ref="C203:E203"/>
    <mergeCell ref="D204:E204"/>
    <mergeCell ref="D205:E205"/>
    <mergeCell ref="D206:E206"/>
    <mergeCell ref="C207:E207"/>
    <mergeCell ref="D196:E196"/>
    <mergeCell ref="D197:E197"/>
    <mergeCell ref="C198:E198"/>
    <mergeCell ref="D199:E199"/>
    <mergeCell ref="D200:E200"/>
    <mergeCell ref="D201:E201"/>
    <mergeCell ref="D190:E190"/>
    <mergeCell ref="D191:E191"/>
    <mergeCell ref="C192:E192"/>
    <mergeCell ref="C193:E193"/>
    <mergeCell ref="D194:E194"/>
    <mergeCell ref="D195:E195"/>
    <mergeCell ref="C184:E184"/>
    <mergeCell ref="D185:E185"/>
    <mergeCell ref="D186:E186"/>
    <mergeCell ref="D187:E187"/>
    <mergeCell ref="C188:E188"/>
    <mergeCell ref="D189:E189"/>
    <mergeCell ref="C165:E165"/>
    <mergeCell ref="C166:E166"/>
    <mergeCell ref="D167:E167"/>
    <mergeCell ref="D168:E168"/>
    <mergeCell ref="D174:E174"/>
    <mergeCell ref="C183:E183"/>
    <mergeCell ref="D159:E159"/>
    <mergeCell ref="D160:E160"/>
    <mergeCell ref="D161:E161"/>
    <mergeCell ref="C162:E162"/>
    <mergeCell ref="A163:F163"/>
    <mergeCell ref="B164:E164"/>
    <mergeCell ref="C153:E153"/>
    <mergeCell ref="D154:E154"/>
    <mergeCell ref="D155:E155"/>
    <mergeCell ref="D156:E156"/>
    <mergeCell ref="C157:E157"/>
    <mergeCell ref="C158:E158"/>
    <mergeCell ref="C147:E147"/>
    <mergeCell ref="D148:E148"/>
    <mergeCell ref="D149:E149"/>
    <mergeCell ref="D150:E150"/>
    <mergeCell ref="D151:E151"/>
    <mergeCell ref="C152:E152"/>
    <mergeCell ref="C141:E141"/>
    <mergeCell ref="C142:E142"/>
    <mergeCell ref="B143:E143"/>
    <mergeCell ref="C144:E144"/>
    <mergeCell ref="C145:E145"/>
    <mergeCell ref="C146:E146"/>
    <mergeCell ref="D135:E135"/>
    <mergeCell ref="C136:E136"/>
    <mergeCell ref="C137:E137"/>
    <mergeCell ref="D138:E138"/>
    <mergeCell ref="D139:E139"/>
    <mergeCell ref="D140:E140"/>
    <mergeCell ref="C129:E129"/>
    <mergeCell ref="D130:E130"/>
    <mergeCell ref="D131:E131"/>
    <mergeCell ref="C132:E132"/>
    <mergeCell ref="D133:E133"/>
    <mergeCell ref="D134:E134"/>
    <mergeCell ref="C123:E123"/>
    <mergeCell ref="C124:E124"/>
    <mergeCell ref="D125:E125"/>
    <mergeCell ref="D126:E126"/>
    <mergeCell ref="D127:E127"/>
    <mergeCell ref="C128:E128"/>
    <mergeCell ref="C117:E117"/>
    <mergeCell ref="C118:E118"/>
    <mergeCell ref="D119:E119"/>
    <mergeCell ref="D120:E120"/>
    <mergeCell ref="D121:E121"/>
    <mergeCell ref="B122:E122"/>
    <mergeCell ref="C111:E111"/>
    <mergeCell ref="D112:E112"/>
    <mergeCell ref="D113:E113"/>
    <mergeCell ref="C114:E114"/>
    <mergeCell ref="D115:E115"/>
    <mergeCell ref="D116:E116"/>
    <mergeCell ref="D105:E105"/>
    <mergeCell ref="D106:E106"/>
    <mergeCell ref="C107:E107"/>
    <mergeCell ref="C108:E108"/>
    <mergeCell ref="C109:E109"/>
    <mergeCell ref="C110:E110"/>
    <mergeCell ref="C99:E99"/>
    <mergeCell ref="C100:E100"/>
    <mergeCell ref="D101:E101"/>
    <mergeCell ref="D102:E102"/>
    <mergeCell ref="D103:E103"/>
    <mergeCell ref="D104:E104"/>
    <mergeCell ref="D93:E93"/>
    <mergeCell ref="D94:E94"/>
    <mergeCell ref="C95:E95"/>
    <mergeCell ref="C96:E96"/>
    <mergeCell ref="B97:E97"/>
    <mergeCell ref="C98:E98"/>
    <mergeCell ref="D87:E87"/>
    <mergeCell ref="C88:E88"/>
    <mergeCell ref="D89:E89"/>
    <mergeCell ref="D90:E90"/>
    <mergeCell ref="C91:E91"/>
    <mergeCell ref="D92:E92"/>
    <mergeCell ref="C81:E81"/>
    <mergeCell ref="C82:E82"/>
    <mergeCell ref="B83:E83"/>
    <mergeCell ref="C84:E84"/>
    <mergeCell ref="C85:E85"/>
    <mergeCell ref="D86:E86"/>
    <mergeCell ref="D72:E72"/>
    <mergeCell ref="D76:E76"/>
    <mergeCell ref="C77:E77"/>
    <mergeCell ref="C78:E78"/>
    <mergeCell ref="C79:E79"/>
    <mergeCell ref="C80:E80"/>
    <mergeCell ref="D66:E66"/>
    <mergeCell ref="D67:E67"/>
    <mergeCell ref="D68:E68"/>
    <mergeCell ref="D69:E69"/>
    <mergeCell ref="D70:E70"/>
    <mergeCell ref="C71:E71"/>
    <mergeCell ref="B60:E60"/>
    <mergeCell ref="C61:E61"/>
    <mergeCell ref="C62:E62"/>
    <mergeCell ref="D63:E63"/>
    <mergeCell ref="D64:E64"/>
    <mergeCell ref="D65:E65"/>
    <mergeCell ref="C45:E45"/>
    <mergeCell ref="D46:E46"/>
    <mergeCell ref="D47:E47"/>
    <mergeCell ref="D48:E48"/>
    <mergeCell ref="D49:E49"/>
    <mergeCell ref="D50:E50"/>
    <mergeCell ref="C33:E33"/>
    <mergeCell ref="C34:E34"/>
    <mergeCell ref="D35:E35"/>
    <mergeCell ref="D36:E36"/>
    <mergeCell ref="D37:E37"/>
    <mergeCell ref="D41:E41"/>
    <mergeCell ref="C27:E27"/>
    <mergeCell ref="C28:E28"/>
    <mergeCell ref="B29:E29"/>
    <mergeCell ref="C30:E30"/>
    <mergeCell ref="C31:E31"/>
    <mergeCell ref="B32:E32"/>
    <mergeCell ref="C21:E21"/>
    <mergeCell ref="C22:E22"/>
    <mergeCell ref="D23:E23"/>
    <mergeCell ref="D24:E24"/>
    <mergeCell ref="D25:E25"/>
    <mergeCell ref="C26:E26"/>
    <mergeCell ref="B18:E18"/>
    <mergeCell ref="C19:E19"/>
    <mergeCell ref="C20:E20"/>
    <mergeCell ref="C9:E9"/>
    <mergeCell ref="C10:E10"/>
    <mergeCell ref="C11:E11"/>
    <mergeCell ref="C12:E12"/>
    <mergeCell ref="D13:E13"/>
    <mergeCell ref="D14:E14"/>
    <mergeCell ref="B3:E3"/>
    <mergeCell ref="A4:F4"/>
    <mergeCell ref="B5:E5"/>
    <mergeCell ref="C6:E6"/>
    <mergeCell ref="D7:E7"/>
    <mergeCell ref="D8:E8"/>
    <mergeCell ref="D15:E15"/>
    <mergeCell ref="D16:E16"/>
    <mergeCell ref="D17:E17"/>
  </mergeCells>
  <dataValidations count="1">
    <dataValidation type="list" allowBlank="1" showInputMessage="1" showErrorMessage="1" sqref="F3 F5:F162 F164:F243 F245:F280 F282:F325 F327:F364 F366:F399 F401:F429 F431:F442 F444:F476 F478:F616 F618:F677 F679:F704 F706:F750 F752:F808 F810:F831 F833:F885" xr:uid="{82CE8C88-0F14-4843-96F2-313FE12FA9B7}">
      <formula1>"YA,TIDAK,N/A"</formula1>
      <formula2>0</formula2>
    </dataValidation>
  </dataValidations>
  <pageMargins left="0.7" right="0.7" top="0.75" bottom="0.75" header="0.511811023622047" footer="0.511811023622047"/>
  <pageSetup scale="51" orientation="portrait" horizontalDpi="300" verticalDpi="300"/>
  <rowBreaks count="4" manualBreakCount="4">
    <brk id="29" max="16383" man="1"/>
    <brk id="212" max="16383" man="1"/>
    <brk id="246" max="16383" man="1"/>
    <brk id="285" max="16383" man="1"/>
  </row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19</vt:i4>
      </vt:variant>
      <vt:variant>
        <vt:lpstr>Named Ranges</vt:lpstr>
      </vt:variant>
      <vt:variant>
        <vt:i4>4</vt:i4>
      </vt:variant>
    </vt:vector>
  </HeadingPairs>
  <TitlesOfParts>
    <vt:vector size="23" baseType="lpstr">
      <vt:lpstr>Kriteria Penilaian (nilai maks)</vt:lpstr>
      <vt:lpstr>PT A</vt:lpstr>
      <vt:lpstr>PT B</vt:lpstr>
      <vt:lpstr>PT C</vt:lpstr>
      <vt:lpstr>PT D</vt:lpstr>
      <vt:lpstr>PT E</vt:lpstr>
      <vt:lpstr>PT F</vt:lpstr>
      <vt:lpstr>PT G</vt:lpstr>
      <vt:lpstr>PT H</vt:lpstr>
      <vt:lpstr>PT I</vt:lpstr>
      <vt:lpstr>PT J</vt:lpstr>
      <vt:lpstr>PT K</vt:lpstr>
      <vt:lpstr>PT L</vt:lpstr>
      <vt:lpstr>PT M</vt:lpstr>
      <vt:lpstr>PT N</vt:lpstr>
      <vt:lpstr>PT O</vt:lpstr>
      <vt:lpstr>PT P</vt:lpstr>
      <vt:lpstr>PT Q</vt:lpstr>
      <vt:lpstr>Sheet1</vt:lpstr>
      <vt:lpstr>'PT C'!Print_Area</vt:lpstr>
      <vt:lpstr>'PT D'!Print_Area</vt:lpstr>
      <vt:lpstr>'PT K'!Print_Titles</vt:lpstr>
      <vt:lpstr>'PT Q'!Print_Titles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2023-03-01T01:19:42Z</dcterms:created>
  <dcterms:modified xsi:type="dcterms:W3CDTF">2023-04-10T11:38:43Z</dcterms:modified>
</cp:coreProperties>
</file>