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toral\Jurnal2sinta\bahan scopus\jurnal scopus\SiELE Aceh Q1\"/>
    </mc:Choice>
  </mc:AlternateContent>
  <xr:revisionPtr revIDLastSave="0" documentId="8_{8A71E212-C232-4C78-B83C-FCA2C80A164F}" xr6:coauthVersionLast="47" xr6:coauthVersionMax="47" xr10:uidLastSave="{00000000-0000-0000-0000-000000000000}"/>
  <bookViews>
    <workbookView xWindow="-110" yWindow="-110" windowWidth="19420" windowHeight="10420" xr2:uid="{25C0A202-9760-49A2-83F4-B7FBA5BEA2D3}"/>
  </bookViews>
  <sheets>
    <sheet name="pertamina" sheetId="1" r:id="rId1"/>
    <sheet name="Mode of sMS" sheetId="11" r:id="rId2"/>
    <sheet name="Sheet3" sheetId="10" r:id="rId3"/>
    <sheet name="Field of SMS" sheetId="12" r:id="rId4"/>
    <sheet name="Tenor of SMS" sheetId="13" r:id="rId5"/>
    <sheet name="sender name" sheetId="8" r:id="rId6"/>
    <sheet name="BPJS" sheetId="2" r:id="rId7"/>
    <sheet name="Greetingopening" sheetId="9" r:id="rId8"/>
    <sheet name="BRI" sheetId="3" r:id="rId9"/>
    <sheet name="Pemerintah" sheetId="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5" i="1" l="1"/>
  <c r="S10" i="1"/>
  <c r="S9" i="1"/>
  <c r="S19" i="1"/>
  <c r="S21" i="1"/>
  <c r="R21" i="1"/>
  <c r="R22" i="1" s="1"/>
  <c r="S20" i="1"/>
  <c r="S18" i="1"/>
  <c r="S17" i="1"/>
  <c r="S16" i="1"/>
  <c r="S15" i="1"/>
  <c r="S14" i="1"/>
  <c r="F8" i="10"/>
  <c r="F10" i="10"/>
  <c r="F9" i="10"/>
  <c r="F7" i="10"/>
  <c r="F6" i="10"/>
  <c r="F5" i="10"/>
  <c r="E10" i="10"/>
  <c r="D14" i="9"/>
  <c r="E11" i="9" s="1"/>
  <c r="D3" i="8"/>
  <c r="H4" i="8"/>
  <c r="G4" i="8"/>
  <c r="F4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B16" i="8"/>
  <c r="E15" i="7"/>
  <c r="S12" i="2"/>
  <c r="S11" i="2"/>
  <c r="S10" i="2"/>
  <c r="S9" i="2"/>
  <c r="S8" i="2"/>
  <c r="S7" i="2"/>
  <c r="L15" i="2"/>
  <c r="H14" i="2"/>
  <c r="R6" i="2"/>
  <c r="F17" i="2"/>
  <c r="S5" i="2" s="1"/>
  <c r="R5" i="2"/>
  <c r="R12" i="2"/>
  <c r="R11" i="2"/>
  <c r="J10" i="2"/>
  <c r="S4" i="1"/>
  <c r="S3" i="1"/>
  <c r="R10" i="1"/>
  <c r="S7" i="1"/>
  <c r="S6" i="1"/>
  <c r="L20" i="1"/>
  <c r="J14" i="1"/>
  <c r="H16" i="1"/>
  <c r="S8" i="1" s="1"/>
  <c r="F12" i="1"/>
  <c r="E10" i="9" l="1"/>
  <c r="E8" i="9"/>
  <c r="E4" i="9"/>
  <c r="E9" i="9"/>
  <c r="E5" i="9"/>
  <c r="E6" i="9"/>
  <c r="E12" i="9"/>
  <c r="E13" i="9"/>
  <c r="E7" i="9"/>
  <c r="S6" i="2"/>
  <c r="E14" i="9" l="1"/>
</calcChain>
</file>

<file path=xl/sharedStrings.xml><?xml version="1.0" encoding="utf-8"?>
<sst xmlns="http://schemas.openxmlformats.org/spreadsheetml/2006/main" count="852" uniqueCount="583">
  <si>
    <t>Ass...</t>
  </si>
  <si>
    <t>Selamat No Anda Terpilih</t>
  </si>
  <si>
    <t>Sebagai pemnang ke-3</t>
  </si>
  <si>
    <t>Dari program pertamina</t>
  </si>
  <si>
    <t>Silahkan verifikasi</t>
  </si>
  <si>
    <t>N0 id(479kl27)</t>
  </si>
  <si>
    <t>www.berkahper-tamina87.cf</t>
  </si>
  <si>
    <t>INFO RESMI...</t>
  </si>
  <si>
    <t>AND4 TERPILIH</t>
  </si>
  <si>
    <t>MEND4PAT</t>
  </si>
  <si>
    <t>H4DIAH D4RI</t>
  </si>
  <si>
    <t>PT'PERTAMINA</t>
  </si>
  <si>
    <t>DGN KODE:(717747R)</t>
  </si>
  <si>
    <t>KLIK:S.id/pt-pertamina27</t>
  </si>
  <si>
    <t>SELAMAT..</t>
  </si>
  <si>
    <t>4NDA MEND4P4TK4n</t>
  </si>
  <si>
    <t>HADIA DARI PT PERTAMINA</t>
  </si>
  <si>
    <t>KLIK:S.id/pt-pertamina99</t>
  </si>
  <si>
    <t>Anda mndpatk4n</t>
  </si>
  <si>
    <t>Bantuan Subsidi Pemerint4h</t>
  </si>
  <si>
    <t>Rp.189.000.000</t>
  </si>
  <si>
    <t>PIN PEMEN4NG; 717747</t>
  </si>
  <si>
    <t>1nfo Buka:</t>
  </si>
  <si>
    <t>Bit.ly/cs-pertamina677</t>
  </si>
  <si>
    <t>And4 mendapatkan cek Rp.189jta</t>
  </si>
  <si>
    <t>PIN PMNG.717747</t>
  </si>
  <si>
    <t>hub.082290888237</t>
  </si>
  <si>
    <t>buka link bit.ly/pertamina317</t>
  </si>
  <si>
    <t>And4 mend4p4tkan 189.jt Dri subs1di pemerinah k0de and4 ( 717747 ) 1nfo kiik.  s.id/perta-mina39 at4u wa 085319561183</t>
  </si>
  <si>
    <t>Berkah subsidi pemerintah,</t>
  </si>
  <si>
    <t>Rp.189.000.000 PIN</t>
  </si>
  <si>
    <t>PEMEN4NG:717747 INFO</t>
  </si>
  <si>
    <t>WA;0822-1134-7598 BUKA</t>
  </si>
  <si>
    <t>LINK; s.id/cc-pertamina02</t>
  </si>
  <si>
    <t>And4 M'dptkan H4-d!4h Dri Pert4-m!n4 Rp.189 jt</t>
  </si>
  <si>
    <t>Pin {717747} !nfo Wh4ts4pp:081393471044 atau Kl!k:https://bit.ly/pertamina044</t>
  </si>
  <si>
    <t>Dari Admin PT.PERTAMINA:</t>
  </si>
  <si>
    <t>Anda menerima uang Rp.125.000.000 juta</t>
  </si>
  <si>
    <t>dgn NO.PIN 27MR335</t>
  </si>
  <si>
    <t>Info buka situsnya:</t>
  </si>
  <si>
    <t>bit.ly/mypertamina25</t>
  </si>
  <si>
    <t xml:space="preserve">Anda mndpatkan </t>
  </si>
  <si>
    <t xml:space="preserve">subsid1 pemerintah </t>
  </si>
  <si>
    <t>KODE ( 717747 )</t>
  </si>
  <si>
    <t>Info resmi formation</t>
  </si>
  <si>
    <t>BUKA :</t>
  </si>
  <si>
    <t>bit.ly/pertamina287</t>
  </si>
  <si>
    <t>whsp, 085657255287</t>
  </si>
  <si>
    <t>Nomor Anda</t>
  </si>
  <si>
    <t>Terpilih Menerima</t>
  </si>
  <si>
    <t>Subsidi Pertamina</t>
  </si>
  <si>
    <t>PIN PEMEN4ANG; FF1178A</t>
  </si>
  <si>
    <t>Info</t>
  </si>
  <si>
    <t>whatsapp;</t>
  </si>
  <si>
    <t>buka;</t>
  </si>
  <si>
    <t>bit.ly/pertamina5525</t>
  </si>
  <si>
    <t>And4 Mndptk4n</t>
  </si>
  <si>
    <t>Subsidi Pemerint4h</t>
  </si>
  <si>
    <t>Rp,189,000,000</t>
  </si>
  <si>
    <t>PIN PEMEN4NG 717747</t>
  </si>
  <si>
    <t>Wa</t>
  </si>
  <si>
    <t>Kl1k</t>
  </si>
  <si>
    <t>s.id/cs-pertamina833</t>
  </si>
  <si>
    <t>Anda mndptkan</t>
  </si>
  <si>
    <t>Berkah Subsidi</t>
  </si>
  <si>
    <t>Pemerintah</t>
  </si>
  <si>
    <t>W4 ;082344136006</t>
  </si>
  <si>
    <t>Buka s.id/cs-pertamina006</t>
  </si>
  <si>
    <t>INFO RESMI !!!</t>
  </si>
  <si>
    <t>Selamat Anda mndptkan</t>
  </si>
  <si>
    <t>SUBSIDI PEMERINTAH</t>
  </si>
  <si>
    <t>Kode ID (717747)</t>
  </si>
  <si>
    <t>Silahkan chat kami</t>
  </si>
  <si>
    <t>whatsapp:0822393415677</t>
  </si>
  <si>
    <t>bit.ly/pt-pertamina677</t>
  </si>
  <si>
    <t>,,1NF0 DARI,,,</t>
  </si>
  <si>
    <t>SUBSIDI PERT4MINA</t>
  </si>
  <si>
    <t>Anda Terpilih</t>
  </si>
  <si>
    <t>M-dpat Cek Rp.189.Jt</t>
  </si>
  <si>
    <t>Code ID (717747)</t>
  </si>
  <si>
    <t>Knjungi :s.id/cs-pertamina94</t>
  </si>
  <si>
    <t>Penyampaian terakhir</t>
  </si>
  <si>
    <t xml:space="preserve">nomor anda terakhir </t>
  </si>
  <si>
    <t>mdptkn cek Rp 100jt</t>
  </si>
  <si>
    <t>kode Pin 385FU27</t>
  </si>
  <si>
    <t>info Lengkap kunjungi</t>
  </si>
  <si>
    <t>bit.ly/infopertamina447</t>
  </si>
  <si>
    <t>and4 mndptk4n</t>
  </si>
  <si>
    <t>P1N PEMEN4NG: 717747</t>
  </si>
  <si>
    <t>Wa;</t>
  </si>
  <si>
    <t>b.link/subsidi-pertamina8</t>
  </si>
  <si>
    <t>Ass,Bpk &amp; Ibu anda terpilih,,,</t>
  </si>
  <si>
    <t>M-dptkan Cek 189.jt</t>
  </si>
  <si>
    <t>Dr PERTAMINA PERSERO</t>
  </si>
  <si>
    <t>ID  (717747)</t>
  </si>
  <si>
    <t>info selengkapnya</t>
  </si>
  <si>
    <t>gg.gg/infopertamina66</t>
  </si>
  <si>
    <t>wshp,085295175417</t>
  </si>
  <si>
    <t>HADI4H DARI PERT4MINA</t>
  </si>
  <si>
    <t>KODE ID (717747)</t>
  </si>
  <si>
    <t>Silahkan Chat kami</t>
  </si>
  <si>
    <t>WhatsApp: 085248803077</t>
  </si>
  <si>
    <t>s.id/periode3-pertamina77</t>
  </si>
  <si>
    <t xml:space="preserve">Berkah Subsidi </t>
  </si>
  <si>
    <t>Pemerinta</t>
  </si>
  <si>
    <t xml:space="preserve">Info </t>
  </si>
  <si>
    <t>W4;</t>
  </si>
  <si>
    <t>Buka</t>
  </si>
  <si>
    <t>tinyurl.com/cs-pertamina36</t>
  </si>
  <si>
    <t>SELAMAT..! Nomor Anda Terpilih Mendaptkan Hadiah Cek Rp.100jt. dari PT.PERTAMINA persero Kode PIN Anda 385ua27. Info klik. https://tiny.cc/berkahenergipertamina</t>
  </si>
  <si>
    <t>Selamat Anda Terperpilih</t>
  </si>
  <si>
    <t>Sebagai Pemenang</t>
  </si>
  <si>
    <t>Cek tunai Rp 100jt</t>
  </si>
  <si>
    <t>PIN Pemenang Anda : 385UA27</t>
  </si>
  <si>
    <t>Resmi Dri PT-pertamina</t>
  </si>
  <si>
    <t>info klik: http://Tiny.cc/pemenang-ptpertamina</t>
  </si>
  <si>
    <t>lnfo PT Pertamina2021</t>
  </si>
  <si>
    <t>Anda Terpilih M-dpatkan</t>
  </si>
  <si>
    <t>Cek Sebesar Rp.175.000.000</t>
  </si>
  <si>
    <t>No ID(385ua27)</t>
  </si>
  <si>
    <t>Slahkan klik:</t>
  </si>
  <si>
    <t>bit.ly/program-pertamina98</t>
  </si>
  <si>
    <t>Anda meraih</t>
  </si>
  <si>
    <t>SUBSIDI dri PERTAMINA</t>
  </si>
  <si>
    <t>Rp.189 juta</t>
  </si>
  <si>
    <t>kode</t>
  </si>
  <si>
    <t>VERIFIKASI 717747</t>
  </si>
  <si>
    <t>Whatsapp 082287068456</t>
  </si>
  <si>
    <t>BUKA</t>
  </si>
  <si>
    <t>https://bit.ly/info--pertamina</t>
  </si>
  <si>
    <t>Sebagai Pmenang Ke-3</t>
  </si>
  <si>
    <t>Dari PT.PERTAMINA PERSERO</t>
  </si>
  <si>
    <t>Dengan KODE ID 717747</t>
  </si>
  <si>
    <t>Untuk Info;</t>
  </si>
  <si>
    <t>WA;0822-9978-7505</t>
  </si>
  <si>
    <t>s.id/berkah-mypertamina</t>
  </si>
  <si>
    <t>Slmt and4 terpilih. . . . .</t>
  </si>
  <si>
    <t>Men-d4p4t 189 jt</t>
  </si>
  <si>
    <t>Dri PT.PERTAMINA</t>
  </si>
  <si>
    <t>code ID(717747R)</t>
  </si>
  <si>
    <t>¡nfo selengkapnya</t>
  </si>
  <si>
    <t>klik s.id/my-pertamina</t>
  </si>
  <si>
    <t>Wshp,082397406662</t>
  </si>
  <si>
    <t>PESAN RESMI !!!!</t>
  </si>
  <si>
    <t>Whatsapp: 0852122034677</t>
  </si>
  <si>
    <t>bit.ly/cs-pertamina77</t>
  </si>
  <si>
    <t>Program Pemerintah</t>
  </si>
  <si>
    <t>PIN ID : ( 717747 )</t>
  </si>
  <si>
    <t>Info Program</t>
  </si>
  <si>
    <t>Buka :</t>
  </si>
  <si>
    <t>s.id/pertamina-944</t>
  </si>
  <si>
    <t>Berkah subsidi pertamina,</t>
  </si>
  <si>
    <t>RP.189.000.000 PIN</t>
  </si>
  <si>
    <t>WA:0878-9333-7404</t>
  </si>
  <si>
    <t>LINK;s.id/berkah-pertamina002</t>
  </si>
  <si>
    <t>yth bpk/ibu</t>
  </si>
  <si>
    <t>Menerima</t>
  </si>
  <si>
    <t>bantuan subsidi</t>
  </si>
  <si>
    <t>Pertamina persero</t>
  </si>
  <si>
    <t>Rp.189jt</t>
  </si>
  <si>
    <t>PIN: 717747</t>
  </si>
  <si>
    <t>Wa* 0831-1198-3535</t>
  </si>
  <si>
    <t>link resmi;</t>
  </si>
  <si>
    <t>s.id/berkahpertamina3</t>
  </si>
  <si>
    <t>s.id/cs-pertamina474</t>
  </si>
  <si>
    <t>WA;0852-1527-4680</t>
  </si>
  <si>
    <t>s.id/my-pertamina03</t>
  </si>
  <si>
    <t>Anda menerima</t>
  </si>
  <si>
    <t>Berk4h Subsidi</t>
  </si>
  <si>
    <t>W4 ;</t>
  </si>
  <si>
    <t>klik</t>
  </si>
  <si>
    <t>s.id/cs-pertamina63</t>
  </si>
  <si>
    <t>Selamat anda M-ndpatkn</t>
  </si>
  <si>
    <t>had1ah Cek 15ojt dari</t>
  </si>
  <si>
    <t>PT PERTAM1NA</t>
  </si>
  <si>
    <t>silahkan Verifikasi</t>
  </si>
  <si>
    <t>N0 ID(479KL27)</t>
  </si>
  <si>
    <t>slahkan kl!k:</t>
  </si>
  <si>
    <t>http://bit.ly/pertamina_2021</t>
  </si>
  <si>
    <t>Anda Mendapatkan Berkah Subsidi Pemerinta Rp.189.000.000 PIN {9467R9S} Info Lebih Lanjut bit.ly/Pertamina189</t>
  </si>
  <si>
    <t>Whatsapp: 0822997870777</t>
  </si>
  <si>
    <t>bit.ly/pertamina077</t>
  </si>
  <si>
    <t>Selamat tlah M-dapatkan!!!</t>
  </si>
  <si>
    <t>SUBSIDI - PEMERINTAH</t>
  </si>
  <si>
    <t xml:space="preserve">PIN PEMEN4NG </t>
  </si>
  <si>
    <t>WA;</t>
  </si>
  <si>
    <t>bit.ly/berkah-pertamina633</t>
  </si>
  <si>
    <t>Berkah SUBSIDI</t>
  </si>
  <si>
    <t>Pemerintah,</t>
  </si>
  <si>
    <t>KODE ID;717747</t>
  </si>
  <si>
    <t>Info W4 ;</t>
  </si>
  <si>
    <t>s.id/pertamina-21</t>
  </si>
  <si>
    <t>Selamat Anda resmi</t>
  </si>
  <si>
    <t>ID P3MEN4NG (717747)</t>
  </si>
  <si>
    <t>gg.gg/infopertamina2021</t>
  </si>
  <si>
    <t>WA,o82316497723</t>
  </si>
  <si>
    <t>KODE ID; SPB947</t>
  </si>
  <si>
    <t>Info W4</t>
  </si>
  <si>
    <t>s.id/ptpertamina78</t>
  </si>
  <si>
    <t>P1N PEMEN4NG; 717747</t>
  </si>
  <si>
    <t>kl1k</t>
  </si>
  <si>
    <t>s.id/cs-pertamina477</t>
  </si>
  <si>
    <t>Penerima</t>
  </si>
  <si>
    <t>Subsidi</t>
  </si>
  <si>
    <t>PIN PEMEN4NG; FF1178A</t>
  </si>
  <si>
    <t>whsp ;</t>
  </si>
  <si>
    <t>Buka ;</t>
  </si>
  <si>
    <t>bit.ly/berkah-pertamina42</t>
  </si>
  <si>
    <t>Anda terima</t>
  </si>
  <si>
    <t>Berkah SUBS1D1</t>
  </si>
  <si>
    <t>Pin 717747</t>
  </si>
  <si>
    <t>WA</t>
  </si>
  <si>
    <t>bit.ly/pertamina-455</t>
  </si>
  <si>
    <t>SLAMAT Mendap_tkan</t>
  </si>
  <si>
    <t>Subsidi Pemerintah-2021</t>
  </si>
  <si>
    <t>Rp.175Jt</t>
  </si>
  <si>
    <t>PIN SPBU889</t>
  </si>
  <si>
    <t>Inf0Kl1k:</t>
  </si>
  <si>
    <t>bit.ly/csresmi</t>
  </si>
  <si>
    <t>SELAMAT !!!</t>
  </si>
  <si>
    <t>Nomor Anda Dapat Hadiah Subsidi</t>
  </si>
  <si>
    <t>Pemerintah Rp.189.000.000,-.</t>
  </si>
  <si>
    <t>NO.UNDI (717747)</t>
  </si>
  <si>
    <t>Info Jelasnya Di:</t>
  </si>
  <si>
    <t>http://bit.ly/pertamina9978</t>
  </si>
  <si>
    <t>wa,081217776727</t>
  </si>
  <si>
    <t>SELAMAT...</t>
  </si>
  <si>
    <t>4NDA MENDAPATKAN</t>
  </si>
  <si>
    <t>H4DI4H DARI PT.PERTAMINA PERSERO</t>
  </si>
  <si>
    <t>SENILAI RP.189JT</t>
  </si>
  <si>
    <t>KLIK:bit.ly/my-pertamina1729</t>
  </si>
  <si>
    <t>WA:081233221729</t>
  </si>
  <si>
    <t xml:space="preserve"> Selamat No Anda Terpilih</t>
  </si>
  <si>
    <t>PERT4MINA,</t>
  </si>
  <si>
    <t>tinyurl.com/cs-pertamina777</t>
  </si>
  <si>
    <t>Assalammualaikum</t>
  </si>
  <si>
    <t>Selamat</t>
  </si>
  <si>
    <t>Yth</t>
  </si>
  <si>
    <t>Info/Pesan Resmi</t>
  </si>
  <si>
    <t>Info dari</t>
  </si>
  <si>
    <t>Penyampaian Terakhir</t>
  </si>
  <si>
    <t>No Greetings</t>
  </si>
  <si>
    <t>Greeting/Opening</t>
  </si>
  <si>
    <t>total</t>
  </si>
  <si>
    <t>Anda Mendapatkan</t>
  </si>
  <si>
    <t>No Anda Terpilih</t>
  </si>
  <si>
    <t>freq</t>
  </si>
  <si>
    <t>Anda terpilih Mendapatkan</t>
  </si>
  <si>
    <t>Anda terpilih sebagai pemenang</t>
  </si>
  <si>
    <t>No Anda Terakhir Mendapatkan</t>
  </si>
  <si>
    <t>No Anda dapat</t>
  </si>
  <si>
    <t>Anda Menerima/terima</t>
  </si>
  <si>
    <t xml:space="preserve">Menerima </t>
  </si>
  <si>
    <t>Sebagai pemenang</t>
  </si>
  <si>
    <t>Freq</t>
  </si>
  <si>
    <t>Hadiah</t>
  </si>
  <si>
    <t>Cek</t>
  </si>
  <si>
    <t>Bantuan Subsidi Pemerintah</t>
  </si>
  <si>
    <t>Subsidi Pemerintah</t>
  </si>
  <si>
    <t>189 juta</t>
  </si>
  <si>
    <t>Hadiah Pertamina</t>
  </si>
  <si>
    <t xml:space="preserve">Content </t>
  </si>
  <si>
    <t>Opening</t>
  </si>
  <si>
    <t>Clause</t>
  </si>
  <si>
    <t>Statement/Order</t>
  </si>
  <si>
    <t>Closing</t>
  </si>
  <si>
    <t>Silakan verifikasi</t>
  </si>
  <si>
    <t>info buka</t>
  </si>
  <si>
    <t>buka link</t>
  </si>
  <si>
    <t xml:space="preserve">buka </t>
  </si>
  <si>
    <t>silakan chat kami</t>
  </si>
  <si>
    <t>kunjungi</t>
  </si>
  <si>
    <t>info kunjungi</t>
  </si>
  <si>
    <t>info klik</t>
  </si>
  <si>
    <t>silakan klik</t>
  </si>
  <si>
    <t>untuk info</t>
  </si>
  <si>
    <t>info WA link</t>
  </si>
  <si>
    <t>link resmi</t>
  </si>
  <si>
    <t>info lebih lanjut</t>
  </si>
  <si>
    <t>info jelasnya di</t>
  </si>
  <si>
    <t>Object/Complement</t>
  </si>
  <si>
    <t>No</t>
  </si>
  <si>
    <t>Mood Types</t>
  </si>
  <si>
    <t>Speech Function</t>
  </si>
  <si>
    <t>Mood Element</t>
  </si>
  <si>
    <t>Appearance</t>
  </si>
  <si>
    <t>Content</t>
  </si>
  <si>
    <t>Declarative</t>
  </si>
  <si>
    <t>Statemement</t>
  </si>
  <si>
    <t>Acknowledgement</t>
  </si>
  <si>
    <t>Subject+ (ellipt) finite</t>
  </si>
  <si>
    <t>Subject+ finite+comp</t>
  </si>
  <si>
    <t>minor clause</t>
  </si>
  <si>
    <t>%</t>
  </si>
  <si>
    <t>command</t>
  </si>
  <si>
    <t>Imperatives</t>
  </si>
  <si>
    <t>Predicator+Comp</t>
  </si>
  <si>
    <t>Jussive/Suggestive</t>
  </si>
  <si>
    <t>X + Predicator</t>
  </si>
  <si>
    <t>Minor Clause</t>
  </si>
  <si>
    <t>Greetings/Vocatives</t>
  </si>
  <si>
    <t>vocative adjunct</t>
  </si>
  <si>
    <t>complement (Noun)</t>
  </si>
  <si>
    <t>Elliptical Declarative</t>
  </si>
  <si>
    <t>4nd4 M-Dapatk4n B4ntu4n D4r1 K4ntor Pus4t bit.ly/DanaBPJS21</t>
  </si>
  <si>
    <t>Yth bpk/ibu</t>
  </si>
  <si>
    <t>Nmr anda terpilih</t>
  </si>
  <si>
    <t>DI BPJS pusat jakarta</t>
  </si>
  <si>
    <t>M-dptkan Bantuan 200jt</t>
  </si>
  <si>
    <t>Info Lbih Lengkap</t>
  </si>
  <si>
    <t>Silahkan KLIK</t>
  </si>
  <si>
    <t>bit.ly/DanaBPJS-2021indonesia</t>
  </si>
  <si>
    <t>PIN locked:25SD47</t>
  </si>
  <si>
    <t>Pesert4 BPJS</t>
  </si>
  <si>
    <t>4anda berh4k</t>
  </si>
  <si>
    <t>Menerima Bantuan</t>
  </si>
  <si>
    <t>DANA BANTUAN TAHAP KE-3</t>
  </si>
  <si>
    <t>Kode penerim4 (5W1583LL)</t>
  </si>
  <si>
    <t>U/ Info Verifikasi Pin :</t>
  </si>
  <si>
    <t>bit.ly/pelayananbpjspusat</t>
  </si>
  <si>
    <t>Pelanggan Yth...</t>
  </si>
  <si>
    <t>Selamat, And4 Resmi</t>
  </si>
  <si>
    <t>M-dpatkan  Rp.47Jta.</t>
  </si>
  <si>
    <t>Dari Kantor Pusat Kesehatan</t>
  </si>
  <si>
    <t>Rp.75jt</t>
  </si>
  <si>
    <t>bantuan BPJS</t>
  </si>
  <si>
    <t>pin locked:</t>
  </si>
  <si>
    <t>(27AA477)</t>
  </si>
  <si>
    <t>Wa:087714143179</t>
  </si>
  <si>
    <t>link resmi:s.id/bpjsresmi21</t>
  </si>
  <si>
    <t>PEMBERITAHUAN</t>
  </si>
  <si>
    <t>selamat.</t>
  </si>
  <si>
    <t>no anda terpilih</t>
  </si>
  <si>
    <t>mendapatkan cek</t>
  </si>
  <si>
    <t>tunai Rp.135jt</t>
  </si>
  <si>
    <t>pin RK47H89</t>
  </si>
  <si>
    <t>s.id/layanan-resmi17</t>
  </si>
  <si>
    <t>82.</t>
  </si>
  <si>
    <t>Dpt B4ntu4n Dr Kantor Pusat Info Klik: bit.ly/bantuanbpjsku-2021</t>
  </si>
  <si>
    <t>Kami Dri BPJS</t>
  </si>
  <si>
    <t>Pusat JKRT</t>
  </si>
  <si>
    <t>Anda Dapat</t>
  </si>
  <si>
    <t>BANTUAN Cek</t>
  </si>
  <si>
    <t>Rp.100jt Dri</t>
  </si>
  <si>
    <t>Buka Situs Link:</t>
  </si>
  <si>
    <t>https:tinyurl.com/bantuan-bpjs-id</t>
  </si>
  <si>
    <t>ke anda</t>
  </si>
  <si>
    <t>RP.75JT</t>
  </si>
  <si>
    <t>pin locked :(47AA277)</t>
  </si>
  <si>
    <t>WA 0822-9978-5354</t>
  </si>
  <si>
    <t>info link resmi: s.id/rejekibpjs2021</t>
  </si>
  <si>
    <t>NASABAH yth,</t>
  </si>
  <si>
    <t>bapak/ibu Kami</t>
  </si>
  <si>
    <t>dari Bpjs Indonesia</t>
  </si>
  <si>
    <t>Menyampaikan</t>
  </si>
  <si>
    <t>bahwa anda Terpilih</t>
  </si>
  <si>
    <t>Mndptkan cek Rp.78 jt</t>
  </si>
  <si>
    <t>PIN Locked 27JS99</t>
  </si>
  <si>
    <t>Silahkan Login:</t>
  </si>
  <si>
    <t>bit.ly/databantuan43</t>
  </si>
  <si>
    <t>Slmat No Anda Trpilih</t>
  </si>
  <si>
    <t>mndpatkan Dana Bntuan IDR 200.000.000</t>
  </si>
  <si>
    <t>UInfo Lbih Lngkpnya</t>
  </si>
  <si>
    <t>Silahkan Buka Link</t>
  </si>
  <si>
    <t>bit.ly/BankesBPJS</t>
  </si>
  <si>
    <t>Kode locked Anda 25D477</t>
  </si>
  <si>
    <t>INF0 RESMI dari</t>
  </si>
  <si>
    <t>kantor BPJS</t>
  </si>
  <si>
    <t>anda mendpatkan</t>
  </si>
  <si>
    <t>dana bantuan</t>
  </si>
  <si>
    <t>Rp.125.000.000</t>
  </si>
  <si>
    <t>INFO Ketik BPJS ID: 57DL77</t>
  </si>
  <si>
    <t>Kirim ke:</t>
  </si>
  <si>
    <t>WA:0822394915777</t>
  </si>
  <si>
    <t>Info resmi!!</t>
  </si>
  <si>
    <t>dari kantor BPJS</t>
  </si>
  <si>
    <t>And4-mendptkan</t>
  </si>
  <si>
    <t>Rp.27.500.000</t>
  </si>
  <si>
    <t>inf0 ketik: BPJS</t>
  </si>
  <si>
    <t>U/Info s.id/dana-bansos2021</t>
  </si>
  <si>
    <t xml:space="preserve">yth,bpk/ibu </t>
  </si>
  <si>
    <t>Peserta bpjs Yth Anda Menerima Dana Bantuan</t>
  </si>
  <si>
    <t xml:space="preserve"> Dari Kantor Pusat Untuk Info Klik: bit.ly/danabpjsku21</t>
  </si>
  <si>
    <t>Chat WA: 087815579765</t>
  </si>
  <si>
    <t>WA 082346576234</t>
  </si>
  <si>
    <t>no</t>
  </si>
  <si>
    <t>greetings/opening</t>
  </si>
  <si>
    <t>clause</t>
  </si>
  <si>
    <t>object/complement</t>
  </si>
  <si>
    <t>opening</t>
  </si>
  <si>
    <t xml:space="preserve">content </t>
  </si>
  <si>
    <t>closing</t>
  </si>
  <si>
    <t>nomor Anda terpilih</t>
  </si>
  <si>
    <t>Anda mendapatkan</t>
  </si>
  <si>
    <t>Peserta BPJS,</t>
  </si>
  <si>
    <t>bantuan dari kantor pusat</t>
  </si>
  <si>
    <t>statement/order</t>
  </si>
  <si>
    <t>info lebih lengkap silakan klik</t>
  </si>
  <si>
    <t>bit.ly/danabpjs</t>
  </si>
  <si>
    <t xml:space="preserve">untuk info verifikasi </t>
  </si>
  <si>
    <t>pelanggan yth</t>
  </si>
  <si>
    <t>yth. Bpk/ibu</t>
  </si>
  <si>
    <t>pemberitahuan</t>
  </si>
  <si>
    <t xml:space="preserve">Peserta bpjs Yth </t>
  </si>
  <si>
    <t>Rejeki dari BPJS</t>
  </si>
  <si>
    <t>Penerima Rp75 jt Bantuan BPJS</t>
  </si>
  <si>
    <t>Anda berhak menerima bantuan</t>
  </si>
  <si>
    <t>Anda terpilih mendapatkan</t>
  </si>
  <si>
    <r>
      <t xml:space="preserve">Rejeki dari </t>
    </r>
    <r>
      <rPr>
        <b/>
        <sz val="11"/>
        <color theme="1"/>
        <rFont val="Calibri"/>
        <family val="2"/>
        <scheme val="minor"/>
      </rPr>
      <t>bpjS dibagikan</t>
    </r>
    <r>
      <rPr>
        <sz val="11"/>
        <color theme="1"/>
        <rFont val="Calibri"/>
        <family val="2"/>
        <scheme val="minor"/>
      </rPr>
      <t xml:space="preserve"> ke Anda</t>
    </r>
  </si>
  <si>
    <t>Rejeki dari bpjS dibagikan ke Anda</t>
  </si>
  <si>
    <t>dana bantuan/bantuan</t>
  </si>
  <si>
    <t>cek/bantuan cek</t>
  </si>
  <si>
    <t>bantuan ...jt</t>
  </si>
  <si>
    <t>silakan login</t>
  </si>
  <si>
    <t>buka situs link/buka link</t>
  </si>
  <si>
    <t>kirim ke WA</t>
  </si>
  <si>
    <t>Statement</t>
  </si>
  <si>
    <t xml:space="preserve">Anda dapat bantuan </t>
  </si>
  <si>
    <t>imperative</t>
  </si>
  <si>
    <t>none</t>
  </si>
  <si>
    <t>no greeting/opening</t>
  </si>
  <si>
    <t>None</t>
  </si>
  <si>
    <t xml:space="preserve">4nd4 menerima4h bantu4n PEMERINT4h BPJS Rp.27.000.000 INFO </t>
  </si>
  <si>
    <t>ktik ; BPJS kirim ke whtsp 088271436015</t>
  </si>
  <si>
    <t>info klik/info ketik</t>
  </si>
  <si>
    <t>Sobat BRI Yth!!</t>
  </si>
  <si>
    <t>Nomor Rekening BRI Anda memenangkan</t>
  </si>
  <si>
    <t>Dana Giro Rp.67.000.000,- NO.UNDI (161403)</t>
  </si>
  <si>
    <t>Info Selengkapnya Di:</t>
  </si>
  <si>
    <t>http:bit.do/PROGRAMBRI2022</t>
  </si>
  <si>
    <t>Mendptkan DAN4 G1RO' Rp.37.000.000,-</t>
  </si>
  <si>
    <t xml:space="preserve">No UND1 Anda 5778979 </t>
  </si>
  <si>
    <t xml:space="preserve">Nasabah Yth Nomor Rekening BRI Anda </t>
  </si>
  <si>
    <t>Info buka di https://bit.ly/PanenBRIpoin-14017</t>
  </si>
  <si>
    <t>Anda Mndptkan D4N4 GIR0 37JUTA,</t>
  </si>
  <si>
    <t>Nasabah Yth-Rekening BRI -</t>
  </si>
  <si>
    <t xml:space="preserve">Cek No UND1 Anda 5778977 </t>
  </si>
  <si>
    <t>Info kl1k di https://bit.ly/Info14017-BRI</t>
  </si>
  <si>
    <t xml:space="preserve">Penerima </t>
  </si>
  <si>
    <t>Info whatsapp ; 82350805577</t>
  </si>
  <si>
    <t>Buka; bit.ly/pertamina-cs577</t>
  </si>
  <si>
    <t>Dana Subsidi Rp.189.000.000</t>
  </si>
  <si>
    <t>Berkah / dana Subsidi</t>
  </si>
  <si>
    <t>INFO RESMI !!!!</t>
  </si>
  <si>
    <t>Selamat Anda Mndptkan</t>
  </si>
  <si>
    <t xml:space="preserve">SUBSIDI PEMERINTAH </t>
  </si>
  <si>
    <t>KODE ID (FF1178A)</t>
  </si>
  <si>
    <t>Silakan Chat Kmi</t>
  </si>
  <si>
    <t>Whatsapp;082297189787</t>
  </si>
  <si>
    <t>tinyurl.com/pertama7-subsidi</t>
  </si>
  <si>
    <t xml:space="preserve">And4 mend4p4tkan 189.jt Dri subs1di pemerinah </t>
  </si>
  <si>
    <t>k0de and4 ( 717747 ) 1nfo kiik.  s.id/perta-mina39 at4u wa 085319561183</t>
  </si>
  <si>
    <t>Bantuan  Pertamina</t>
  </si>
  <si>
    <t>SELAMAT !!! No Rek BRI Anda mendapat GIRO Rp.37,000.000;</t>
  </si>
  <si>
    <t>NO. UNDI (254757)</t>
  </si>
  <si>
    <t>Info jelas Di.https://bit.ly/Gebyar-BRI2021</t>
  </si>
  <si>
    <t>BERKAHRAMADHAN</t>
  </si>
  <si>
    <t>Anda menerimah dana bantuan dri kantor BPJS Pusat</t>
  </si>
  <si>
    <t>di tahap ke 2 dngn kode [C3LC1U5K]</t>
  </si>
  <si>
    <t>Cek Kode Di: bit.ly/bpjskesehatanpusat</t>
  </si>
  <si>
    <t>cek kode di</t>
  </si>
  <si>
    <t>Govenrment-Affiliated</t>
  </si>
  <si>
    <t>Non Government-Affiliated</t>
  </si>
  <si>
    <t>Public Figure Name</t>
  </si>
  <si>
    <t>Yang Terhormat</t>
  </si>
  <si>
    <t>Info terakhir</t>
  </si>
  <si>
    <t>Berkah/subsidi/rejeki</t>
  </si>
  <si>
    <t>Info resmi</t>
  </si>
  <si>
    <t>info dari</t>
  </si>
  <si>
    <t>Combination of greetings</t>
  </si>
  <si>
    <t>No greeting</t>
  </si>
  <si>
    <t>Greeting / Salutation</t>
  </si>
  <si>
    <t>Frequency</t>
  </si>
  <si>
    <t>Dear…</t>
  </si>
  <si>
    <t>Selamat…</t>
  </si>
  <si>
    <t>Blessed/Gift/subvention</t>
  </si>
  <si>
    <t>Notification</t>
  </si>
  <si>
    <t>Information from</t>
  </si>
  <si>
    <t>Official info, Congratulation…</t>
  </si>
  <si>
    <t>-</t>
  </si>
  <si>
    <t>English</t>
  </si>
  <si>
    <t>Official information</t>
  </si>
  <si>
    <t>Fina Information</t>
  </si>
  <si>
    <t>Pertamina</t>
  </si>
  <si>
    <t>BPJS</t>
  </si>
  <si>
    <t>BRI</t>
  </si>
  <si>
    <t>Pupuk Kaltim</t>
  </si>
  <si>
    <t>Telkomsel</t>
  </si>
  <si>
    <t>Pretending Institution</t>
  </si>
  <si>
    <t>Smishing Part</t>
  </si>
  <si>
    <t>Greeting/Salutation</t>
  </si>
  <si>
    <t>C</t>
  </si>
  <si>
    <r>
      <t xml:space="preserve">Selamat </t>
    </r>
    <r>
      <rPr>
        <i/>
        <sz val="11"/>
        <color theme="1"/>
        <rFont val="Calibri"/>
        <family val="2"/>
        <scheme val="minor"/>
      </rPr>
      <t>congratulation</t>
    </r>
  </si>
  <si>
    <r>
      <t xml:space="preserve">Yth. </t>
    </r>
    <r>
      <rPr>
        <i/>
        <sz val="11"/>
        <color theme="1"/>
        <rFont val="Calibri"/>
        <family val="2"/>
        <scheme val="minor"/>
      </rPr>
      <t>Dear</t>
    </r>
  </si>
  <si>
    <t>Berkah subsidi</t>
  </si>
  <si>
    <t>Blessing subsidy</t>
  </si>
  <si>
    <t>Penerima Hadiah</t>
  </si>
  <si>
    <t>Prize Receiver</t>
  </si>
  <si>
    <t>is selected</t>
  </si>
  <si>
    <t>are selected</t>
  </si>
  <si>
    <t xml:space="preserve">Your Number </t>
  </si>
  <si>
    <t xml:space="preserve">No Anda </t>
  </si>
  <si>
    <t>dapat</t>
  </si>
  <si>
    <t xml:space="preserve"> terpilih</t>
  </si>
  <si>
    <t>gets</t>
  </si>
  <si>
    <t>Anda</t>
  </si>
  <si>
    <t>Terpilih</t>
  </si>
  <si>
    <t xml:space="preserve">You </t>
  </si>
  <si>
    <t xml:space="preserve">Anda </t>
  </si>
  <si>
    <t>mendapatkan</t>
  </si>
  <si>
    <t>You</t>
  </si>
  <si>
    <t xml:space="preserve"> get</t>
  </si>
  <si>
    <t>memenangkan</t>
  </si>
  <si>
    <t>won</t>
  </si>
  <si>
    <t xml:space="preserve"> meraih</t>
  </si>
  <si>
    <t>RHEME</t>
  </si>
  <si>
    <t>189 jt</t>
  </si>
  <si>
    <t>Bantuan Pemerintah</t>
  </si>
  <si>
    <t>THEME: Unmarked</t>
  </si>
  <si>
    <t>Pemberitahuan terakhir</t>
  </si>
  <si>
    <r>
      <t xml:space="preserve"> </t>
    </r>
    <r>
      <rPr>
        <i/>
        <sz val="11"/>
        <color theme="1"/>
        <rFont val="Calibri"/>
        <family val="2"/>
        <scheme val="minor"/>
      </rPr>
      <t>achieve</t>
    </r>
  </si>
  <si>
    <t>Content /Message</t>
  </si>
  <si>
    <t>gets, is selected, achieved, won</t>
  </si>
  <si>
    <t>Theme: Unmarked</t>
  </si>
  <si>
    <t>Theme 1</t>
  </si>
  <si>
    <t>Theme 2</t>
  </si>
  <si>
    <t>Prize, 189 Milion, Gift</t>
  </si>
  <si>
    <t>Rheme</t>
  </si>
  <si>
    <t>Occurance</t>
  </si>
  <si>
    <r>
      <t>Assalammualaikum,    Yth</t>
    </r>
    <r>
      <rPr>
        <b/>
        <sz val="11"/>
        <color theme="1"/>
        <rFont val="Times New Roman"/>
        <family val="1"/>
      </rPr>
      <t xml:space="preserve"> Dear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 xml:space="preserve">Selamat </t>
    </r>
    <r>
      <rPr>
        <sz val="11"/>
        <color theme="1"/>
        <rFont val="Times New Roman"/>
        <family val="1"/>
      </rPr>
      <t xml:space="preserve"> </t>
    </r>
    <r>
      <rPr>
        <b/>
        <i/>
        <sz val="11"/>
        <color theme="1"/>
        <rFont val="Times New Roman"/>
        <family val="1"/>
      </rPr>
      <t>Congratulation</t>
    </r>
  </si>
  <si>
    <r>
      <t xml:space="preserve">Berkah Subsidi </t>
    </r>
    <r>
      <rPr>
        <b/>
        <i/>
        <sz val="11"/>
        <color theme="1"/>
        <rFont val="Times New Roman"/>
        <family val="1"/>
      </rPr>
      <t>Blessing Subsidy</t>
    </r>
    <r>
      <rPr>
        <sz val="11"/>
        <color theme="1"/>
        <rFont val="Times New Roman"/>
        <family val="1"/>
      </rPr>
      <t xml:space="preserve">, Pemberitahuan Terakhir </t>
    </r>
    <r>
      <rPr>
        <b/>
        <i/>
        <sz val="11"/>
        <color theme="1"/>
        <rFont val="Times New Roman"/>
        <family val="1"/>
      </rPr>
      <t>Final Notification</t>
    </r>
    <r>
      <rPr>
        <sz val="11"/>
        <color theme="1"/>
        <rFont val="Times New Roman"/>
        <family val="1"/>
      </rPr>
      <t xml:space="preserve">, Info Resmi </t>
    </r>
    <r>
      <rPr>
        <b/>
        <i/>
        <sz val="11"/>
        <color theme="1"/>
        <rFont val="Times New Roman"/>
        <family val="1"/>
      </rPr>
      <t>Official Information</t>
    </r>
    <r>
      <rPr>
        <sz val="11"/>
        <color theme="1"/>
        <rFont val="Times New Roman"/>
        <family val="1"/>
      </rPr>
      <t xml:space="preserve">, Penerima Hadiah </t>
    </r>
    <r>
      <rPr>
        <b/>
        <i/>
        <sz val="11"/>
        <color theme="1"/>
        <rFont val="Times New Roman"/>
        <family val="1"/>
      </rPr>
      <t>Gift Reciever</t>
    </r>
  </si>
  <si>
    <r>
      <t xml:space="preserve">Anda </t>
    </r>
    <r>
      <rPr>
        <b/>
        <i/>
        <sz val="10"/>
        <color theme="1"/>
        <rFont val="Times New Roman"/>
        <family val="1"/>
      </rPr>
      <t>You</t>
    </r>
  </si>
  <si>
    <r>
      <t xml:space="preserve">Nomor Anda </t>
    </r>
    <r>
      <rPr>
        <b/>
        <i/>
        <sz val="10"/>
        <color theme="1"/>
        <rFont val="Times New Roman"/>
        <family val="1"/>
      </rPr>
      <t>Your Number</t>
    </r>
  </si>
  <si>
    <r>
      <t xml:space="preserve">Berkah Subsidi </t>
    </r>
    <r>
      <rPr>
        <b/>
        <i/>
        <sz val="10"/>
        <color theme="1"/>
        <rFont val="Times New Roman"/>
        <family val="1"/>
      </rPr>
      <t>Blessing Subsidy</t>
    </r>
    <r>
      <rPr>
        <sz val="10"/>
        <color theme="1"/>
        <rFont val="Times New Roman"/>
        <family val="1"/>
      </rPr>
      <t xml:space="preserve">, Pemberitahuan Terakhir </t>
    </r>
    <r>
      <rPr>
        <b/>
        <i/>
        <sz val="10"/>
        <color theme="1"/>
        <rFont val="Times New Roman"/>
        <family val="1"/>
      </rPr>
      <t>Final Notification</t>
    </r>
    <r>
      <rPr>
        <sz val="10"/>
        <color theme="1"/>
        <rFont val="Times New Roman"/>
        <family val="1"/>
      </rPr>
      <t xml:space="preserve">, Info Resmi </t>
    </r>
    <r>
      <rPr>
        <b/>
        <i/>
        <sz val="10"/>
        <color theme="1"/>
        <rFont val="Times New Roman"/>
        <family val="1"/>
      </rPr>
      <t>Official Information</t>
    </r>
    <r>
      <rPr>
        <sz val="10"/>
        <color theme="1"/>
        <rFont val="Times New Roman"/>
        <family val="1"/>
      </rPr>
      <t xml:space="preserve">, Penerima Hadiah </t>
    </r>
    <r>
      <rPr>
        <b/>
        <i/>
        <sz val="10"/>
        <color theme="1"/>
        <rFont val="Times New Roman"/>
        <family val="1"/>
      </rPr>
      <t>Gift Reciever</t>
    </r>
  </si>
  <si>
    <r>
      <t xml:space="preserve">Anda </t>
    </r>
    <r>
      <rPr>
        <b/>
        <i/>
        <sz val="10"/>
        <color theme="1"/>
        <rFont val="Times New Roman"/>
        <family val="1"/>
      </rPr>
      <t>You</t>
    </r>
    <r>
      <rPr>
        <sz val="10"/>
        <color theme="1"/>
        <rFont val="Times New Roman"/>
        <family val="1"/>
      </rPr>
      <t xml:space="preserve">, Nomor Anda </t>
    </r>
    <r>
      <rPr>
        <b/>
        <i/>
        <sz val="10"/>
        <color theme="1"/>
        <rFont val="Times New Roman"/>
        <family val="1"/>
      </rPr>
      <t>Your Number</t>
    </r>
    <r>
      <rPr>
        <sz val="10"/>
        <color theme="1"/>
        <rFont val="Times New Roman"/>
        <family val="1"/>
      </rPr>
      <t xml:space="preserve"> </t>
    </r>
  </si>
  <si>
    <r>
      <t xml:space="preserve">Mendapatkan </t>
    </r>
    <r>
      <rPr>
        <b/>
        <i/>
        <sz val="10"/>
        <color theme="1"/>
        <rFont val="Times New Roman"/>
        <family val="1"/>
      </rPr>
      <t>Gets</t>
    </r>
    <r>
      <rPr>
        <sz val="10"/>
        <color theme="1"/>
        <rFont val="Times New Roman"/>
        <family val="1"/>
      </rPr>
      <t xml:space="preserve">, Terpilih </t>
    </r>
    <r>
      <rPr>
        <b/>
        <i/>
        <sz val="10"/>
        <color theme="1"/>
        <rFont val="Times New Roman"/>
        <family val="1"/>
      </rPr>
      <t>is selected</t>
    </r>
    <r>
      <rPr>
        <sz val="10"/>
        <color theme="1"/>
        <rFont val="Times New Roman"/>
        <family val="1"/>
      </rPr>
      <t xml:space="preserve">, Memenangkan won, Meraih </t>
    </r>
    <r>
      <rPr>
        <b/>
        <i/>
        <sz val="10"/>
        <color theme="1"/>
        <rFont val="Times New Roman"/>
        <family val="1"/>
      </rPr>
      <t>achieves</t>
    </r>
  </si>
  <si>
    <r>
      <t xml:space="preserve">Assalammualaikum, Yth </t>
    </r>
    <r>
      <rPr>
        <b/>
        <i/>
        <sz val="12"/>
        <color theme="1"/>
        <rFont val="Times New Roman"/>
        <family val="1"/>
      </rPr>
      <t>Dear</t>
    </r>
    <r>
      <rPr>
        <sz val="12"/>
        <color theme="1"/>
        <rFont val="Times New Roman"/>
        <family val="1"/>
      </rPr>
      <t xml:space="preserve">, Selamat  </t>
    </r>
    <r>
      <rPr>
        <b/>
        <i/>
        <sz val="12"/>
        <color theme="1"/>
        <rFont val="Times New Roman"/>
        <family val="1"/>
      </rPr>
      <t>Congratulation</t>
    </r>
  </si>
  <si>
    <t>Content (Message)</t>
  </si>
  <si>
    <r>
      <t xml:space="preserve">Mendapatkan/meraih </t>
    </r>
    <r>
      <rPr>
        <b/>
        <i/>
        <sz val="11"/>
        <color theme="1"/>
        <rFont val="Times New Roman"/>
        <family val="1"/>
      </rPr>
      <t>gets</t>
    </r>
    <r>
      <rPr>
        <sz val="11"/>
        <color theme="1"/>
        <rFont val="Times New Roman"/>
        <family val="1"/>
      </rPr>
      <t>, terpilih i</t>
    </r>
    <r>
      <rPr>
        <b/>
        <i/>
        <sz val="11"/>
        <color theme="1"/>
        <rFont val="Times New Roman"/>
        <family val="1"/>
      </rPr>
      <t>s selected</t>
    </r>
    <r>
      <rPr>
        <sz val="11"/>
        <color theme="1"/>
        <rFont val="Times New Roman"/>
        <family val="1"/>
      </rPr>
      <t>, memenangkan</t>
    </r>
    <r>
      <rPr>
        <b/>
        <i/>
        <sz val="11"/>
        <color theme="1"/>
        <rFont val="Times New Roman"/>
        <family val="1"/>
      </rPr>
      <t xml:space="preserve"> win</t>
    </r>
  </si>
  <si>
    <r>
      <t xml:space="preserve">Anda </t>
    </r>
    <r>
      <rPr>
        <b/>
        <i/>
        <sz val="11"/>
        <color theme="1"/>
        <rFont val="Times New Roman"/>
        <family val="1"/>
      </rPr>
      <t>You</t>
    </r>
    <r>
      <rPr>
        <sz val="11"/>
        <color theme="1"/>
        <rFont val="Times New Roman"/>
        <family val="1"/>
      </rPr>
      <t xml:space="preserve">, Nomor Anda </t>
    </r>
    <r>
      <rPr>
        <b/>
        <i/>
        <sz val="11"/>
        <color theme="1"/>
        <rFont val="Times New Roman"/>
        <family val="1"/>
      </rPr>
      <t>Your Number</t>
    </r>
  </si>
  <si>
    <t>Clause as Message</t>
  </si>
  <si>
    <r>
      <rPr>
        <sz val="11"/>
        <color theme="1"/>
        <rFont val="Times New Roman"/>
        <family val="1"/>
      </rPr>
      <t xml:space="preserve">189 juta </t>
    </r>
    <r>
      <rPr>
        <b/>
        <i/>
        <sz val="11"/>
        <color theme="1"/>
        <rFont val="Times New Roman"/>
        <family val="1"/>
      </rPr>
      <t>189 milion</t>
    </r>
    <r>
      <rPr>
        <sz val="11"/>
        <color theme="1"/>
        <rFont val="Times New Roman"/>
        <family val="1"/>
      </rPr>
      <t xml:space="preserve">, undian </t>
    </r>
    <r>
      <rPr>
        <b/>
        <i/>
        <sz val="11"/>
        <color theme="1"/>
        <rFont val="Times New Roman"/>
        <family val="1"/>
      </rPr>
      <t>prize</t>
    </r>
    <r>
      <rPr>
        <sz val="11"/>
        <color theme="1"/>
        <rFont val="Times New Roman"/>
        <family val="1"/>
      </rPr>
      <t>, hadiah</t>
    </r>
    <r>
      <rPr>
        <b/>
        <i/>
        <sz val="11"/>
        <color theme="1"/>
        <rFont val="Times New Roman"/>
        <family val="1"/>
      </rPr>
      <t xml:space="preserve"> gift</t>
    </r>
  </si>
  <si>
    <r>
      <t xml:space="preserve">Anda </t>
    </r>
    <r>
      <rPr>
        <b/>
        <i/>
        <sz val="11"/>
        <color theme="1"/>
        <rFont val="Times New Roman"/>
        <family val="1"/>
      </rPr>
      <t>You</t>
    </r>
    <r>
      <rPr>
        <sz val="11"/>
        <color theme="1"/>
        <rFont val="Times New Roman"/>
        <family val="1"/>
      </rPr>
      <t xml:space="preserve">, Nomor Anda </t>
    </r>
    <r>
      <rPr>
        <b/>
        <i/>
        <sz val="11"/>
        <color theme="1"/>
        <rFont val="Times New Roman"/>
        <family val="1"/>
      </rPr>
      <t xml:space="preserve">Your Number </t>
    </r>
  </si>
  <si>
    <r>
      <t xml:space="preserve">Undian </t>
    </r>
    <r>
      <rPr>
        <b/>
        <i/>
        <sz val="10"/>
        <color theme="1"/>
        <rFont val="Times New Roman"/>
        <family val="1"/>
      </rPr>
      <t>Prize</t>
    </r>
    <r>
      <rPr>
        <sz val="10"/>
        <color theme="1"/>
        <rFont val="Times New Roman"/>
        <family val="1"/>
      </rPr>
      <t>, 189 juta 1</t>
    </r>
    <r>
      <rPr>
        <b/>
        <i/>
        <sz val="10"/>
        <color theme="1"/>
        <rFont val="Times New Roman"/>
        <family val="1"/>
      </rPr>
      <t>89 Milion</t>
    </r>
    <r>
      <rPr>
        <sz val="10"/>
        <color theme="1"/>
        <rFont val="Times New Roman"/>
        <family val="1"/>
      </rPr>
      <t xml:space="preserve">, hadiah </t>
    </r>
    <r>
      <rPr>
        <b/>
        <i/>
        <sz val="10"/>
        <color theme="1"/>
        <rFont val="Times New Roman"/>
        <family val="1"/>
      </rPr>
      <t>Gift</t>
    </r>
  </si>
  <si>
    <r>
      <t xml:space="preserve">Mendapatkan/meraih </t>
    </r>
    <r>
      <rPr>
        <b/>
        <i/>
        <sz val="11"/>
        <color theme="1"/>
        <rFont val="Times New Roman"/>
        <family val="1"/>
      </rPr>
      <t>Get</t>
    </r>
    <r>
      <rPr>
        <sz val="11"/>
        <color theme="1"/>
        <rFont val="Times New Roman"/>
        <family val="1"/>
      </rPr>
      <t xml:space="preserve">, Terpilih </t>
    </r>
    <r>
      <rPr>
        <b/>
        <i/>
        <sz val="11"/>
        <color theme="1"/>
        <rFont val="Times New Roman"/>
        <family val="1"/>
      </rPr>
      <t>is selected</t>
    </r>
    <r>
      <rPr>
        <sz val="11"/>
        <color theme="1"/>
        <rFont val="Times New Roman"/>
        <family val="1"/>
      </rPr>
      <t xml:space="preserve">, Memenangkan </t>
    </r>
    <r>
      <rPr>
        <b/>
        <i/>
        <sz val="11"/>
        <color theme="1"/>
        <rFont val="Times New Roman"/>
        <family val="1"/>
      </rPr>
      <t>won</t>
    </r>
  </si>
  <si>
    <r>
      <t xml:space="preserve">Undian </t>
    </r>
    <r>
      <rPr>
        <b/>
        <i/>
        <sz val="11"/>
        <color theme="1"/>
        <rFont val="Times New Roman"/>
        <family val="1"/>
      </rPr>
      <t>Prize</t>
    </r>
    <r>
      <rPr>
        <sz val="11"/>
        <color theme="1"/>
        <rFont val="Times New Roman"/>
        <family val="1"/>
      </rPr>
      <t>, 189 juta</t>
    </r>
    <r>
      <rPr>
        <b/>
        <i/>
        <sz val="11"/>
        <color theme="1"/>
        <rFont val="Times New Roman"/>
        <family val="1"/>
      </rPr>
      <t xml:space="preserve"> 189 Milion</t>
    </r>
    <r>
      <rPr>
        <sz val="11"/>
        <color theme="1"/>
        <rFont val="Times New Roman"/>
        <family val="1"/>
      </rPr>
      <t xml:space="preserve">, Hadiah </t>
    </r>
    <r>
      <rPr>
        <b/>
        <i/>
        <sz val="11"/>
        <color theme="1"/>
        <rFont val="Times New Roman"/>
        <family val="1"/>
      </rPr>
      <t>Gift</t>
    </r>
  </si>
  <si>
    <r>
      <t xml:space="preserve">Assalammualaikum,     Yth </t>
    </r>
    <r>
      <rPr>
        <b/>
        <i/>
        <sz val="11"/>
        <color theme="1"/>
        <rFont val="Times New Roman"/>
        <family val="1"/>
      </rPr>
      <t>Dear</t>
    </r>
    <r>
      <rPr>
        <sz val="11"/>
        <color theme="1"/>
        <rFont val="Times New Roman"/>
        <family val="1"/>
      </rPr>
      <t xml:space="preserve">,        Selamat  </t>
    </r>
    <r>
      <rPr>
        <b/>
        <i/>
        <sz val="11"/>
        <color theme="1"/>
        <rFont val="Times New Roman"/>
        <family val="1"/>
      </rPr>
      <t>Congratulation</t>
    </r>
  </si>
  <si>
    <t>Actor</t>
  </si>
  <si>
    <t>Process: Material</t>
  </si>
  <si>
    <t>Goal</t>
  </si>
  <si>
    <r>
      <t xml:space="preserve">Anda </t>
    </r>
    <r>
      <rPr>
        <i/>
        <sz val="12"/>
        <color theme="1"/>
        <rFont val="Times New Roman"/>
        <family val="1"/>
      </rPr>
      <t>You</t>
    </r>
  </si>
  <si>
    <r>
      <t xml:space="preserve">Nomor Anda  </t>
    </r>
    <r>
      <rPr>
        <i/>
        <sz val="12"/>
        <color theme="1"/>
        <rFont val="Times New Roman"/>
        <family val="1"/>
      </rPr>
      <t>Your Number</t>
    </r>
  </si>
  <si>
    <r>
      <t xml:space="preserve">Mendapatkan   </t>
    </r>
    <r>
      <rPr>
        <i/>
        <sz val="12"/>
        <color theme="1"/>
        <rFont val="Times New Roman"/>
        <family val="1"/>
      </rPr>
      <t>get</t>
    </r>
  </si>
  <si>
    <r>
      <t xml:space="preserve">Meraih   </t>
    </r>
    <r>
      <rPr>
        <i/>
        <sz val="12"/>
        <color theme="1"/>
        <rFont val="Times New Roman"/>
        <family val="1"/>
      </rPr>
      <t>achieve</t>
    </r>
  </si>
  <si>
    <r>
      <t xml:space="preserve">terpilih  </t>
    </r>
    <r>
      <rPr>
        <i/>
        <sz val="12"/>
        <color theme="1"/>
        <rFont val="Times New Roman"/>
        <family val="1"/>
      </rPr>
      <t>are/is selected</t>
    </r>
  </si>
  <si>
    <r>
      <t xml:space="preserve">Memenangkan   </t>
    </r>
    <r>
      <rPr>
        <i/>
        <sz val="12"/>
        <color theme="1"/>
        <rFont val="Times New Roman"/>
        <family val="1"/>
      </rPr>
      <t>win</t>
    </r>
  </si>
  <si>
    <r>
      <t xml:space="preserve">Hadiah   </t>
    </r>
    <r>
      <rPr>
        <i/>
        <sz val="12"/>
        <color theme="1"/>
        <rFont val="Times New Roman"/>
        <family val="1"/>
      </rPr>
      <t>gift</t>
    </r>
  </si>
  <si>
    <r>
      <t xml:space="preserve">Undian  </t>
    </r>
    <r>
      <rPr>
        <i/>
        <sz val="12"/>
        <color theme="1"/>
        <rFont val="Times New Roman"/>
        <family val="1"/>
      </rPr>
      <t xml:space="preserve"> prize</t>
    </r>
  </si>
  <si>
    <r>
      <t xml:space="preserve">Uang tunai   </t>
    </r>
    <r>
      <rPr>
        <i/>
        <sz val="12"/>
        <color theme="1"/>
        <rFont val="Times New Roman"/>
        <family val="1"/>
      </rPr>
      <t>cash</t>
    </r>
  </si>
  <si>
    <r>
      <t xml:space="preserve">189 juta </t>
    </r>
    <r>
      <rPr>
        <i/>
        <sz val="12"/>
        <color theme="1"/>
        <rFont val="Times New Roman"/>
        <family val="1"/>
      </rPr>
      <t>189 milion</t>
    </r>
  </si>
  <si>
    <t>Body of SMS Fraud: CLAUSE</t>
  </si>
  <si>
    <t>Mood Type</t>
  </si>
  <si>
    <t>Command</t>
  </si>
  <si>
    <t>Suggestive</t>
  </si>
  <si>
    <t>Predicator + Complement</t>
  </si>
  <si>
    <t>Imperative</t>
  </si>
  <si>
    <t>Noun Phrase</t>
  </si>
  <si>
    <r>
      <t xml:space="preserve">klik   </t>
    </r>
    <r>
      <rPr>
        <i/>
        <sz val="10"/>
        <color theme="1"/>
        <rFont val="Times New Roman"/>
        <family val="1"/>
      </rPr>
      <t>click</t>
    </r>
  </si>
  <si>
    <r>
      <t xml:space="preserve">info buka </t>
    </r>
    <r>
      <rPr>
        <i/>
        <sz val="10"/>
        <color theme="1"/>
        <rFont val="Times New Roman"/>
        <family val="1"/>
      </rPr>
      <t>information open</t>
    </r>
  </si>
  <si>
    <r>
      <t xml:space="preserve">buka link  </t>
    </r>
    <r>
      <rPr>
        <i/>
        <sz val="10"/>
        <color theme="1"/>
        <rFont val="Times New Roman"/>
        <family val="1"/>
      </rPr>
      <t>open link</t>
    </r>
  </si>
  <si>
    <r>
      <t xml:space="preserve">buka  </t>
    </r>
    <r>
      <rPr>
        <i/>
        <sz val="10"/>
        <color theme="1"/>
        <rFont val="Times New Roman"/>
        <family val="1"/>
      </rPr>
      <t>open</t>
    </r>
  </si>
  <si>
    <r>
      <t xml:space="preserve">info jelasnya di  </t>
    </r>
    <r>
      <rPr>
        <i/>
        <sz val="10"/>
        <color theme="1"/>
        <rFont val="Times New Roman"/>
        <family val="1"/>
      </rPr>
      <t>detail information at</t>
    </r>
  </si>
  <si>
    <r>
      <t xml:space="preserve">kunjungi  </t>
    </r>
    <r>
      <rPr>
        <i/>
        <sz val="10"/>
        <color theme="1"/>
        <rFont val="Times New Roman"/>
        <family val="1"/>
      </rPr>
      <t>visit</t>
    </r>
  </si>
  <si>
    <r>
      <t xml:space="preserve">info kunjungi  </t>
    </r>
    <r>
      <rPr>
        <i/>
        <sz val="10"/>
        <color theme="1"/>
        <rFont val="Times New Roman"/>
        <family val="1"/>
      </rPr>
      <t>information visit</t>
    </r>
  </si>
  <si>
    <r>
      <t xml:space="preserve">info klik   </t>
    </r>
    <r>
      <rPr>
        <i/>
        <sz val="10"/>
        <color theme="1"/>
        <rFont val="Times New Roman"/>
        <family val="1"/>
      </rPr>
      <t>information click</t>
    </r>
  </si>
  <si>
    <r>
      <t xml:space="preserve">silakan klik </t>
    </r>
    <r>
      <rPr>
        <i/>
        <sz val="10"/>
        <color theme="1"/>
        <rFont val="Times New Roman"/>
        <family val="1"/>
      </rPr>
      <t xml:space="preserve"> please click</t>
    </r>
  </si>
  <si>
    <r>
      <t xml:space="preserve">Silakan verifikasi   </t>
    </r>
    <r>
      <rPr>
        <i/>
        <sz val="10"/>
        <color theme="1"/>
        <rFont val="Times New Roman"/>
        <family val="1"/>
      </rPr>
      <t>please verify</t>
    </r>
  </si>
  <si>
    <r>
      <rPr>
        <b/>
        <i/>
        <sz val="10"/>
        <color theme="1"/>
        <rFont val="Times New Roman"/>
        <family val="1"/>
      </rPr>
      <t>please</t>
    </r>
    <r>
      <rPr>
        <sz val="10"/>
        <color theme="1"/>
        <rFont val="Times New Roman"/>
        <family val="1"/>
      </rPr>
      <t xml:space="preserve"> + predicator + complement</t>
    </r>
  </si>
  <si>
    <r>
      <t xml:space="preserve">silakan chat kami  </t>
    </r>
    <r>
      <rPr>
        <i/>
        <sz val="10"/>
        <color theme="1"/>
        <rFont val="Times New Roman"/>
        <family val="1"/>
      </rPr>
      <t>please chat us</t>
    </r>
  </si>
  <si>
    <r>
      <t xml:space="preserve">info selengkapnya   </t>
    </r>
    <r>
      <rPr>
        <i/>
        <sz val="10"/>
        <color theme="1"/>
        <rFont val="Times New Roman"/>
        <family val="1"/>
      </rPr>
      <t>information completely</t>
    </r>
  </si>
  <si>
    <r>
      <t xml:space="preserve">info WA link   </t>
    </r>
    <r>
      <rPr>
        <i/>
        <sz val="10"/>
        <color theme="1"/>
        <rFont val="Times New Roman"/>
        <family val="1"/>
      </rPr>
      <t>information WA link</t>
    </r>
  </si>
  <si>
    <r>
      <t xml:space="preserve">link resmi  </t>
    </r>
    <r>
      <rPr>
        <i/>
        <sz val="10"/>
        <color theme="1"/>
        <rFont val="Times New Roman"/>
        <family val="1"/>
      </rPr>
      <t>official link</t>
    </r>
  </si>
  <si>
    <r>
      <t xml:space="preserve">info lebih lanjut   </t>
    </r>
    <r>
      <rPr>
        <i/>
        <sz val="10"/>
        <color theme="1"/>
        <rFont val="Times New Roman"/>
        <family val="1"/>
      </rPr>
      <t xml:space="preserve"> further info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</si>
</sst>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p&quot;#,##0;[Red]\-&quot;Rp&quot;#,##0"/>
    <numFmt numFmtId="8" formatCode="&quot;Rp&quot;#,##0.00;[Red]\-&quot;Rp&quot;#,##0.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8" fontId="2" fillId="0" borderId="2" xfId="0" applyNumberFormat="1" applyFont="1" applyBorder="1" applyAlignment="1">
      <alignment vertical="center" wrapText="1"/>
    </xf>
    <xf numFmtId="6" fontId="2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1" applyBorder="1" applyAlignment="1">
      <alignment vertical="center" wrapText="1"/>
    </xf>
    <xf numFmtId="8" fontId="2" fillId="0" borderId="0" xfId="0" applyNumberFormat="1" applyFont="1" applyAlignment="1">
      <alignment vertical="center" wrapText="1"/>
    </xf>
    <xf numFmtId="6" fontId="2" fillId="0" borderId="0" xfId="0" applyNumberFormat="1" applyFont="1" applyAlignment="1">
      <alignment vertical="center"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9" fontId="2" fillId="0" borderId="0" xfId="2" applyFont="1"/>
    <xf numFmtId="9" fontId="2" fillId="0" borderId="0" xfId="2" applyFont="1" applyBorder="1" applyAlignmen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5" fillId="7" borderId="0" xfId="0" applyFont="1" applyFill="1"/>
    <xf numFmtId="0" fontId="5" fillId="7" borderId="0" xfId="0" applyFont="1" applyFill="1" applyAlignment="1">
      <alignment horizontal="center"/>
    </xf>
    <xf numFmtId="0" fontId="2" fillId="8" borderId="7" xfId="0" applyFont="1" applyFill="1" applyBorder="1"/>
    <xf numFmtId="0" fontId="2" fillId="8" borderId="8" xfId="0" applyFont="1" applyFill="1" applyBorder="1"/>
    <xf numFmtId="0" fontId="0" fillId="8" borderId="8" xfId="0" applyFill="1" applyBorder="1"/>
    <xf numFmtId="0" fontId="0" fillId="8" borderId="13" xfId="0" applyFill="1" applyBorder="1"/>
    <xf numFmtId="0" fontId="2" fillId="8" borderId="0" xfId="0" applyFont="1" applyFill="1"/>
    <xf numFmtId="0" fontId="0" fillId="8" borderId="0" xfId="0" applyFill="1"/>
    <xf numFmtId="0" fontId="0" fillId="8" borderId="10" xfId="0" applyFill="1" applyBorder="1"/>
    <xf numFmtId="0" fontId="2" fillId="8" borderId="11" xfId="0" applyFont="1" applyFill="1" applyBorder="1"/>
    <xf numFmtId="0" fontId="0" fillId="8" borderId="11" xfId="0" applyFill="1" applyBorder="1"/>
    <xf numFmtId="9" fontId="2" fillId="8" borderId="9" xfId="2" applyFont="1" applyFill="1" applyBorder="1"/>
    <xf numFmtId="9" fontId="2" fillId="8" borderId="12" xfId="2" applyFont="1" applyFill="1" applyBorder="1"/>
    <xf numFmtId="0" fontId="2" fillId="9" borderId="7" xfId="0" applyFont="1" applyFill="1" applyBorder="1"/>
    <xf numFmtId="0" fontId="2" fillId="9" borderId="8" xfId="0" applyFont="1" applyFill="1" applyBorder="1"/>
    <xf numFmtId="9" fontId="2" fillId="9" borderId="9" xfId="2" applyFont="1" applyFill="1" applyBorder="1"/>
    <xf numFmtId="0" fontId="0" fillId="9" borderId="10" xfId="0" applyFill="1" applyBorder="1"/>
    <xf numFmtId="0" fontId="2" fillId="9" borderId="11" xfId="0" applyFont="1" applyFill="1" applyBorder="1"/>
    <xf numFmtId="9" fontId="2" fillId="9" borderId="12" xfId="2" applyFont="1" applyFill="1" applyBorder="1"/>
    <xf numFmtId="0" fontId="2" fillId="10" borderId="7" xfId="0" applyFont="1" applyFill="1" applyBorder="1"/>
    <xf numFmtId="0" fontId="2" fillId="10" borderId="8" xfId="0" applyFont="1" applyFill="1" applyBorder="1"/>
    <xf numFmtId="9" fontId="2" fillId="10" borderId="9" xfId="2" applyFont="1" applyFill="1" applyBorder="1"/>
    <xf numFmtId="0" fontId="0" fillId="10" borderId="13" xfId="0" applyFill="1" applyBorder="1"/>
    <xf numFmtId="0" fontId="2" fillId="10" borderId="0" xfId="0" applyFont="1" applyFill="1"/>
    <xf numFmtId="9" fontId="2" fillId="10" borderId="14" xfId="2" applyFont="1" applyFill="1" applyBorder="1"/>
    <xf numFmtId="0" fontId="0" fillId="10" borderId="10" xfId="0" applyFill="1" applyBorder="1"/>
    <xf numFmtId="0" fontId="2" fillId="10" borderId="11" xfId="0" applyFont="1" applyFill="1" applyBorder="1"/>
    <xf numFmtId="9" fontId="2" fillId="10" borderId="12" xfId="2" applyFont="1" applyFill="1" applyBorder="1"/>
    <xf numFmtId="9" fontId="2" fillId="8" borderId="14" xfId="2" applyFont="1" applyFill="1" applyBorder="1"/>
    <xf numFmtId="0" fontId="0" fillId="0" borderId="4" xfId="0" applyBorder="1"/>
    <xf numFmtId="0" fontId="0" fillId="0" borderId="5" xfId="0" applyBorder="1"/>
    <xf numFmtId="0" fontId="0" fillId="0" borderId="4" xfId="1" applyFont="1" applyBorder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0" fillId="0" borderId="0" xfId="2" applyFont="1"/>
    <xf numFmtId="9" fontId="0" fillId="0" borderId="10" xfId="0" applyNumberFormat="1" applyBorder="1"/>
    <xf numFmtId="9" fontId="0" fillId="0" borderId="11" xfId="0" applyNumberFormat="1" applyBorder="1"/>
    <xf numFmtId="9" fontId="0" fillId="0" borderId="12" xfId="0" applyNumberFormat="1" applyBorder="1"/>
    <xf numFmtId="0" fontId="0" fillId="11" borderId="7" xfId="0" applyFill="1" applyBorder="1"/>
    <xf numFmtId="0" fontId="0" fillId="11" borderId="8" xfId="0" applyFill="1" applyBorder="1"/>
    <xf numFmtId="0" fontId="0" fillId="11" borderId="9" xfId="0" applyFill="1" applyBorder="1"/>
    <xf numFmtId="0" fontId="8" fillId="0" borderId="19" xfId="0" applyFont="1" applyBorder="1"/>
    <xf numFmtId="0" fontId="8" fillId="0" borderId="0" xfId="0" applyFont="1" applyAlignment="1">
      <alignment horizontal="center" vertical="center"/>
    </xf>
    <xf numFmtId="9" fontId="8" fillId="0" borderId="20" xfId="2" applyFont="1" applyBorder="1" applyAlignment="1">
      <alignment horizontal="center" vertical="center"/>
    </xf>
    <xf numFmtId="0" fontId="8" fillId="0" borderId="21" xfId="0" applyFont="1" applyBorder="1"/>
    <xf numFmtId="0" fontId="8" fillId="0" borderId="22" xfId="0" applyFont="1" applyBorder="1" applyAlignment="1">
      <alignment horizontal="center" vertical="center"/>
    </xf>
    <xf numFmtId="9" fontId="8" fillId="0" borderId="23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8" fillId="0" borderId="0" xfId="0" applyFont="1"/>
    <xf numFmtId="0" fontId="8" fillId="0" borderId="22" xfId="0" applyFont="1" applyBorder="1"/>
    <xf numFmtId="0" fontId="8" fillId="0" borderId="0" xfId="0" quotePrefix="1" applyFont="1"/>
    <xf numFmtId="0" fontId="10" fillId="0" borderId="19" xfId="0" applyFont="1" applyBorder="1"/>
    <xf numFmtId="0" fontId="7" fillId="0" borderId="0" xfId="0" applyFont="1" applyAlignment="1">
      <alignment horizontal="center" vertical="center" wrapText="1"/>
    </xf>
    <xf numFmtId="0" fontId="0" fillId="0" borderId="19" xfId="0" applyBorder="1"/>
    <xf numFmtId="9" fontId="0" fillId="0" borderId="20" xfId="2" applyFont="1" applyBorder="1"/>
    <xf numFmtId="0" fontId="0" fillId="0" borderId="21" xfId="0" applyBorder="1"/>
    <xf numFmtId="0" fontId="0" fillId="0" borderId="22" xfId="0" applyBorder="1" applyAlignment="1">
      <alignment horizontal="center"/>
    </xf>
    <xf numFmtId="9" fontId="0" fillId="0" borderId="23" xfId="0" applyNumberForma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2" fillId="0" borderId="20" xfId="2" applyFont="1" applyBorder="1"/>
    <xf numFmtId="0" fontId="2" fillId="0" borderId="22" xfId="0" applyFont="1" applyBorder="1"/>
    <xf numFmtId="9" fontId="2" fillId="0" borderId="23" xfId="2" applyFont="1" applyBorder="1" applyAlignment="1"/>
    <xf numFmtId="0" fontId="5" fillId="0" borderId="16" xfId="0" applyFont="1" applyBorder="1"/>
    <xf numFmtId="0" fontId="5" fillId="0" borderId="19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center"/>
    </xf>
    <xf numFmtId="0" fontId="11" fillId="0" borderId="0" xfId="0" applyFont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0" fillId="0" borderId="11" xfId="0" applyBorder="1"/>
    <xf numFmtId="0" fontId="13" fillId="0" borderId="11" xfId="0" applyFont="1" applyBorder="1"/>
    <xf numFmtId="0" fontId="13" fillId="0" borderId="0" xfId="0" applyFont="1"/>
    <xf numFmtId="0" fontId="9" fillId="0" borderId="8" xfId="0" applyFont="1" applyBorder="1" applyAlignment="1">
      <alignment horizontal="center"/>
    </xf>
    <xf numFmtId="0" fontId="9" fillId="0" borderId="8" xfId="0" applyFont="1" applyBorder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/>
    <xf numFmtId="0" fontId="9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1" xfId="0" applyFont="1" applyBorder="1"/>
    <xf numFmtId="0" fontId="1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7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9" fontId="13" fillId="0" borderId="0" xfId="0" applyNumberFormat="1" applyFont="1" applyAlignment="1">
      <alignment horizontal="center" vertical="center"/>
    </xf>
    <xf numFmtId="0" fontId="12" fillId="0" borderId="0" xfId="0" applyFont="1"/>
    <xf numFmtId="0" fontId="12" fillId="0" borderId="24" xfId="0" applyFont="1" applyBorder="1" applyAlignment="1">
      <alignment horizontal="center" vertical="center"/>
    </xf>
    <xf numFmtId="0" fontId="9" fillId="0" borderId="24" xfId="0" applyFont="1" applyBorder="1"/>
    <xf numFmtId="0" fontId="18" fillId="0" borderId="0" xfId="0" applyFont="1"/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0" fontId="8" fillId="0" borderId="8" xfId="0" applyFont="1" applyBorder="1"/>
    <xf numFmtId="0" fontId="22" fillId="0" borderId="11" xfId="0" applyFont="1" applyBorder="1"/>
    <xf numFmtId="0" fontId="20" fillId="0" borderId="11" xfId="0" applyFont="1" applyBorder="1"/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9" fontId="13" fillId="0" borderId="0" xfId="0" applyNumberFormat="1" applyFont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12" fillId="0" borderId="24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8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9" fillId="0" borderId="8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9" fontId="8" fillId="0" borderId="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8" fillId="0" borderId="2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Pretending identification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BD9-4CC0-9B67-FB56D1E7CA0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BD9-4CC0-9B67-FB56D1E7CA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BD9-4CC0-9B67-FB56D1E7CA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BD9-4CC0-9B67-FB56D1E7CA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BD9-4CC0-9B67-FB56D1E7CA0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Sheet3!$D$5:$D$9</c:f>
              <c:strCache>
                <c:ptCount val="5"/>
                <c:pt idx="0">
                  <c:v>Pertamina</c:v>
                </c:pt>
                <c:pt idx="1">
                  <c:v>BPJS</c:v>
                </c:pt>
                <c:pt idx="2">
                  <c:v>BRI</c:v>
                </c:pt>
                <c:pt idx="3">
                  <c:v>Pupuk Kaltim</c:v>
                </c:pt>
                <c:pt idx="4">
                  <c:v>Telkomsel</c:v>
                </c:pt>
              </c:strCache>
            </c:strRef>
          </c:cat>
          <c:val>
            <c:numRef>
              <c:f>Sheet3!$E$5:$E$9</c:f>
              <c:numCache>
                <c:formatCode>General</c:formatCode>
                <c:ptCount val="5"/>
                <c:pt idx="0">
                  <c:v>57</c:v>
                </c:pt>
                <c:pt idx="1">
                  <c:v>16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0-4CE3-9CBD-BF795402617D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BD9-4CC0-9B67-FB56D1E7CA0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BD9-4CC0-9B67-FB56D1E7CA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BD9-4CC0-9B67-FB56D1E7CA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BD9-4CC0-9B67-FB56D1E7CA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1BD9-4CC0-9B67-FB56D1E7CA0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Sheet3!$D$5:$D$9</c:f>
              <c:strCache>
                <c:ptCount val="5"/>
                <c:pt idx="0">
                  <c:v>Pertamina</c:v>
                </c:pt>
                <c:pt idx="1">
                  <c:v>BPJS</c:v>
                </c:pt>
                <c:pt idx="2">
                  <c:v>BRI</c:v>
                </c:pt>
                <c:pt idx="3">
                  <c:v>Pupuk Kaltim</c:v>
                </c:pt>
                <c:pt idx="4">
                  <c:v>Telkomsel</c:v>
                </c:pt>
              </c:strCache>
            </c:strRef>
          </c:cat>
          <c:val>
            <c:numRef>
              <c:f>Sheet3!$F$5:$F$9</c:f>
              <c:numCache>
                <c:formatCode>0%</c:formatCode>
                <c:ptCount val="5"/>
                <c:pt idx="0">
                  <c:v>0.72151898734177211</c:v>
                </c:pt>
                <c:pt idx="1">
                  <c:v>0.20253164556962025</c:v>
                </c:pt>
                <c:pt idx="2">
                  <c:v>5.0632911392405063E-2</c:v>
                </c:pt>
                <c:pt idx="3">
                  <c:v>1.2658227848101266E-2</c:v>
                </c:pt>
                <c:pt idx="4">
                  <c:v>1.2658227848101266E-2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0-4CE3-9CBD-BF79540261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191147092866325"/>
          <c:y val="0.36814659278701267"/>
          <c:w val="0.21354980189191194"/>
          <c:h val="0.4166695829687955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SG"/>
              <a:t>Pretending-Sender Identification</a:t>
            </a:r>
          </a:p>
        </c:rich>
      </c:tx>
      <c:layout>
        <c:manualLayout>
          <c:xMode val="edge"/>
          <c:yMode val="edge"/>
          <c:x val="0.25668676088666981"/>
          <c:y val="3.6036036036036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56515437448606"/>
          <c:y val="0.15000023645692936"/>
          <c:w val="0.42531919047309164"/>
          <c:h val="0.84999976354307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6D3-4F5A-A59C-131E3C728E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56D3-4F5A-A59C-131E3C728E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6D3-4F5A-A59C-131E3C728E6D}"/>
              </c:ext>
            </c:extLst>
          </c:dPt>
          <c:dLbls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Public Figure
</a:t>
                    </a:r>
                    <a:fld id="{2FD50556-9B34-4207-9633-A022CAFFBF91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6D3-4F5A-A59C-131E3C728E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'sender name'!$F$3:$H$3</c:f>
              <c:strCache>
                <c:ptCount val="3"/>
                <c:pt idx="0">
                  <c:v>Govenrment-Affiliated</c:v>
                </c:pt>
                <c:pt idx="1">
                  <c:v>Non Government-Affiliated</c:v>
                </c:pt>
                <c:pt idx="2">
                  <c:v>Public Figure Name</c:v>
                </c:pt>
              </c:strCache>
            </c:strRef>
          </c:cat>
          <c:val>
            <c:numRef>
              <c:f>'sender name'!$F$4:$H$4</c:f>
              <c:numCache>
                <c:formatCode>0%</c:formatCode>
                <c:ptCount val="3"/>
                <c:pt idx="0">
                  <c:v>0.52666666666666673</c:v>
                </c:pt>
                <c:pt idx="1">
                  <c:v>0.36</c:v>
                </c:pt>
                <c:pt idx="2">
                  <c:v>0.11333333333333333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3-4F5A-A59C-131E3C728E6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2618326165277425"/>
          <c:y val="0.24078078078078077"/>
          <c:w val="0.22982707927850116"/>
          <c:h val="0.623874583244661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431799</xdr:colOff>
      <xdr:row>1</xdr:row>
      <xdr:rowOff>165100</xdr:rowOff>
    </xdr:from>
    <xdr:to>
      <xdr:col>12</xdr:col>
      <xdr:colOff>590550</xdr:colOff>
      <xdr:row>15</xdr:row>
      <xdr:rowOff>146050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9474886-E34D-46D4-813E-F7F2A1AE80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288925</xdr:colOff>
      <xdr:row>4</xdr:row>
      <xdr:rowOff>146050</xdr:rowOff>
    </xdr:from>
    <xdr:to>
      <xdr:col>8</xdr:col>
      <xdr:colOff>285750</xdr:colOff>
      <xdr:row>16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E378B1-6162-4AEE-BFE0-B30CB34C9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iny.cc/pemenang-ptpertamina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iny.cc/berkahenergipertamina" TargetMode="External"/><Relationship Id="rId1" Type="http://schemas.openxmlformats.org/officeDocument/2006/relationships/hyperlink" Target="http://www.berkahper-tamina87.cf/" TargetMode="External"/><Relationship Id="rId6" Type="http://schemas.openxmlformats.org/officeDocument/2006/relationships/hyperlink" Target="https://bit.ly/info--pertamina" TargetMode="External"/><Relationship Id="rId5" Type="http://schemas.openxmlformats.org/officeDocument/2006/relationships/hyperlink" Target="http://bit.ly/pertamina_2021" TargetMode="External"/><Relationship Id="rId4" Type="http://schemas.openxmlformats.org/officeDocument/2006/relationships/hyperlink" Target="https://bit.ly/info--pertamin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bit.ly/Info14017-B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37CC-3C92-45CC-819A-EB93BFF5C07A}">
  <dimension ref="B1:S411"/>
  <sheetViews>
    <sheetView tabSelected="1" topLeftCell="D1" workbookViewId="0">
      <selection activeCell="K4" sqref="K4:K19"/>
    </sheetView>
  </sheetViews>
  <sheetFormatPr defaultRowHeight="14.5" x14ac:dyDescent="0.35"/>
  <cols>
    <col min="2" max="2" width="63.1796875" customWidth="1"/>
    <col min="3" max="3" width="21.81640625" customWidth="1"/>
    <col min="4" max="4" width="4.90625" customWidth="1"/>
    <col min="5" max="5" width="15.08984375" customWidth="1"/>
    <col min="6" max="6" width="4.08984375" customWidth="1"/>
    <col min="7" max="7" width="21.81640625" customWidth="1"/>
    <col min="8" max="8" width="4" customWidth="1"/>
    <col min="9" max="9" width="19.6328125" customWidth="1"/>
    <col min="10" max="10" width="5" customWidth="1"/>
    <col min="11" max="11" width="12.6328125" customWidth="1"/>
    <col min="12" max="12" width="5.7265625" customWidth="1"/>
    <col min="14" max="14" width="9.54296875" customWidth="1"/>
    <col min="15" max="15" width="13.7265625" customWidth="1"/>
    <col min="16" max="16" width="13" customWidth="1"/>
    <col min="17" max="17" width="15.26953125" customWidth="1"/>
    <col min="18" max="18" width="8.81640625" customWidth="1"/>
    <col min="19" max="19" width="6.08984375" customWidth="1"/>
  </cols>
  <sheetData>
    <row r="1" spans="2:19" ht="15" thickBot="1" x14ac:dyDescent="0.4"/>
    <row r="2" spans="2:19" ht="15" thickBot="1" x14ac:dyDescent="0.4">
      <c r="E2" s="135" t="s">
        <v>262</v>
      </c>
      <c r="F2" s="135"/>
      <c r="G2" s="134" t="s">
        <v>261</v>
      </c>
      <c r="H2" s="134"/>
      <c r="I2" s="134"/>
      <c r="J2" s="134"/>
      <c r="K2" s="136" t="s">
        <v>265</v>
      </c>
      <c r="L2" s="136"/>
      <c r="N2" s="96" t="s">
        <v>489</v>
      </c>
      <c r="O2" s="101" t="s">
        <v>283</v>
      </c>
      <c r="P2" s="101" t="s">
        <v>282</v>
      </c>
      <c r="Q2" s="101" t="s">
        <v>284</v>
      </c>
      <c r="R2" s="101" t="s">
        <v>285</v>
      </c>
      <c r="S2" s="102" t="s">
        <v>293</v>
      </c>
    </row>
    <row r="3" spans="2:19" x14ac:dyDescent="0.35">
      <c r="B3" s="1" t="s">
        <v>0</v>
      </c>
      <c r="C3" s="7"/>
      <c r="D3" t="s">
        <v>281</v>
      </c>
      <c r="E3" s="11" t="s">
        <v>242</v>
      </c>
      <c r="F3" s="11" t="s">
        <v>246</v>
      </c>
      <c r="G3" s="11" t="s">
        <v>263</v>
      </c>
      <c r="H3" s="12" t="s">
        <v>246</v>
      </c>
      <c r="I3" s="11" t="s">
        <v>280</v>
      </c>
      <c r="J3" s="11" t="s">
        <v>254</v>
      </c>
      <c r="K3" s="11" t="s">
        <v>264</v>
      </c>
      <c r="L3" s="11" t="s">
        <v>246</v>
      </c>
      <c r="N3" s="97" t="s">
        <v>262</v>
      </c>
      <c r="O3" s="12" t="s">
        <v>289</v>
      </c>
      <c r="P3" s="12" t="s">
        <v>303</v>
      </c>
      <c r="Q3" s="12" t="s">
        <v>302</v>
      </c>
      <c r="R3" s="12">
        <v>13</v>
      </c>
      <c r="S3" s="93">
        <f>11/51</f>
        <v>0.21568627450980393</v>
      </c>
    </row>
    <row r="4" spans="2:19" x14ac:dyDescent="0.35">
      <c r="B4" s="2" t="s">
        <v>1</v>
      </c>
      <c r="C4" s="7"/>
      <c r="D4" s="14">
        <v>1</v>
      </c>
      <c r="E4" s="12" t="s">
        <v>235</v>
      </c>
      <c r="F4" s="12">
        <v>2</v>
      </c>
      <c r="G4" s="12" t="s">
        <v>245</v>
      </c>
      <c r="H4" s="12">
        <v>3</v>
      </c>
      <c r="I4" s="12" t="s">
        <v>253</v>
      </c>
      <c r="J4" s="12">
        <v>3</v>
      </c>
      <c r="K4" s="12" t="s">
        <v>266</v>
      </c>
      <c r="L4" s="12">
        <v>1</v>
      </c>
      <c r="N4" s="98"/>
      <c r="O4" s="12" t="s">
        <v>300</v>
      </c>
      <c r="P4" s="12" t="s">
        <v>299</v>
      </c>
      <c r="Q4" s="12" t="s">
        <v>301</v>
      </c>
      <c r="R4" s="12">
        <v>16</v>
      </c>
      <c r="S4" s="93">
        <f>15/51</f>
        <v>0.29411764705882354</v>
      </c>
    </row>
    <row r="5" spans="2:19" x14ac:dyDescent="0.35">
      <c r="B5" s="2" t="s">
        <v>2</v>
      </c>
      <c r="C5" s="7"/>
      <c r="D5" s="14">
        <v>2</v>
      </c>
      <c r="E5" s="12" t="s">
        <v>238</v>
      </c>
      <c r="F5" s="12">
        <v>7</v>
      </c>
      <c r="G5" s="12" t="s">
        <v>249</v>
      </c>
      <c r="H5" s="12">
        <v>1</v>
      </c>
      <c r="I5" s="12" t="s">
        <v>255</v>
      </c>
      <c r="J5" s="12">
        <v>4</v>
      </c>
      <c r="K5" s="12" t="s">
        <v>170</v>
      </c>
      <c r="L5" s="12">
        <v>11</v>
      </c>
      <c r="N5" s="99"/>
      <c r="O5" s="12" t="s">
        <v>419</v>
      </c>
      <c r="P5" s="12" t="s">
        <v>299</v>
      </c>
      <c r="Q5" s="12" t="s">
        <v>419</v>
      </c>
      <c r="R5" s="12">
        <v>28</v>
      </c>
      <c r="S5" s="93">
        <f>R5/56</f>
        <v>0.5</v>
      </c>
    </row>
    <row r="6" spans="2:19" x14ac:dyDescent="0.35">
      <c r="B6" s="2" t="s">
        <v>3</v>
      </c>
      <c r="C6" s="7"/>
      <c r="D6" s="14">
        <v>3</v>
      </c>
      <c r="E6" s="12" t="s">
        <v>239</v>
      </c>
      <c r="F6" s="12">
        <v>2</v>
      </c>
      <c r="G6" s="12" t="s">
        <v>250</v>
      </c>
      <c r="H6" s="12">
        <v>2</v>
      </c>
      <c r="I6" s="12" t="s">
        <v>256</v>
      </c>
      <c r="J6" s="12">
        <v>7</v>
      </c>
      <c r="K6" s="12" t="s">
        <v>267</v>
      </c>
      <c r="L6" s="12">
        <v>5</v>
      </c>
      <c r="N6" s="97" t="s">
        <v>286</v>
      </c>
      <c r="O6" s="12" t="s">
        <v>288</v>
      </c>
      <c r="P6" s="12" t="s">
        <v>287</v>
      </c>
      <c r="Q6" s="12" t="s">
        <v>291</v>
      </c>
      <c r="R6" s="12">
        <v>51</v>
      </c>
      <c r="S6" s="93">
        <f>46/51</f>
        <v>0.90196078431372551</v>
      </c>
    </row>
    <row r="7" spans="2:19" x14ac:dyDescent="0.35">
      <c r="B7" s="2" t="s">
        <v>4</v>
      </c>
      <c r="C7" s="7"/>
      <c r="D7" s="14">
        <v>4</v>
      </c>
      <c r="E7" s="12" t="s">
        <v>236</v>
      </c>
      <c r="F7" s="12">
        <v>13</v>
      </c>
      <c r="G7" s="12" t="s">
        <v>77</v>
      </c>
      <c r="H7" s="12">
        <v>4</v>
      </c>
      <c r="I7" s="12" t="s">
        <v>257</v>
      </c>
      <c r="J7" s="12">
        <v>2</v>
      </c>
      <c r="K7" s="12" t="s">
        <v>268</v>
      </c>
      <c r="L7" s="12">
        <v>5</v>
      </c>
      <c r="N7" s="98"/>
      <c r="O7" s="12" t="s">
        <v>288</v>
      </c>
      <c r="P7" s="12" t="s">
        <v>287</v>
      </c>
      <c r="Q7" s="12" t="s">
        <v>290</v>
      </c>
      <c r="R7" s="12">
        <v>1</v>
      </c>
      <c r="S7" s="93">
        <f>1/51</f>
        <v>1.9607843137254902E-2</v>
      </c>
    </row>
    <row r="8" spans="2:19" x14ac:dyDescent="0.35">
      <c r="B8" s="2" t="s">
        <v>5</v>
      </c>
      <c r="C8" s="7"/>
      <c r="D8" s="14">
        <v>5</v>
      </c>
      <c r="E8" s="12" t="s">
        <v>64</v>
      </c>
      <c r="F8" s="12">
        <v>2</v>
      </c>
      <c r="G8" s="12" t="s">
        <v>247</v>
      </c>
      <c r="H8" s="12">
        <v>2</v>
      </c>
      <c r="I8" s="12" t="s">
        <v>258</v>
      </c>
      <c r="J8" s="12">
        <v>18</v>
      </c>
      <c r="K8" s="12" t="s">
        <v>269</v>
      </c>
      <c r="L8" s="12">
        <v>10</v>
      </c>
      <c r="N8" s="98"/>
      <c r="O8" s="12" t="s">
        <v>289</v>
      </c>
      <c r="P8" s="12" t="s">
        <v>287</v>
      </c>
      <c r="Q8" s="12" t="s">
        <v>292</v>
      </c>
      <c r="R8" s="12">
        <v>4</v>
      </c>
      <c r="S8" s="93">
        <f>R8/H16</f>
        <v>7.1428571428571425E-2</v>
      </c>
    </row>
    <row r="9" spans="2:19" x14ac:dyDescent="0.35">
      <c r="B9" s="3" t="s">
        <v>6</v>
      </c>
      <c r="C9" s="8"/>
      <c r="D9" s="14">
        <v>6</v>
      </c>
      <c r="E9" s="12" t="s">
        <v>240</v>
      </c>
      <c r="F9" s="12">
        <v>1</v>
      </c>
      <c r="G9" s="12" t="s">
        <v>248</v>
      </c>
      <c r="H9" s="12">
        <v>1</v>
      </c>
      <c r="I9" s="12" t="s">
        <v>442</v>
      </c>
      <c r="J9" s="12">
        <v>13</v>
      </c>
      <c r="K9" s="12" t="s">
        <v>270</v>
      </c>
      <c r="L9" s="12">
        <v>4</v>
      </c>
      <c r="N9" s="97" t="s">
        <v>265</v>
      </c>
      <c r="O9" s="12" t="s">
        <v>294</v>
      </c>
      <c r="P9" s="12" t="s">
        <v>295</v>
      </c>
      <c r="Q9" s="12" t="s">
        <v>296</v>
      </c>
      <c r="R9" s="12">
        <v>43</v>
      </c>
      <c r="S9" s="93">
        <f>R9/H16</f>
        <v>0.7678571428571429</v>
      </c>
    </row>
    <row r="10" spans="2:19" ht="15" thickBot="1" x14ac:dyDescent="0.4">
      <c r="B10" s="4"/>
      <c r="C10" s="7"/>
      <c r="D10" s="14">
        <v>7</v>
      </c>
      <c r="E10" s="12" t="s">
        <v>237</v>
      </c>
      <c r="F10" s="12">
        <v>1</v>
      </c>
      <c r="G10" s="12" t="s">
        <v>244</v>
      </c>
      <c r="H10" s="12">
        <v>31</v>
      </c>
      <c r="I10" s="12" t="s">
        <v>50</v>
      </c>
      <c r="J10" s="12">
        <v>2</v>
      </c>
      <c r="K10" s="12" t="s">
        <v>271</v>
      </c>
      <c r="L10" s="12">
        <v>1</v>
      </c>
      <c r="N10" s="100"/>
      <c r="O10" s="94" t="s">
        <v>297</v>
      </c>
      <c r="P10" s="94" t="s">
        <v>295</v>
      </c>
      <c r="Q10" s="94" t="s">
        <v>298</v>
      </c>
      <c r="R10" s="94">
        <f>SUM(L15:L19)+1+2</f>
        <v>13</v>
      </c>
      <c r="S10" s="95">
        <f>R10/H16</f>
        <v>0.23214285714285715</v>
      </c>
    </row>
    <row r="11" spans="2:19" x14ac:dyDescent="0.35">
      <c r="B11" s="2" t="s">
        <v>7</v>
      </c>
      <c r="C11" s="7"/>
      <c r="D11" s="14">
        <v>8</v>
      </c>
      <c r="E11" s="12" t="s">
        <v>241</v>
      </c>
      <c r="F11" s="12">
        <v>28</v>
      </c>
      <c r="G11" s="12" t="s">
        <v>122</v>
      </c>
      <c r="H11" s="12">
        <v>2</v>
      </c>
      <c r="I11" s="12" t="s">
        <v>260</v>
      </c>
      <c r="J11" s="12">
        <v>4</v>
      </c>
      <c r="K11" s="12" t="s">
        <v>272</v>
      </c>
      <c r="L11" s="12">
        <v>1</v>
      </c>
    </row>
    <row r="12" spans="2:19" x14ac:dyDescent="0.35">
      <c r="B12" s="2" t="s">
        <v>8</v>
      </c>
      <c r="C12" s="7"/>
      <c r="D12" s="14">
        <v>9</v>
      </c>
      <c r="E12" s="13" t="s">
        <v>243</v>
      </c>
      <c r="F12" s="12">
        <f>SUM(F4:F11)</f>
        <v>56</v>
      </c>
      <c r="G12" s="12" t="s">
        <v>251</v>
      </c>
      <c r="H12" s="12">
        <v>4</v>
      </c>
      <c r="I12" s="12" t="s">
        <v>452</v>
      </c>
      <c r="J12" s="12">
        <v>2</v>
      </c>
      <c r="K12" s="12" t="s">
        <v>95</v>
      </c>
      <c r="L12" s="12">
        <v>3</v>
      </c>
    </row>
    <row r="13" spans="2:19" x14ac:dyDescent="0.35">
      <c r="B13" s="2" t="s">
        <v>9</v>
      </c>
      <c r="C13" s="7"/>
      <c r="D13" s="14">
        <v>10</v>
      </c>
      <c r="E13" s="12"/>
      <c r="F13" s="12"/>
      <c r="G13" s="12" t="s">
        <v>103</v>
      </c>
      <c r="H13" s="12">
        <v>3</v>
      </c>
      <c r="I13" s="12" t="s">
        <v>259</v>
      </c>
      <c r="J13" s="12">
        <v>1</v>
      </c>
      <c r="K13" s="12" t="s">
        <v>273</v>
      </c>
      <c r="L13" s="12">
        <v>3</v>
      </c>
      <c r="N13" s="12"/>
      <c r="O13" s="12" t="s">
        <v>283</v>
      </c>
      <c r="P13" s="12" t="s">
        <v>282</v>
      </c>
      <c r="Q13" s="12" t="s">
        <v>284</v>
      </c>
      <c r="R13" s="12" t="s">
        <v>285</v>
      </c>
      <c r="S13" s="14" t="s">
        <v>293</v>
      </c>
    </row>
    <row r="14" spans="2:19" x14ac:dyDescent="0.35">
      <c r="B14" s="2" t="s">
        <v>10</v>
      </c>
      <c r="C14" s="7"/>
      <c r="D14" s="14">
        <v>11</v>
      </c>
      <c r="E14" s="12"/>
      <c r="F14" s="12"/>
      <c r="G14" s="12" t="s">
        <v>252</v>
      </c>
      <c r="H14" s="12">
        <v>1</v>
      </c>
      <c r="I14" s="12"/>
      <c r="J14" s="12">
        <f>SUM(J4:J13)</f>
        <v>56</v>
      </c>
      <c r="K14" s="12" t="s">
        <v>274</v>
      </c>
      <c r="L14" s="12">
        <v>2</v>
      </c>
      <c r="N14" s="11" t="s">
        <v>262</v>
      </c>
      <c r="O14" s="12" t="s">
        <v>289</v>
      </c>
      <c r="P14" s="12" t="s">
        <v>303</v>
      </c>
      <c r="Q14" s="12" t="s">
        <v>302</v>
      </c>
      <c r="R14" s="12">
        <v>13</v>
      </c>
      <c r="S14" s="15">
        <f>11/51</f>
        <v>0.21568627450980393</v>
      </c>
    </row>
    <row r="15" spans="2:19" x14ac:dyDescent="0.35">
      <c r="B15" s="2" t="s">
        <v>11</v>
      </c>
      <c r="C15" s="7"/>
      <c r="D15" s="14">
        <v>12</v>
      </c>
      <c r="E15" s="12"/>
      <c r="F15" s="12"/>
      <c r="G15" s="12" t="s">
        <v>202</v>
      </c>
      <c r="H15" s="12">
        <v>2</v>
      </c>
      <c r="I15" s="12"/>
      <c r="J15" s="12"/>
      <c r="K15" s="12" t="s">
        <v>275</v>
      </c>
      <c r="L15" s="12">
        <v>3</v>
      </c>
      <c r="N15" s="12"/>
      <c r="O15" s="12" t="s">
        <v>300</v>
      </c>
      <c r="P15" s="12" t="s">
        <v>299</v>
      </c>
      <c r="Q15" s="12" t="s">
        <v>301</v>
      </c>
      <c r="R15" s="12">
        <v>16</v>
      </c>
      <c r="S15" s="15">
        <f>15/51</f>
        <v>0.29411764705882354</v>
      </c>
    </row>
    <row r="16" spans="2:19" x14ac:dyDescent="0.35">
      <c r="B16" s="2" t="s">
        <v>12</v>
      </c>
      <c r="C16" s="7"/>
      <c r="D16" s="14">
        <v>13</v>
      </c>
      <c r="E16" s="12"/>
      <c r="F16" s="12"/>
      <c r="G16" s="13" t="s">
        <v>243</v>
      </c>
      <c r="H16" s="12">
        <f>SUM(H4:H15)</f>
        <v>56</v>
      </c>
      <c r="I16" s="12"/>
      <c r="J16" s="12"/>
      <c r="K16" s="12" t="s">
        <v>276</v>
      </c>
      <c r="L16" s="12">
        <v>3</v>
      </c>
      <c r="O16" s="12" t="s">
        <v>419</v>
      </c>
      <c r="P16" s="12" t="s">
        <v>299</v>
      </c>
      <c r="Q16" s="12" t="s">
        <v>419</v>
      </c>
      <c r="R16" s="12">
        <v>28</v>
      </c>
      <c r="S16" s="15" t="e">
        <f>R16/F23</f>
        <v>#DIV/0!</v>
      </c>
    </row>
    <row r="17" spans="2:19" x14ac:dyDescent="0.35">
      <c r="B17" s="2" t="s">
        <v>13</v>
      </c>
      <c r="C17" s="7"/>
      <c r="D17" s="14">
        <v>14</v>
      </c>
      <c r="E17" s="12"/>
      <c r="F17" s="12"/>
      <c r="G17" s="12"/>
      <c r="H17" s="12"/>
      <c r="I17" s="12"/>
      <c r="J17" s="12"/>
      <c r="K17" s="12" t="s">
        <v>277</v>
      </c>
      <c r="L17" s="12">
        <v>1</v>
      </c>
      <c r="N17" s="12" t="s">
        <v>286</v>
      </c>
      <c r="O17" s="12" t="s">
        <v>288</v>
      </c>
      <c r="P17" s="12" t="s">
        <v>287</v>
      </c>
      <c r="Q17" s="12" t="s">
        <v>291</v>
      </c>
      <c r="R17" s="12">
        <v>51</v>
      </c>
      <c r="S17" s="15">
        <f>46/51</f>
        <v>0.90196078431372551</v>
      </c>
    </row>
    <row r="18" spans="2:19" x14ac:dyDescent="0.35">
      <c r="B18" s="2">
        <v>82291122829</v>
      </c>
      <c r="C18" s="7"/>
      <c r="D18" s="14">
        <v>15</v>
      </c>
      <c r="E18" s="12"/>
      <c r="F18" s="12"/>
      <c r="G18" s="12"/>
      <c r="H18" s="12"/>
      <c r="I18" s="12"/>
      <c r="J18" s="12"/>
      <c r="K18" s="12" t="s">
        <v>278</v>
      </c>
      <c r="L18" s="12">
        <v>1</v>
      </c>
      <c r="N18" s="12"/>
      <c r="O18" s="12" t="s">
        <v>288</v>
      </c>
      <c r="P18" s="12" t="s">
        <v>287</v>
      </c>
      <c r="Q18" s="12" t="s">
        <v>290</v>
      </c>
      <c r="R18" s="12">
        <v>1</v>
      </c>
      <c r="S18" s="15">
        <f>1/51</f>
        <v>1.9607843137254902E-2</v>
      </c>
    </row>
    <row r="19" spans="2:19" ht="15" thickBot="1" x14ac:dyDescent="0.4">
      <c r="B19" s="4"/>
      <c r="C19" s="7"/>
      <c r="D19" s="14">
        <v>16</v>
      </c>
      <c r="E19" s="12"/>
      <c r="F19" s="12"/>
      <c r="G19" s="12"/>
      <c r="H19" s="12"/>
      <c r="I19" s="12"/>
      <c r="J19" s="12"/>
      <c r="K19" s="12" t="s">
        <v>279</v>
      </c>
      <c r="L19" s="12">
        <v>2</v>
      </c>
      <c r="N19" s="12"/>
      <c r="O19" s="12" t="s">
        <v>289</v>
      </c>
      <c r="P19" s="12" t="s">
        <v>287</v>
      </c>
      <c r="Q19" s="12" t="s">
        <v>292</v>
      </c>
      <c r="R19" s="12">
        <v>4</v>
      </c>
      <c r="S19" s="15" t="e">
        <f>R19/R11</f>
        <v>#DIV/0!</v>
      </c>
    </row>
    <row r="20" spans="2:19" x14ac:dyDescent="0.35">
      <c r="B20" s="2" t="s">
        <v>14</v>
      </c>
      <c r="C20" s="7"/>
      <c r="E20" s="12"/>
      <c r="F20" s="12"/>
      <c r="G20" s="12"/>
      <c r="H20" s="12"/>
      <c r="I20" s="12"/>
      <c r="J20" s="12"/>
      <c r="K20" s="13" t="s">
        <v>243</v>
      </c>
      <c r="L20" s="12">
        <f>SUM(L4:L19)</f>
        <v>56</v>
      </c>
      <c r="N20" s="12" t="s">
        <v>265</v>
      </c>
      <c r="O20" s="12" t="s">
        <v>294</v>
      </c>
      <c r="P20" s="12" t="s">
        <v>295</v>
      </c>
      <c r="Q20" s="12" t="s">
        <v>296</v>
      </c>
      <c r="R20" s="12">
        <v>43</v>
      </c>
      <c r="S20" s="15">
        <f>38/51</f>
        <v>0.74509803921568629</v>
      </c>
    </row>
    <row r="21" spans="2:19" x14ac:dyDescent="0.35">
      <c r="B21" s="2" t="s">
        <v>15</v>
      </c>
      <c r="C21" s="7"/>
      <c r="N21" s="12"/>
      <c r="O21" s="12" t="s">
        <v>297</v>
      </c>
      <c r="P21" s="12" t="s">
        <v>295</v>
      </c>
      <c r="Q21" s="12" t="s">
        <v>298</v>
      </c>
      <c r="R21" s="12">
        <f>SUM(L26:L30)+1+2</f>
        <v>3</v>
      </c>
      <c r="S21" s="16">
        <f>13/51</f>
        <v>0.25490196078431371</v>
      </c>
    </row>
    <row r="22" spans="2:19" x14ac:dyDescent="0.35">
      <c r="B22" s="2" t="s">
        <v>16</v>
      </c>
      <c r="C22" s="7"/>
      <c r="R22">
        <f>SUM(R14:R21)</f>
        <v>159</v>
      </c>
    </row>
    <row r="23" spans="2:19" x14ac:dyDescent="0.35">
      <c r="B23" s="2" t="s">
        <v>12</v>
      </c>
      <c r="C23" s="7"/>
    </row>
    <row r="24" spans="2:19" x14ac:dyDescent="0.35">
      <c r="B24" s="2" t="s">
        <v>17</v>
      </c>
      <c r="C24" s="7"/>
    </row>
    <row r="25" spans="2:19" x14ac:dyDescent="0.35">
      <c r="B25" s="2">
        <v>82233142377</v>
      </c>
      <c r="C25" s="7"/>
    </row>
    <row r="26" spans="2:19" ht="15" thickBot="1" x14ac:dyDescent="0.4">
      <c r="B26" s="4"/>
      <c r="C26" s="7"/>
    </row>
    <row r="27" spans="2:19" x14ac:dyDescent="0.35">
      <c r="B27" s="2" t="s">
        <v>18</v>
      </c>
      <c r="C27" s="7"/>
    </row>
    <row r="28" spans="2:19" x14ac:dyDescent="0.35">
      <c r="B28" s="2" t="s">
        <v>19</v>
      </c>
      <c r="C28" s="7"/>
    </row>
    <row r="29" spans="2:19" x14ac:dyDescent="0.35">
      <c r="B29" s="2" t="s">
        <v>20</v>
      </c>
      <c r="C29" s="7"/>
    </row>
    <row r="30" spans="2:19" x14ac:dyDescent="0.35">
      <c r="B30" s="2" t="s">
        <v>21</v>
      </c>
      <c r="C30" s="7"/>
    </row>
    <row r="31" spans="2:19" x14ac:dyDescent="0.35">
      <c r="B31" s="2" t="s">
        <v>22</v>
      </c>
      <c r="C31" s="7"/>
    </row>
    <row r="32" spans="2:19" x14ac:dyDescent="0.35">
      <c r="B32" s="2" t="s">
        <v>23</v>
      </c>
      <c r="C32" s="7"/>
    </row>
    <row r="33" spans="2:3" ht="15" thickBot="1" x14ac:dyDescent="0.4">
      <c r="B33" s="4"/>
      <c r="C33" s="7"/>
    </row>
    <row r="34" spans="2:3" x14ac:dyDescent="0.35">
      <c r="B34" s="2" t="s">
        <v>24</v>
      </c>
      <c r="C34" s="7"/>
    </row>
    <row r="35" spans="2:3" x14ac:dyDescent="0.35">
      <c r="B35" s="2" t="s">
        <v>25</v>
      </c>
      <c r="C35" s="7"/>
    </row>
    <row r="36" spans="2:3" x14ac:dyDescent="0.35">
      <c r="B36" s="2" t="s">
        <v>26</v>
      </c>
      <c r="C36" s="7"/>
    </row>
    <row r="37" spans="2:3" x14ac:dyDescent="0.35">
      <c r="B37" s="2" t="s">
        <v>27</v>
      </c>
      <c r="C37" s="7"/>
    </row>
    <row r="38" spans="2:3" ht="15" thickBot="1" x14ac:dyDescent="0.4">
      <c r="B38" s="4"/>
      <c r="C38" s="7"/>
    </row>
    <row r="39" spans="2:3" ht="24.5" thickBot="1" x14ac:dyDescent="0.4">
      <c r="B39" s="4" t="s">
        <v>28</v>
      </c>
      <c r="C39" s="7"/>
    </row>
    <row r="40" spans="2:3" x14ac:dyDescent="0.35">
      <c r="B40" s="2" t="s">
        <v>29</v>
      </c>
      <c r="C40" s="7"/>
    </row>
    <row r="41" spans="2:3" x14ac:dyDescent="0.35">
      <c r="B41" s="2" t="s">
        <v>30</v>
      </c>
      <c r="C41" s="7"/>
    </row>
    <row r="42" spans="2:3" x14ac:dyDescent="0.35">
      <c r="B42" s="2" t="s">
        <v>31</v>
      </c>
      <c r="C42" s="7"/>
    </row>
    <row r="43" spans="2:3" x14ac:dyDescent="0.35">
      <c r="B43" s="2" t="s">
        <v>32</v>
      </c>
      <c r="C43" s="7"/>
    </row>
    <row r="44" spans="2:3" x14ac:dyDescent="0.35">
      <c r="B44" s="2" t="s">
        <v>33</v>
      </c>
      <c r="C44" s="7"/>
    </row>
    <row r="45" spans="2:3" ht="15" thickBot="1" x14ac:dyDescent="0.4">
      <c r="B45" s="4"/>
      <c r="C45" s="7"/>
    </row>
    <row r="46" spans="2:3" x14ac:dyDescent="0.35">
      <c r="B46" s="2" t="s">
        <v>34</v>
      </c>
      <c r="C46" s="7"/>
    </row>
    <row r="47" spans="2:3" x14ac:dyDescent="0.35">
      <c r="B47" s="2" t="s">
        <v>35</v>
      </c>
      <c r="C47" s="7"/>
    </row>
    <row r="48" spans="2:3" x14ac:dyDescent="0.35">
      <c r="B48" s="2" t="s">
        <v>36</v>
      </c>
      <c r="C48" s="7"/>
    </row>
    <row r="49" spans="2:3" x14ac:dyDescent="0.35">
      <c r="B49" s="2" t="s">
        <v>37</v>
      </c>
      <c r="C49" s="7"/>
    </row>
    <row r="50" spans="2:3" x14ac:dyDescent="0.35">
      <c r="B50" s="2" t="s">
        <v>38</v>
      </c>
      <c r="C50" s="7"/>
    </row>
    <row r="51" spans="2:3" x14ac:dyDescent="0.35">
      <c r="B51" s="2" t="s">
        <v>39</v>
      </c>
      <c r="C51" s="7"/>
    </row>
    <row r="52" spans="2:3" x14ac:dyDescent="0.35">
      <c r="B52" s="2" t="s">
        <v>40</v>
      </c>
      <c r="C52" s="7"/>
    </row>
    <row r="53" spans="2:3" ht="15" thickBot="1" x14ac:dyDescent="0.4">
      <c r="B53" s="4"/>
      <c r="C53" s="7"/>
    </row>
    <row r="54" spans="2:3" x14ac:dyDescent="0.35">
      <c r="B54" s="2" t="s">
        <v>41</v>
      </c>
      <c r="C54" s="7"/>
    </row>
    <row r="55" spans="2:3" x14ac:dyDescent="0.35">
      <c r="B55" s="2" t="s">
        <v>42</v>
      </c>
      <c r="C55" s="7"/>
    </row>
    <row r="56" spans="2:3" x14ac:dyDescent="0.35">
      <c r="B56" s="2" t="s">
        <v>20</v>
      </c>
      <c r="C56" s="7"/>
    </row>
    <row r="57" spans="2:3" x14ac:dyDescent="0.35">
      <c r="B57" s="2" t="s">
        <v>43</v>
      </c>
      <c r="C57" s="7"/>
    </row>
    <row r="58" spans="2:3" x14ac:dyDescent="0.35">
      <c r="B58" s="2" t="s">
        <v>44</v>
      </c>
      <c r="C58" s="7"/>
    </row>
    <row r="59" spans="2:3" x14ac:dyDescent="0.35">
      <c r="B59" s="2" t="s">
        <v>45</v>
      </c>
      <c r="C59" s="7"/>
    </row>
    <row r="60" spans="2:3" x14ac:dyDescent="0.35">
      <c r="B60" s="2" t="s">
        <v>46</v>
      </c>
      <c r="C60" s="7"/>
    </row>
    <row r="61" spans="2:3" x14ac:dyDescent="0.35">
      <c r="B61" s="2" t="s">
        <v>47</v>
      </c>
      <c r="C61" s="7"/>
    </row>
    <row r="62" spans="2:3" ht="15" thickBot="1" x14ac:dyDescent="0.4">
      <c r="B62" s="4"/>
      <c r="C62" s="7"/>
    </row>
    <row r="63" spans="2:3" x14ac:dyDescent="0.35">
      <c r="B63" s="2" t="s">
        <v>48</v>
      </c>
      <c r="C63" s="7"/>
    </row>
    <row r="64" spans="2:3" x14ac:dyDescent="0.35">
      <c r="B64" s="2" t="s">
        <v>49</v>
      </c>
      <c r="C64" s="7"/>
    </row>
    <row r="65" spans="2:3" x14ac:dyDescent="0.35">
      <c r="B65" s="2" t="s">
        <v>50</v>
      </c>
      <c r="C65" s="7"/>
    </row>
    <row r="66" spans="2:3" x14ac:dyDescent="0.35">
      <c r="B66" s="2" t="s">
        <v>20</v>
      </c>
      <c r="C66" s="7"/>
    </row>
    <row r="67" spans="2:3" x14ac:dyDescent="0.35">
      <c r="B67" s="2" t="s">
        <v>51</v>
      </c>
      <c r="C67" s="7"/>
    </row>
    <row r="68" spans="2:3" x14ac:dyDescent="0.35">
      <c r="B68" s="2" t="s">
        <v>52</v>
      </c>
      <c r="C68" s="7"/>
    </row>
    <row r="69" spans="2:3" x14ac:dyDescent="0.35">
      <c r="B69" s="2" t="s">
        <v>53</v>
      </c>
      <c r="C69" s="7"/>
    </row>
    <row r="70" spans="2:3" x14ac:dyDescent="0.35">
      <c r="B70" s="2">
        <v>85231285525</v>
      </c>
      <c r="C70" s="7"/>
    </row>
    <row r="71" spans="2:3" x14ac:dyDescent="0.35">
      <c r="B71" s="2" t="s">
        <v>54</v>
      </c>
      <c r="C71" s="7"/>
    </row>
    <row r="72" spans="2:3" x14ac:dyDescent="0.35">
      <c r="B72" s="2" t="s">
        <v>55</v>
      </c>
      <c r="C72" s="7"/>
    </row>
    <row r="73" spans="2:3" ht="15" thickBot="1" x14ac:dyDescent="0.4">
      <c r="B73" s="4"/>
      <c r="C73" s="7"/>
    </row>
    <row r="74" spans="2:3" x14ac:dyDescent="0.35">
      <c r="B74" s="2" t="s">
        <v>56</v>
      </c>
      <c r="C74" s="7"/>
    </row>
    <row r="75" spans="2:3" x14ac:dyDescent="0.35">
      <c r="B75" s="2" t="s">
        <v>57</v>
      </c>
      <c r="C75" s="7"/>
    </row>
    <row r="76" spans="2:3" x14ac:dyDescent="0.35">
      <c r="B76" s="2" t="s">
        <v>58</v>
      </c>
      <c r="C76" s="7"/>
    </row>
    <row r="77" spans="2:3" x14ac:dyDescent="0.35">
      <c r="B77" s="2" t="s">
        <v>59</v>
      </c>
      <c r="C77" s="7"/>
    </row>
    <row r="78" spans="2:3" x14ac:dyDescent="0.35">
      <c r="B78" s="2" t="s">
        <v>60</v>
      </c>
      <c r="C78" s="7"/>
    </row>
    <row r="79" spans="2:3" x14ac:dyDescent="0.35">
      <c r="B79" s="2">
        <v>6282290281833</v>
      </c>
      <c r="C79" s="7"/>
    </row>
    <row r="80" spans="2:3" x14ac:dyDescent="0.35">
      <c r="B80" s="2" t="s">
        <v>61</v>
      </c>
      <c r="C80" s="7"/>
    </row>
    <row r="81" spans="2:3" x14ac:dyDescent="0.35">
      <c r="B81" s="2" t="s">
        <v>62</v>
      </c>
      <c r="C81" s="7"/>
    </row>
    <row r="82" spans="2:3" ht="15" thickBot="1" x14ac:dyDescent="0.4">
      <c r="B82" s="4"/>
      <c r="C82" s="7"/>
    </row>
    <row r="83" spans="2:3" x14ac:dyDescent="0.35">
      <c r="B83" s="2" t="s">
        <v>63</v>
      </c>
      <c r="C83" s="7"/>
    </row>
    <row r="84" spans="2:3" x14ac:dyDescent="0.35">
      <c r="B84" s="2" t="s">
        <v>64</v>
      </c>
      <c r="C84" s="7"/>
    </row>
    <row r="85" spans="2:3" x14ac:dyDescent="0.35">
      <c r="B85" s="2" t="s">
        <v>65</v>
      </c>
      <c r="C85" s="7"/>
    </row>
    <row r="86" spans="2:3" x14ac:dyDescent="0.35">
      <c r="B86" s="2" t="s">
        <v>20</v>
      </c>
      <c r="C86" s="7"/>
    </row>
    <row r="87" spans="2:3" x14ac:dyDescent="0.35">
      <c r="B87" s="2" t="s">
        <v>21</v>
      </c>
      <c r="C87" s="7"/>
    </row>
    <row r="88" spans="2:3" x14ac:dyDescent="0.35">
      <c r="B88" s="2" t="s">
        <v>52</v>
      </c>
      <c r="C88" s="7"/>
    </row>
    <row r="89" spans="2:3" x14ac:dyDescent="0.35">
      <c r="B89" s="2" t="s">
        <v>66</v>
      </c>
      <c r="C89" s="7"/>
    </row>
    <row r="90" spans="2:3" x14ac:dyDescent="0.35">
      <c r="B90" s="2" t="s">
        <v>67</v>
      </c>
      <c r="C90" s="7"/>
    </row>
    <row r="91" spans="2:3" ht="15" thickBot="1" x14ac:dyDescent="0.4">
      <c r="B91" s="4"/>
      <c r="C91" s="7"/>
    </row>
    <row r="92" spans="2:3" x14ac:dyDescent="0.35">
      <c r="B92" s="2" t="s">
        <v>68</v>
      </c>
      <c r="C92" s="7"/>
    </row>
    <row r="93" spans="2:3" x14ac:dyDescent="0.35">
      <c r="B93" s="2" t="s">
        <v>69</v>
      </c>
      <c r="C93" s="7"/>
    </row>
    <row r="94" spans="2:3" x14ac:dyDescent="0.35">
      <c r="B94" s="2" t="s">
        <v>70</v>
      </c>
      <c r="C94" s="7"/>
    </row>
    <row r="95" spans="2:3" x14ac:dyDescent="0.35">
      <c r="B95" s="2" t="s">
        <v>20</v>
      </c>
      <c r="C95" s="7"/>
    </row>
    <row r="96" spans="2:3" x14ac:dyDescent="0.35">
      <c r="B96" s="2" t="s">
        <v>71</v>
      </c>
      <c r="C96" s="7"/>
    </row>
    <row r="97" spans="2:3" x14ac:dyDescent="0.35">
      <c r="B97" s="2" t="s">
        <v>72</v>
      </c>
      <c r="C97" s="7"/>
    </row>
    <row r="98" spans="2:3" x14ac:dyDescent="0.35">
      <c r="B98" s="2" t="s">
        <v>73</v>
      </c>
      <c r="C98" s="7"/>
    </row>
    <row r="99" spans="2:3" x14ac:dyDescent="0.35">
      <c r="B99" s="2" t="s">
        <v>74</v>
      </c>
      <c r="C99" s="7"/>
    </row>
    <row r="100" spans="2:3" ht="15" thickBot="1" x14ac:dyDescent="0.4">
      <c r="B100" s="4"/>
      <c r="C100" s="7"/>
    </row>
    <row r="101" spans="2:3" x14ac:dyDescent="0.35">
      <c r="B101" s="2" t="s">
        <v>75</v>
      </c>
      <c r="C101" s="7"/>
    </row>
    <row r="102" spans="2:3" x14ac:dyDescent="0.35">
      <c r="B102" s="2" t="s">
        <v>76</v>
      </c>
      <c r="C102" s="7"/>
    </row>
    <row r="103" spans="2:3" x14ac:dyDescent="0.35">
      <c r="B103" s="2" t="s">
        <v>77</v>
      </c>
      <c r="C103" s="7"/>
    </row>
    <row r="104" spans="2:3" x14ac:dyDescent="0.35">
      <c r="B104" s="2" t="s">
        <v>78</v>
      </c>
      <c r="C104" s="7"/>
    </row>
    <row r="105" spans="2:3" x14ac:dyDescent="0.35">
      <c r="B105" s="2" t="s">
        <v>79</v>
      </c>
      <c r="C105" s="7"/>
    </row>
    <row r="106" spans="2:3" x14ac:dyDescent="0.35">
      <c r="B106" s="2" t="s">
        <v>80</v>
      </c>
      <c r="C106" s="7"/>
    </row>
    <row r="107" spans="2:3" ht="15" thickBot="1" x14ac:dyDescent="0.4">
      <c r="B107" s="4"/>
      <c r="C107" s="7"/>
    </row>
    <row r="108" spans="2:3" x14ac:dyDescent="0.35">
      <c r="B108" s="2" t="s">
        <v>81</v>
      </c>
      <c r="C108" s="7"/>
    </row>
    <row r="109" spans="2:3" x14ac:dyDescent="0.35">
      <c r="B109" s="2" t="s">
        <v>82</v>
      </c>
      <c r="C109" s="7"/>
    </row>
    <row r="110" spans="2:3" x14ac:dyDescent="0.35">
      <c r="B110" s="2" t="s">
        <v>83</v>
      </c>
      <c r="C110" s="7"/>
    </row>
    <row r="111" spans="2:3" x14ac:dyDescent="0.35">
      <c r="B111" s="2" t="s">
        <v>84</v>
      </c>
      <c r="C111" s="7"/>
    </row>
    <row r="112" spans="2:3" x14ac:dyDescent="0.35">
      <c r="B112" s="2" t="s">
        <v>85</v>
      </c>
      <c r="C112" s="7"/>
    </row>
    <row r="113" spans="2:3" x14ac:dyDescent="0.35">
      <c r="B113" s="2" t="s">
        <v>86</v>
      </c>
      <c r="C113" s="7"/>
    </row>
    <row r="114" spans="2:3" ht="15" thickBot="1" x14ac:dyDescent="0.4">
      <c r="B114" s="4"/>
      <c r="C114" s="7"/>
    </row>
    <row r="115" spans="2:3" x14ac:dyDescent="0.35">
      <c r="B115" s="2" t="s">
        <v>87</v>
      </c>
      <c r="C115" s="7"/>
    </row>
    <row r="116" spans="2:3" x14ac:dyDescent="0.35">
      <c r="B116" s="2" t="s">
        <v>57</v>
      </c>
      <c r="C116" s="7"/>
    </row>
    <row r="117" spans="2:3" x14ac:dyDescent="0.35">
      <c r="B117" s="2" t="s">
        <v>20</v>
      </c>
      <c r="C117" s="7"/>
    </row>
    <row r="118" spans="2:3" x14ac:dyDescent="0.35">
      <c r="B118" s="2" t="s">
        <v>88</v>
      </c>
      <c r="C118" s="7"/>
    </row>
    <row r="119" spans="2:3" x14ac:dyDescent="0.35">
      <c r="B119" s="2" t="s">
        <v>89</v>
      </c>
      <c r="C119" s="7"/>
    </row>
    <row r="120" spans="2:3" x14ac:dyDescent="0.35">
      <c r="B120" s="2">
        <v>85256704508</v>
      </c>
      <c r="C120" s="7"/>
    </row>
    <row r="121" spans="2:3" x14ac:dyDescent="0.35">
      <c r="B121" s="2" t="s">
        <v>61</v>
      </c>
      <c r="C121" s="7"/>
    </row>
    <row r="122" spans="2:3" ht="15" thickBot="1" x14ac:dyDescent="0.4">
      <c r="B122" s="4" t="s">
        <v>90</v>
      </c>
      <c r="C122" s="7"/>
    </row>
    <row r="123" spans="2:3" x14ac:dyDescent="0.35">
      <c r="B123" s="2" t="s">
        <v>91</v>
      </c>
      <c r="C123" s="7"/>
    </row>
    <row r="124" spans="2:3" x14ac:dyDescent="0.35">
      <c r="B124" s="2" t="s">
        <v>92</v>
      </c>
      <c r="C124" s="7"/>
    </row>
    <row r="125" spans="2:3" x14ac:dyDescent="0.35">
      <c r="B125" s="2" t="s">
        <v>93</v>
      </c>
      <c r="C125" s="7"/>
    </row>
    <row r="126" spans="2:3" x14ac:dyDescent="0.35">
      <c r="B126" s="2" t="s">
        <v>94</v>
      </c>
      <c r="C126" s="7"/>
    </row>
    <row r="127" spans="2:3" x14ac:dyDescent="0.35">
      <c r="B127" s="2" t="s">
        <v>95</v>
      </c>
      <c r="C127" s="7"/>
    </row>
    <row r="128" spans="2:3" x14ac:dyDescent="0.35">
      <c r="B128" s="2" t="s">
        <v>96</v>
      </c>
      <c r="C128" s="7"/>
    </row>
    <row r="129" spans="2:3" x14ac:dyDescent="0.35">
      <c r="B129" s="2" t="s">
        <v>97</v>
      </c>
      <c r="C129" s="7"/>
    </row>
    <row r="130" spans="2:3" ht="15" thickBot="1" x14ac:dyDescent="0.4">
      <c r="B130" s="4"/>
      <c r="C130" s="7"/>
    </row>
    <row r="131" spans="2:3" x14ac:dyDescent="0.35">
      <c r="B131" s="2" t="s">
        <v>68</v>
      </c>
      <c r="C131" s="7"/>
    </row>
    <row r="132" spans="2:3" x14ac:dyDescent="0.35">
      <c r="B132" s="2" t="s">
        <v>69</v>
      </c>
      <c r="C132" s="7"/>
    </row>
    <row r="133" spans="2:3" x14ac:dyDescent="0.35">
      <c r="B133" s="2" t="s">
        <v>98</v>
      </c>
      <c r="C133" s="7"/>
    </row>
    <row r="134" spans="2:3" x14ac:dyDescent="0.35">
      <c r="B134" s="2" t="s">
        <v>20</v>
      </c>
      <c r="C134" s="7"/>
    </row>
    <row r="135" spans="2:3" x14ac:dyDescent="0.35">
      <c r="B135" s="2" t="s">
        <v>99</v>
      </c>
      <c r="C135" s="7"/>
    </row>
    <row r="136" spans="2:3" x14ac:dyDescent="0.35">
      <c r="B136" s="2" t="s">
        <v>100</v>
      </c>
      <c r="C136" s="7"/>
    </row>
    <row r="137" spans="2:3" x14ac:dyDescent="0.35">
      <c r="B137" s="2" t="s">
        <v>101</v>
      </c>
      <c r="C137" s="7"/>
    </row>
    <row r="138" spans="2:3" x14ac:dyDescent="0.35">
      <c r="B138" s="2" t="s">
        <v>102</v>
      </c>
      <c r="C138" s="7"/>
    </row>
    <row r="139" spans="2:3" ht="15" thickBot="1" x14ac:dyDescent="0.4">
      <c r="B139" s="4"/>
      <c r="C139" s="7"/>
    </row>
    <row r="140" spans="2:3" x14ac:dyDescent="0.35">
      <c r="B140" s="2" t="s">
        <v>63</v>
      </c>
      <c r="C140" s="7"/>
    </row>
    <row r="141" spans="2:3" x14ac:dyDescent="0.35">
      <c r="B141" s="2" t="s">
        <v>103</v>
      </c>
      <c r="C141" s="7"/>
    </row>
    <row r="142" spans="2:3" x14ac:dyDescent="0.35">
      <c r="B142" s="2" t="s">
        <v>104</v>
      </c>
      <c r="C142" s="7"/>
    </row>
    <row r="143" spans="2:3" x14ac:dyDescent="0.35">
      <c r="B143" s="2" t="s">
        <v>20</v>
      </c>
      <c r="C143" s="7"/>
    </row>
    <row r="144" spans="2:3" x14ac:dyDescent="0.35">
      <c r="B144" s="2" t="s">
        <v>21</v>
      </c>
      <c r="C144" s="7"/>
    </row>
    <row r="145" spans="2:3" x14ac:dyDescent="0.35">
      <c r="B145" s="2" t="s">
        <v>105</v>
      </c>
      <c r="C145" s="7"/>
    </row>
    <row r="146" spans="2:3" x14ac:dyDescent="0.35">
      <c r="B146" s="2" t="s">
        <v>106</v>
      </c>
      <c r="C146" s="7"/>
    </row>
    <row r="147" spans="2:3" x14ac:dyDescent="0.35">
      <c r="B147" s="2">
        <v>82299794136</v>
      </c>
      <c r="C147" s="7"/>
    </row>
    <row r="148" spans="2:3" x14ac:dyDescent="0.35">
      <c r="B148" s="2" t="s">
        <v>107</v>
      </c>
      <c r="C148" s="7"/>
    </row>
    <row r="149" spans="2:3" x14ac:dyDescent="0.35">
      <c r="B149" s="2" t="s">
        <v>108</v>
      </c>
      <c r="C149" s="7"/>
    </row>
    <row r="150" spans="2:3" ht="43.5" x14ac:dyDescent="0.35">
      <c r="B150" s="3" t="s">
        <v>109</v>
      </c>
      <c r="C150" s="8"/>
    </row>
    <row r="151" spans="2:3" ht="15" thickBot="1" x14ac:dyDescent="0.4">
      <c r="B151" s="4"/>
      <c r="C151" s="7"/>
    </row>
    <row r="152" spans="2:3" x14ac:dyDescent="0.35">
      <c r="B152" s="2" t="s">
        <v>110</v>
      </c>
      <c r="C152" s="7"/>
    </row>
    <row r="153" spans="2:3" x14ac:dyDescent="0.35">
      <c r="B153" s="2" t="s">
        <v>111</v>
      </c>
      <c r="C153" s="7"/>
    </row>
    <row r="154" spans="2:3" x14ac:dyDescent="0.35">
      <c r="B154" s="2" t="s">
        <v>112</v>
      </c>
      <c r="C154" s="7"/>
    </row>
    <row r="155" spans="2:3" x14ac:dyDescent="0.35">
      <c r="B155" s="2" t="s">
        <v>113</v>
      </c>
      <c r="C155" s="7"/>
    </row>
    <row r="156" spans="2:3" x14ac:dyDescent="0.35">
      <c r="B156" s="2" t="s">
        <v>114</v>
      </c>
      <c r="C156" s="7"/>
    </row>
    <row r="157" spans="2:3" x14ac:dyDescent="0.35">
      <c r="B157" s="3" t="s">
        <v>115</v>
      </c>
      <c r="C157" s="8"/>
    </row>
    <row r="158" spans="2:3" ht="15" thickBot="1" x14ac:dyDescent="0.4">
      <c r="B158" s="4"/>
      <c r="C158" s="7"/>
    </row>
    <row r="159" spans="2:3" x14ac:dyDescent="0.35">
      <c r="B159" s="2" t="s">
        <v>116</v>
      </c>
      <c r="C159" s="7"/>
    </row>
    <row r="160" spans="2:3" x14ac:dyDescent="0.35">
      <c r="B160" s="2" t="s">
        <v>117</v>
      </c>
      <c r="C160" s="7"/>
    </row>
    <row r="161" spans="2:3" x14ac:dyDescent="0.35">
      <c r="B161" s="2" t="s">
        <v>118</v>
      </c>
      <c r="C161" s="7"/>
    </row>
    <row r="162" spans="2:3" x14ac:dyDescent="0.35">
      <c r="B162" s="2" t="s">
        <v>4</v>
      </c>
      <c r="C162" s="7"/>
    </row>
    <row r="163" spans="2:3" x14ac:dyDescent="0.35">
      <c r="B163" s="2" t="s">
        <v>119</v>
      </c>
      <c r="C163" s="7"/>
    </row>
    <row r="164" spans="2:3" x14ac:dyDescent="0.35">
      <c r="B164" s="2" t="s">
        <v>120</v>
      </c>
      <c r="C164" s="7"/>
    </row>
    <row r="165" spans="2:3" ht="15" thickBot="1" x14ac:dyDescent="0.4">
      <c r="B165" s="4" t="s">
        <v>121</v>
      </c>
      <c r="C165" s="7"/>
    </row>
    <row r="166" spans="2:3" x14ac:dyDescent="0.35">
      <c r="B166" s="2" t="s">
        <v>29</v>
      </c>
      <c r="C166" s="7"/>
    </row>
    <row r="167" spans="2:3" x14ac:dyDescent="0.35">
      <c r="B167" s="2" t="s">
        <v>30</v>
      </c>
      <c r="C167" s="7"/>
    </row>
    <row r="168" spans="2:3" x14ac:dyDescent="0.35">
      <c r="B168" s="2" t="s">
        <v>31</v>
      </c>
      <c r="C168" s="7"/>
    </row>
    <row r="169" spans="2:3" x14ac:dyDescent="0.35">
      <c r="B169" s="2" t="s">
        <v>32</v>
      </c>
      <c r="C169" s="7"/>
    </row>
    <row r="170" spans="2:3" x14ac:dyDescent="0.35">
      <c r="B170" s="2" t="s">
        <v>33</v>
      </c>
      <c r="C170" s="7"/>
    </row>
    <row r="171" spans="2:3" ht="15" thickBot="1" x14ac:dyDescent="0.4">
      <c r="B171" s="4"/>
      <c r="C171" s="7"/>
    </row>
    <row r="172" spans="2:3" x14ac:dyDescent="0.35">
      <c r="B172" s="2" t="s">
        <v>122</v>
      </c>
      <c r="C172" s="7"/>
    </row>
    <row r="173" spans="2:3" x14ac:dyDescent="0.35">
      <c r="B173" s="2" t="s">
        <v>123</v>
      </c>
      <c r="C173" s="7"/>
    </row>
    <row r="174" spans="2:3" x14ac:dyDescent="0.35">
      <c r="B174" s="2" t="s">
        <v>124</v>
      </c>
      <c r="C174" s="7"/>
    </row>
    <row r="175" spans="2:3" x14ac:dyDescent="0.35">
      <c r="B175" s="2" t="s">
        <v>125</v>
      </c>
      <c r="C175" s="7"/>
    </row>
    <row r="176" spans="2:3" x14ac:dyDescent="0.35">
      <c r="B176" s="2" t="s">
        <v>126</v>
      </c>
      <c r="C176" s="7"/>
    </row>
    <row r="177" spans="2:3" x14ac:dyDescent="0.35">
      <c r="B177" s="2" t="s">
        <v>127</v>
      </c>
      <c r="C177" s="7"/>
    </row>
    <row r="178" spans="2:3" x14ac:dyDescent="0.35">
      <c r="B178" s="2" t="s">
        <v>128</v>
      </c>
      <c r="C178" s="7"/>
    </row>
    <row r="179" spans="2:3" x14ac:dyDescent="0.35">
      <c r="B179" s="3" t="s">
        <v>129</v>
      </c>
      <c r="C179" s="8"/>
    </row>
    <row r="180" spans="2:3" ht="15" thickBot="1" x14ac:dyDescent="0.4">
      <c r="B180" s="4"/>
      <c r="C180" s="7"/>
    </row>
    <row r="181" spans="2:3" x14ac:dyDescent="0.35">
      <c r="B181" s="2" t="s">
        <v>1</v>
      </c>
      <c r="C181" s="7"/>
    </row>
    <row r="182" spans="2:3" x14ac:dyDescent="0.35">
      <c r="B182" s="2" t="s">
        <v>130</v>
      </c>
      <c r="C182" s="7"/>
    </row>
    <row r="183" spans="2:3" x14ac:dyDescent="0.35">
      <c r="B183" s="2" t="s">
        <v>131</v>
      </c>
      <c r="C183" s="7"/>
    </row>
    <row r="184" spans="2:3" x14ac:dyDescent="0.35">
      <c r="B184" s="2" t="s">
        <v>132</v>
      </c>
      <c r="C184" s="7"/>
    </row>
    <row r="185" spans="2:3" x14ac:dyDescent="0.35">
      <c r="B185" s="2" t="s">
        <v>133</v>
      </c>
      <c r="C185" s="7"/>
    </row>
    <row r="186" spans="2:3" x14ac:dyDescent="0.35">
      <c r="B186" s="2" t="s">
        <v>134</v>
      </c>
      <c r="C186" s="7"/>
    </row>
    <row r="187" spans="2:3" ht="15" thickBot="1" x14ac:dyDescent="0.4">
      <c r="B187" s="4" t="s">
        <v>135</v>
      </c>
      <c r="C187" s="7"/>
    </row>
    <row r="188" spans="2:3" x14ac:dyDescent="0.35">
      <c r="B188" s="2" t="s">
        <v>136</v>
      </c>
      <c r="C188" s="7"/>
    </row>
    <row r="189" spans="2:3" x14ac:dyDescent="0.35">
      <c r="B189" s="2" t="s">
        <v>137</v>
      </c>
      <c r="C189" s="7"/>
    </row>
    <row r="190" spans="2:3" x14ac:dyDescent="0.35">
      <c r="B190" s="2" t="s">
        <v>138</v>
      </c>
      <c r="C190" s="7"/>
    </row>
    <row r="191" spans="2:3" x14ac:dyDescent="0.35">
      <c r="B191" s="2" t="s">
        <v>139</v>
      </c>
      <c r="C191" s="7"/>
    </row>
    <row r="192" spans="2:3" x14ac:dyDescent="0.35">
      <c r="B192" s="2" t="s">
        <v>140</v>
      </c>
      <c r="C192" s="7"/>
    </row>
    <row r="193" spans="2:3" x14ac:dyDescent="0.35">
      <c r="B193" s="2" t="s">
        <v>141</v>
      </c>
      <c r="C193" s="7"/>
    </row>
    <row r="194" spans="2:3" x14ac:dyDescent="0.35">
      <c r="B194" s="2" t="s">
        <v>142</v>
      </c>
      <c r="C194" s="7"/>
    </row>
    <row r="195" spans="2:3" ht="15" thickBot="1" x14ac:dyDescent="0.4">
      <c r="B195" s="4"/>
      <c r="C195" s="7"/>
    </row>
    <row r="196" spans="2:3" x14ac:dyDescent="0.35">
      <c r="B196" s="2" t="s">
        <v>143</v>
      </c>
      <c r="C196" s="7"/>
    </row>
    <row r="197" spans="2:3" x14ac:dyDescent="0.35">
      <c r="B197" s="2" t="s">
        <v>69</v>
      </c>
      <c r="C197" s="7"/>
    </row>
    <row r="198" spans="2:3" x14ac:dyDescent="0.35">
      <c r="B198" s="2" t="s">
        <v>70</v>
      </c>
      <c r="C198" s="7"/>
    </row>
    <row r="199" spans="2:3" x14ac:dyDescent="0.35">
      <c r="B199" s="2" t="s">
        <v>20</v>
      </c>
      <c r="C199" s="7"/>
    </row>
    <row r="200" spans="2:3" x14ac:dyDescent="0.35">
      <c r="B200" s="2" t="s">
        <v>99</v>
      </c>
      <c r="C200" s="7"/>
    </row>
    <row r="201" spans="2:3" x14ac:dyDescent="0.35">
      <c r="B201" s="2" t="s">
        <v>100</v>
      </c>
      <c r="C201" s="7"/>
    </row>
    <row r="202" spans="2:3" x14ac:dyDescent="0.35">
      <c r="B202" s="2" t="s">
        <v>144</v>
      </c>
      <c r="C202" s="7"/>
    </row>
    <row r="203" spans="2:3" x14ac:dyDescent="0.35">
      <c r="B203" s="2" t="s">
        <v>145</v>
      </c>
      <c r="C203" s="7"/>
    </row>
    <row r="204" spans="2:3" ht="15" thickBot="1" x14ac:dyDescent="0.4">
      <c r="B204" s="4"/>
      <c r="C204" s="7"/>
    </row>
    <row r="205" spans="2:3" x14ac:dyDescent="0.35">
      <c r="B205" s="2" t="s">
        <v>63</v>
      </c>
      <c r="C205" s="7"/>
    </row>
    <row r="206" spans="2:3" x14ac:dyDescent="0.35">
      <c r="B206" s="2" t="s">
        <v>64</v>
      </c>
      <c r="C206" s="7"/>
    </row>
    <row r="207" spans="2:3" x14ac:dyDescent="0.35">
      <c r="B207" s="2" t="s">
        <v>146</v>
      </c>
      <c r="C207" s="7"/>
    </row>
    <row r="208" spans="2:3" x14ac:dyDescent="0.35">
      <c r="B208" s="2" t="s">
        <v>20</v>
      </c>
      <c r="C208" s="7"/>
    </row>
    <row r="209" spans="2:3" x14ac:dyDescent="0.35">
      <c r="B209" s="2" t="s">
        <v>147</v>
      </c>
      <c r="C209" s="7"/>
    </row>
    <row r="210" spans="2:3" x14ac:dyDescent="0.35">
      <c r="B210" s="2" t="s">
        <v>148</v>
      </c>
      <c r="C210" s="7"/>
    </row>
    <row r="211" spans="2:3" x14ac:dyDescent="0.35">
      <c r="B211" s="2" t="s">
        <v>149</v>
      </c>
      <c r="C211" s="7"/>
    </row>
    <row r="212" spans="2:3" x14ac:dyDescent="0.35">
      <c r="B212" s="2" t="s">
        <v>150</v>
      </c>
      <c r="C212" s="7"/>
    </row>
    <row r="213" spans="2:3" ht="15" thickBot="1" x14ac:dyDescent="0.4">
      <c r="B213" s="4"/>
      <c r="C213" s="7"/>
    </row>
    <row r="214" spans="2:3" x14ac:dyDescent="0.35">
      <c r="B214" s="2" t="s">
        <v>151</v>
      </c>
      <c r="C214" s="7"/>
    </row>
    <row r="215" spans="2:3" x14ac:dyDescent="0.35">
      <c r="B215" s="2" t="s">
        <v>152</v>
      </c>
      <c r="C215" s="7"/>
    </row>
    <row r="216" spans="2:3" x14ac:dyDescent="0.35">
      <c r="B216" s="2" t="s">
        <v>31</v>
      </c>
      <c r="C216" s="7"/>
    </row>
    <row r="217" spans="2:3" x14ac:dyDescent="0.35">
      <c r="B217" s="2" t="s">
        <v>153</v>
      </c>
      <c r="C217" s="7"/>
    </row>
    <row r="218" spans="2:3" x14ac:dyDescent="0.35">
      <c r="B218" s="2" t="s">
        <v>154</v>
      </c>
      <c r="C218" s="7"/>
    </row>
    <row r="219" spans="2:3" ht="15" thickBot="1" x14ac:dyDescent="0.4">
      <c r="B219" s="4"/>
      <c r="C219" s="7"/>
    </row>
    <row r="220" spans="2:3" x14ac:dyDescent="0.35">
      <c r="B220" s="2" t="s">
        <v>155</v>
      </c>
      <c r="C220" s="7"/>
    </row>
    <row r="221" spans="2:3" x14ac:dyDescent="0.35">
      <c r="B221" s="2" t="s">
        <v>156</v>
      </c>
      <c r="C221" s="7"/>
    </row>
    <row r="222" spans="2:3" x14ac:dyDescent="0.35">
      <c r="B222" s="2" t="s">
        <v>157</v>
      </c>
      <c r="C222" s="7"/>
    </row>
    <row r="223" spans="2:3" x14ac:dyDescent="0.35">
      <c r="B223" s="2" t="s">
        <v>158</v>
      </c>
      <c r="C223" s="7"/>
    </row>
    <row r="224" spans="2:3" x14ac:dyDescent="0.35">
      <c r="B224" s="2" t="s">
        <v>159</v>
      </c>
      <c r="C224" s="7"/>
    </row>
    <row r="225" spans="2:3" x14ac:dyDescent="0.35">
      <c r="B225" s="2" t="s">
        <v>160</v>
      </c>
      <c r="C225" s="7"/>
    </row>
    <row r="226" spans="2:3" x14ac:dyDescent="0.35">
      <c r="B226" s="2" t="s">
        <v>161</v>
      </c>
      <c r="C226" s="7"/>
    </row>
    <row r="227" spans="2:3" x14ac:dyDescent="0.35">
      <c r="B227" s="2" t="s">
        <v>162</v>
      </c>
      <c r="C227" s="7"/>
    </row>
    <row r="228" spans="2:3" ht="15" thickBot="1" x14ac:dyDescent="0.4">
      <c r="B228" s="4" t="s">
        <v>163</v>
      </c>
      <c r="C228" s="7"/>
    </row>
    <row r="229" spans="2:3" x14ac:dyDescent="0.35">
      <c r="B229" s="2" t="s">
        <v>87</v>
      </c>
      <c r="C229" s="7"/>
    </row>
    <row r="230" spans="2:3" x14ac:dyDescent="0.35">
      <c r="B230" s="2" t="s">
        <v>57</v>
      </c>
      <c r="C230" s="7"/>
    </row>
    <row r="231" spans="2:3" x14ac:dyDescent="0.35">
      <c r="B231" s="2" t="s">
        <v>20</v>
      </c>
      <c r="C231" s="7"/>
    </row>
    <row r="232" spans="2:3" x14ac:dyDescent="0.35">
      <c r="B232" s="2" t="s">
        <v>88</v>
      </c>
      <c r="C232" s="7"/>
    </row>
    <row r="233" spans="2:3" x14ac:dyDescent="0.35">
      <c r="B233" s="2" t="s">
        <v>89</v>
      </c>
      <c r="C233" s="7"/>
    </row>
    <row r="234" spans="2:3" x14ac:dyDescent="0.35">
      <c r="B234" s="2">
        <v>82250172474</v>
      </c>
      <c r="C234" s="7"/>
    </row>
    <row r="235" spans="2:3" x14ac:dyDescent="0.35">
      <c r="B235" s="2" t="s">
        <v>61</v>
      </c>
      <c r="C235" s="7"/>
    </row>
    <row r="236" spans="2:3" x14ac:dyDescent="0.35">
      <c r="B236" s="2" t="s">
        <v>164</v>
      </c>
      <c r="C236" s="7"/>
    </row>
    <row r="237" spans="2:3" ht="15" thickBot="1" x14ac:dyDescent="0.4">
      <c r="B237" s="4"/>
      <c r="C237" s="7"/>
    </row>
    <row r="238" spans="2:3" x14ac:dyDescent="0.35">
      <c r="B238" s="2" t="s">
        <v>1</v>
      </c>
      <c r="C238" s="7"/>
    </row>
    <row r="239" spans="2:3" x14ac:dyDescent="0.35">
      <c r="B239" s="2" t="s">
        <v>130</v>
      </c>
      <c r="C239" s="7"/>
    </row>
    <row r="240" spans="2:3" x14ac:dyDescent="0.35">
      <c r="B240" s="2" t="s">
        <v>131</v>
      </c>
      <c r="C240" s="7"/>
    </row>
    <row r="241" spans="2:3" x14ac:dyDescent="0.35">
      <c r="B241" s="2" t="s">
        <v>132</v>
      </c>
      <c r="C241" s="7"/>
    </row>
    <row r="242" spans="2:3" x14ac:dyDescent="0.35">
      <c r="B242" s="2" t="s">
        <v>133</v>
      </c>
      <c r="C242" s="7"/>
    </row>
    <row r="243" spans="2:3" x14ac:dyDescent="0.35">
      <c r="B243" s="2" t="s">
        <v>165</v>
      </c>
      <c r="C243" s="7"/>
    </row>
    <row r="244" spans="2:3" x14ac:dyDescent="0.35">
      <c r="B244" s="2" t="s">
        <v>166</v>
      </c>
      <c r="C244" s="7"/>
    </row>
    <row r="245" spans="2:3" ht="15" thickBot="1" x14ac:dyDescent="0.4">
      <c r="B245" s="4"/>
      <c r="C245" s="7"/>
    </row>
    <row r="246" spans="2:3" x14ac:dyDescent="0.35">
      <c r="B246" s="2" t="s">
        <v>167</v>
      </c>
      <c r="C246" s="7"/>
    </row>
    <row r="247" spans="2:3" x14ac:dyDescent="0.35">
      <c r="B247" s="2" t="s">
        <v>168</v>
      </c>
      <c r="C247" s="7"/>
    </row>
    <row r="248" spans="2:3" x14ac:dyDescent="0.35">
      <c r="B248" s="2" t="s">
        <v>65</v>
      </c>
      <c r="C248" s="7"/>
    </row>
    <row r="249" spans="2:3" x14ac:dyDescent="0.35">
      <c r="B249" s="2" t="s">
        <v>20</v>
      </c>
      <c r="C249" s="7"/>
    </row>
    <row r="250" spans="2:3" x14ac:dyDescent="0.35">
      <c r="B250" s="2" t="s">
        <v>21</v>
      </c>
      <c r="C250" s="7"/>
    </row>
    <row r="251" spans="2:3" x14ac:dyDescent="0.35">
      <c r="B251" s="2" t="s">
        <v>52</v>
      </c>
      <c r="C251" s="7"/>
    </row>
    <row r="252" spans="2:3" x14ac:dyDescent="0.35">
      <c r="B252" s="2" t="s">
        <v>169</v>
      </c>
      <c r="C252" s="7"/>
    </row>
    <row r="253" spans="2:3" x14ac:dyDescent="0.35">
      <c r="B253" s="2">
        <v>82396546581</v>
      </c>
      <c r="C253" s="7"/>
    </row>
    <row r="254" spans="2:3" x14ac:dyDescent="0.35">
      <c r="B254" s="2" t="s">
        <v>170</v>
      </c>
      <c r="C254" s="7"/>
    </row>
    <row r="255" spans="2:3" x14ac:dyDescent="0.35">
      <c r="B255" s="2" t="s">
        <v>171</v>
      </c>
      <c r="C255" s="7"/>
    </row>
    <row r="256" spans="2:3" ht="15" thickBot="1" x14ac:dyDescent="0.4">
      <c r="B256" s="4"/>
      <c r="C256" s="7"/>
    </row>
    <row r="257" spans="2:3" x14ac:dyDescent="0.35">
      <c r="B257" s="2" t="s">
        <v>172</v>
      </c>
      <c r="C257" s="7"/>
    </row>
    <row r="258" spans="2:3" x14ac:dyDescent="0.35">
      <c r="B258" s="2" t="s">
        <v>173</v>
      </c>
      <c r="C258" s="7"/>
    </row>
    <row r="259" spans="2:3" x14ac:dyDescent="0.35">
      <c r="B259" s="2" t="s">
        <v>174</v>
      </c>
      <c r="C259" s="7"/>
    </row>
    <row r="260" spans="2:3" x14ac:dyDescent="0.35">
      <c r="B260" s="2" t="s">
        <v>175</v>
      </c>
      <c r="C260" s="7"/>
    </row>
    <row r="261" spans="2:3" x14ac:dyDescent="0.35">
      <c r="B261" s="2" t="s">
        <v>176</v>
      </c>
      <c r="C261" s="7"/>
    </row>
    <row r="262" spans="2:3" x14ac:dyDescent="0.35">
      <c r="B262" s="2" t="s">
        <v>177</v>
      </c>
      <c r="C262" s="7"/>
    </row>
    <row r="263" spans="2:3" x14ac:dyDescent="0.35">
      <c r="B263" s="3" t="s">
        <v>178</v>
      </c>
      <c r="C263" s="8"/>
    </row>
    <row r="264" spans="2:3" ht="15" thickBot="1" x14ac:dyDescent="0.4">
      <c r="B264" s="4"/>
      <c r="C264" s="7"/>
    </row>
    <row r="265" spans="2:3" x14ac:dyDescent="0.35">
      <c r="B265" s="2" t="s">
        <v>122</v>
      </c>
      <c r="C265" s="7"/>
    </row>
    <row r="266" spans="2:3" x14ac:dyDescent="0.35">
      <c r="B266" s="2" t="s">
        <v>123</v>
      </c>
      <c r="C266" s="7"/>
    </row>
    <row r="267" spans="2:3" x14ac:dyDescent="0.35">
      <c r="B267" s="2" t="s">
        <v>124</v>
      </c>
      <c r="C267" s="7"/>
    </row>
    <row r="268" spans="2:3" x14ac:dyDescent="0.35">
      <c r="B268" s="2" t="s">
        <v>125</v>
      </c>
      <c r="C268" s="7"/>
    </row>
    <row r="269" spans="2:3" x14ac:dyDescent="0.35">
      <c r="B269" s="2" t="s">
        <v>126</v>
      </c>
      <c r="C269" s="7"/>
    </row>
    <row r="270" spans="2:3" x14ac:dyDescent="0.35">
      <c r="B270" s="2" t="s">
        <v>127</v>
      </c>
      <c r="C270" s="7"/>
    </row>
    <row r="271" spans="2:3" x14ac:dyDescent="0.35">
      <c r="B271" s="2" t="s">
        <v>128</v>
      </c>
      <c r="C271" s="7"/>
    </row>
    <row r="272" spans="2:3" x14ac:dyDescent="0.35">
      <c r="B272" s="3" t="s">
        <v>129</v>
      </c>
      <c r="C272" s="8"/>
    </row>
    <row r="273" spans="2:3" ht="15" thickBot="1" x14ac:dyDescent="0.4">
      <c r="B273" s="4"/>
      <c r="C273" s="7"/>
    </row>
    <row r="274" spans="2:3" x14ac:dyDescent="0.35">
      <c r="B274" s="132" t="s">
        <v>179</v>
      </c>
      <c r="C274" s="7"/>
    </row>
    <row r="275" spans="2:3" ht="15" thickBot="1" x14ac:dyDescent="0.4">
      <c r="B275" s="133"/>
      <c r="C275" s="7"/>
    </row>
    <row r="276" spans="2:3" x14ac:dyDescent="0.35">
      <c r="B276" s="2" t="s">
        <v>143</v>
      </c>
      <c r="C276" s="7"/>
    </row>
    <row r="277" spans="2:3" x14ac:dyDescent="0.35">
      <c r="B277" s="2" t="s">
        <v>69</v>
      </c>
      <c r="C277" s="7"/>
    </row>
    <row r="278" spans="2:3" x14ac:dyDescent="0.35">
      <c r="B278" s="2" t="s">
        <v>70</v>
      </c>
      <c r="C278" s="7"/>
    </row>
    <row r="279" spans="2:3" x14ac:dyDescent="0.35">
      <c r="B279" s="2" t="s">
        <v>20</v>
      </c>
      <c r="C279" s="7"/>
    </row>
    <row r="280" spans="2:3" x14ac:dyDescent="0.35">
      <c r="B280" s="2" t="s">
        <v>99</v>
      </c>
      <c r="C280" s="7"/>
    </row>
    <row r="281" spans="2:3" x14ac:dyDescent="0.35">
      <c r="B281" s="2" t="s">
        <v>100</v>
      </c>
      <c r="C281" s="7"/>
    </row>
    <row r="282" spans="2:3" x14ac:dyDescent="0.35">
      <c r="B282" s="2" t="s">
        <v>180</v>
      </c>
      <c r="C282" s="7"/>
    </row>
    <row r="283" spans="2:3" x14ac:dyDescent="0.35">
      <c r="B283" s="2" t="s">
        <v>181</v>
      </c>
      <c r="C283" s="7"/>
    </row>
    <row r="284" spans="2:3" ht="15" thickBot="1" x14ac:dyDescent="0.4">
      <c r="B284" s="4"/>
      <c r="C284" s="7"/>
    </row>
    <row r="285" spans="2:3" x14ac:dyDescent="0.35">
      <c r="B285" s="2" t="s">
        <v>182</v>
      </c>
      <c r="C285" s="7"/>
    </row>
    <row r="286" spans="2:3" x14ac:dyDescent="0.35">
      <c r="B286" s="2" t="s">
        <v>183</v>
      </c>
      <c r="C286" s="7"/>
    </row>
    <row r="287" spans="2:3" x14ac:dyDescent="0.35">
      <c r="B287" s="5">
        <v>189000000</v>
      </c>
      <c r="C287" s="9"/>
    </row>
    <row r="288" spans="2:3" x14ac:dyDescent="0.35">
      <c r="B288" s="2" t="s">
        <v>184</v>
      </c>
      <c r="C288" s="7"/>
    </row>
    <row r="289" spans="2:3" x14ac:dyDescent="0.35">
      <c r="B289" s="2">
        <v>717747</v>
      </c>
      <c r="C289" s="7"/>
    </row>
    <row r="290" spans="2:3" x14ac:dyDescent="0.35">
      <c r="B290" s="2" t="s">
        <v>185</v>
      </c>
      <c r="C290" s="7"/>
    </row>
    <row r="291" spans="2:3" x14ac:dyDescent="0.35">
      <c r="B291" s="2">
        <v>85323188263</v>
      </c>
      <c r="C291" s="7"/>
    </row>
    <row r="292" spans="2:3" x14ac:dyDescent="0.35">
      <c r="B292" s="2" t="s">
        <v>186</v>
      </c>
      <c r="C292" s="7"/>
    </row>
    <row r="293" spans="2:3" ht="15" thickBot="1" x14ac:dyDescent="0.4">
      <c r="B293" s="4"/>
      <c r="C293" s="7"/>
    </row>
    <row r="294" spans="2:3" x14ac:dyDescent="0.35">
      <c r="B294" s="2" t="s">
        <v>167</v>
      </c>
      <c r="C294" s="7"/>
    </row>
    <row r="295" spans="2:3" x14ac:dyDescent="0.35">
      <c r="B295" s="2" t="s">
        <v>187</v>
      </c>
      <c r="C295" s="7"/>
    </row>
    <row r="296" spans="2:3" x14ac:dyDescent="0.35">
      <c r="B296" s="2" t="s">
        <v>188</v>
      </c>
      <c r="C296" s="7"/>
    </row>
    <row r="297" spans="2:3" x14ac:dyDescent="0.35">
      <c r="B297" s="2" t="s">
        <v>20</v>
      </c>
      <c r="C297" s="7"/>
    </row>
    <row r="298" spans="2:3" x14ac:dyDescent="0.35">
      <c r="B298" s="2" t="s">
        <v>189</v>
      </c>
      <c r="C298" s="7"/>
    </row>
    <row r="299" spans="2:3" x14ac:dyDescent="0.35">
      <c r="B299" s="2" t="s">
        <v>190</v>
      </c>
      <c r="C299" s="7"/>
    </row>
    <row r="300" spans="2:3" x14ac:dyDescent="0.35">
      <c r="B300" s="2">
        <v>85249226088</v>
      </c>
      <c r="C300" s="7"/>
    </row>
    <row r="301" spans="2:3" x14ac:dyDescent="0.35">
      <c r="B301" s="2" t="s">
        <v>128</v>
      </c>
      <c r="C301" s="7"/>
    </row>
    <row r="302" spans="2:3" x14ac:dyDescent="0.35">
      <c r="B302" s="2" t="s">
        <v>191</v>
      </c>
      <c r="C302" s="7"/>
    </row>
    <row r="303" spans="2:3" ht="15" thickBot="1" x14ac:dyDescent="0.4">
      <c r="B303" s="4"/>
      <c r="C303" s="7"/>
    </row>
    <row r="304" spans="2:3" x14ac:dyDescent="0.35">
      <c r="B304" s="2" t="s">
        <v>192</v>
      </c>
      <c r="C304" s="7"/>
    </row>
    <row r="305" spans="2:3" x14ac:dyDescent="0.35">
      <c r="B305" s="2" t="s">
        <v>92</v>
      </c>
      <c r="C305" s="7"/>
    </row>
    <row r="306" spans="2:3" x14ac:dyDescent="0.35">
      <c r="B306" s="2" t="s">
        <v>93</v>
      </c>
      <c r="C306" s="7"/>
    </row>
    <row r="307" spans="2:3" x14ac:dyDescent="0.35">
      <c r="B307" s="2" t="s">
        <v>193</v>
      </c>
      <c r="C307" s="7"/>
    </row>
    <row r="308" spans="2:3" x14ac:dyDescent="0.35">
      <c r="B308" s="2" t="s">
        <v>95</v>
      </c>
      <c r="C308" s="7"/>
    </row>
    <row r="309" spans="2:3" x14ac:dyDescent="0.35">
      <c r="B309" s="2" t="s">
        <v>194</v>
      </c>
      <c r="C309" s="7"/>
    </row>
    <row r="310" spans="2:3" x14ac:dyDescent="0.35">
      <c r="B310" s="2" t="s">
        <v>195</v>
      </c>
      <c r="C310" s="7"/>
    </row>
    <row r="311" spans="2:3" ht="15" thickBot="1" x14ac:dyDescent="0.4">
      <c r="B311" s="4"/>
      <c r="C311" s="7"/>
    </row>
    <row r="312" spans="2:3" x14ac:dyDescent="0.35">
      <c r="B312" s="2" t="s">
        <v>167</v>
      </c>
      <c r="C312" s="7"/>
    </row>
    <row r="313" spans="2:3" x14ac:dyDescent="0.35">
      <c r="B313" s="2" t="s">
        <v>187</v>
      </c>
      <c r="C313" s="7"/>
    </row>
    <row r="314" spans="2:3" x14ac:dyDescent="0.35">
      <c r="B314" s="2" t="s">
        <v>65</v>
      </c>
      <c r="C314" s="7"/>
    </row>
    <row r="315" spans="2:3" x14ac:dyDescent="0.35">
      <c r="B315" s="2" t="s">
        <v>20</v>
      </c>
      <c r="C315" s="7"/>
    </row>
    <row r="316" spans="2:3" x14ac:dyDescent="0.35">
      <c r="B316" s="2" t="s">
        <v>196</v>
      </c>
      <c r="C316" s="7"/>
    </row>
    <row r="317" spans="2:3" x14ac:dyDescent="0.35">
      <c r="B317" s="2" t="s">
        <v>197</v>
      </c>
      <c r="C317" s="7"/>
    </row>
    <row r="318" spans="2:3" x14ac:dyDescent="0.35">
      <c r="B318" s="2">
        <v>82253654443</v>
      </c>
      <c r="C318" s="7"/>
    </row>
    <row r="319" spans="2:3" x14ac:dyDescent="0.35">
      <c r="B319" s="2" t="s">
        <v>128</v>
      </c>
      <c r="C319" s="7"/>
    </row>
    <row r="320" spans="2:3" ht="15" thickBot="1" x14ac:dyDescent="0.4">
      <c r="B320" s="4" t="s">
        <v>198</v>
      </c>
      <c r="C320" s="7"/>
    </row>
    <row r="321" spans="2:3" x14ac:dyDescent="0.35">
      <c r="B321" s="2" t="s">
        <v>87</v>
      </c>
      <c r="C321" s="7"/>
    </row>
    <row r="322" spans="2:3" x14ac:dyDescent="0.35">
      <c r="B322" s="2" t="s">
        <v>57</v>
      </c>
      <c r="C322" s="7"/>
    </row>
    <row r="323" spans="2:3" x14ac:dyDescent="0.35">
      <c r="B323" s="2" t="s">
        <v>20</v>
      </c>
      <c r="C323" s="7"/>
    </row>
    <row r="324" spans="2:3" x14ac:dyDescent="0.35">
      <c r="B324" s="2" t="s">
        <v>199</v>
      </c>
      <c r="C324" s="7"/>
    </row>
    <row r="325" spans="2:3" x14ac:dyDescent="0.35">
      <c r="B325" s="2" t="s">
        <v>89</v>
      </c>
      <c r="C325" s="7"/>
    </row>
    <row r="326" spans="2:3" x14ac:dyDescent="0.35">
      <c r="B326" s="2">
        <v>82250172477</v>
      </c>
      <c r="C326" s="7"/>
    </row>
    <row r="327" spans="2:3" x14ac:dyDescent="0.35">
      <c r="B327" s="2" t="s">
        <v>200</v>
      </c>
      <c r="C327" s="7"/>
    </row>
    <row r="328" spans="2:3" x14ac:dyDescent="0.35">
      <c r="B328" s="2" t="s">
        <v>201</v>
      </c>
      <c r="C328" s="7"/>
    </row>
    <row r="329" spans="2:3" ht="15" thickBot="1" x14ac:dyDescent="0.4">
      <c r="B329" s="4"/>
      <c r="C329" s="7"/>
    </row>
    <row r="330" spans="2:3" x14ac:dyDescent="0.35">
      <c r="B330" s="2" t="s">
        <v>202</v>
      </c>
      <c r="C330" s="7"/>
    </row>
    <row r="331" spans="2:3" x14ac:dyDescent="0.35">
      <c r="B331" s="2" t="s">
        <v>203</v>
      </c>
      <c r="C331" s="7"/>
    </row>
    <row r="332" spans="2:3" x14ac:dyDescent="0.35">
      <c r="B332" s="2" t="s">
        <v>20</v>
      </c>
      <c r="C332" s="7"/>
    </row>
    <row r="333" spans="2:3" x14ac:dyDescent="0.35">
      <c r="B333" s="2" t="s">
        <v>204</v>
      </c>
      <c r="C333" s="7"/>
    </row>
    <row r="334" spans="2:3" x14ac:dyDescent="0.35">
      <c r="B334" s="2" t="s">
        <v>52</v>
      </c>
      <c r="C334" s="7"/>
    </row>
    <row r="335" spans="2:3" x14ac:dyDescent="0.35">
      <c r="B335" s="2" t="s">
        <v>205</v>
      </c>
      <c r="C335" s="7"/>
    </row>
    <row r="336" spans="2:3" x14ac:dyDescent="0.35">
      <c r="B336" s="2">
        <v>85231285442</v>
      </c>
      <c r="C336" s="7"/>
    </row>
    <row r="337" spans="2:3" x14ac:dyDescent="0.35">
      <c r="B337" s="2" t="s">
        <v>206</v>
      </c>
      <c r="C337" s="7"/>
    </row>
    <row r="338" spans="2:3" ht="15" thickBot="1" x14ac:dyDescent="0.4">
      <c r="B338" s="4" t="s">
        <v>207</v>
      </c>
      <c r="C338" s="7"/>
    </row>
    <row r="339" spans="2:3" x14ac:dyDescent="0.35">
      <c r="B339" s="2" t="s">
        <v>208</v>
      </c>
      <c r="C339" s="7"/>
    </row>
    <row r="340" spans="2:3" x14ac:dyDescent="0.35">
      <c r="B340" s="2" t="s">
        <v>209</v>
      </c>
      <c r="C340" s="7"/>
    </row>
    <row r="341" spans="2:3" x14ac:dyDescent="0.35">
      <c r="B341" s="2" t="s">
        <v>188</v>
      </c>
      <c r="C341" s="7"/>
    </row>
    <row r="342" spans="2:3" x14ac:dyDescent="0.35">
      <c r="B342" s="6">
        <v>189000000</v>
      </c>
      <c r="C342" s="10"/>
    </row>
    <row r="343" spans="2:3" x14ac:dyDescent="0.35">
      <c r="B343" s="2" t="s">
        <v>210</v>
      </c>
      <c r="C343" s="7"/>
    </row>
    <row r="344" spans="2:3" x14ac:dyDescent="0.35">
      <c r="B344" s="2" t="s">
        <v>211</v>
      </c>
      <c r="C344" s="7"/>
    </row>
    <row r="345" spans="2:3" x14ac:dyDescent="0.35">
      <c r="B345" s="2">
        <v>85216093445</v>
      </c>
      <c r="C345" s="7"/>
    </row>
    <row r="346" spans="2:3" ht="15" thickBot="1" x14ac:dyDescent="0.4">
      <c r="B346" s="4" t="s">
        <v>212</v>
      </c>
      <c r="C346" s="7"/>
    </row>
    <row r="347" spans="2:3" x14ac:dyDescent="0.35">
      <c r="B347" s="2" t="s">
        <v>213</v>
      </c>
      <c r="C347" s="7"/>
    </row>
    <row r="348" spans="2:3" x14ac:dyDescent="0.35">
      <c r="B348" s="2" t="s">
        <v>214</v>
      </c>
      <c r="C348" s="7"/>
    </row>
    <row r="349" spans="2:3" x14ac:dyDescent="0.35">
      <c r="B349" s="2" t="s">
        <v>215</v>
      </c>
      <c r="C349" s="7"/>
    </row>
    <row r="350" spans="2:3" x14ac:dyDescent="0.35">
      <c r="B350" s="2" t="s">
        <v>216</v>
      </c>
      <c r="C350" s="7"/>
    </row>
    <row r="351" spans="2:3" x14ac:dyDescent="0.35">
      <c r="B351" s="2" t="s">
        <v>217</v>
      </c>
      <c r="C351" s="7"/>
    </row>
    <row r="352" spans="2:3" ht="15" thickBot="1" x14ac:dyDescent="0.4">
      <c r="B352" s="4" t="s">
        <v>218</v>
      </c>
      <c r="C352" s="7"/>
    </row>
    <row r="353" spans="2:3" x14ac:dyDescent="0.35">
      <c r="B353" s="2" t="s">
        <v>219</v>
      </c>
      <c r="C353" s="7"/>
    </row>
    <row r="354" spans="2:3" x14ac:dyDescent="0.35">
      <c r="B354" s="2" t="s">
        <v>220</v>
      </c>
      <c r="C354" s="7"/>
    </row>
    <row r="355" spans="2:3" x14ac:dyDescent="0.35">
      <c r="B355" s="2" t="s">
        <v>221</v>
      </c>
      <c r="C355" s="7"/>
    </row>
    <row r="356" spans="2:3" x14ac:dyDescent="0.35">
      <c r="B356" s="2" t="s">
        <v>222</v>
      </c>
      <c r="C356" s="7"/>
    </row>
    <row r="357" spans="2:3" x14ac:dyDescent="0.35">
      <c r="B357" s="2" t="s">
        <v>223</v>
      </c>
      <c r="C357" s="7"/>
    </row>
    <row r="358" spans="2:3" x14ac:dyDescent="0.35">
      <c r="B358" s="2" t="s">
        <v>224</v>
      </c>
      <c r="C358" s="7"/>
    </row>
    <row r="359" spans="2:3" ht="15" thickBot="1" x14ac:dyDescent="0.4">
      <c r="B359" s="4" t="s">
        <v>225</v>
      </c>
      <c r="C359" s="7"/>
    </row>
    <row r="360" spans="2:3" x14ac:dyDescent="0.35">
      <c r="B360" s="2" t="s">
        <v>219</v>
      </c>
      <c r="C360" s="7"/>
    </row>
    <row r="361" spans="2:3" x14ac:dyDescent="0.35">
      <c r="B361" s="2" t="s">
        <v>220</v>
      </c>
      <c r="C361" s="7"/>
    </row>
    <row r="362" spans="2:3" x14ac:dyDescent="0.35">
      <c r="B362" s="2" t="s">
        <v>221</v>
      </c>
      <c r="C362" s="7"/>
    </row>
    <row r="363" spans="2:3" x14ac:dyDescent="0.35">
      <c r="B363" s="2" t="s">
        <v>222</v>
      </c>
      <c r="C363" s="7"/>
    </row>
    <row r="364" spans="2:3" x14ac:dyDescent="0.35">
      <c r="B364" s="2" t="s">
        <v>223</v>
      </c>
      <c r="C364" s="7"/>
    </row>
    <row r="365" spans="2:3" x14ac:dyDescent="0.35">
      <c r="B365" s="2" t="s">
        <v>224</v>
      </c>
      <c r="C365" s="7"/>
    </row>
    <row r="366" spans="2:3" ht="15" thickBot="1" x14ac:dyDescent="0.4">
      <c r="B366" s="4" t="s">
        <v>225</v>
      </c>
      <c r="C366" s="7"/>
    </row>
    <row r="367" spans="2:3" x14ac:dyDescent="0.35">
      <c r="B367" s="2" t="s">
        <v>34</v>
      </c>
      <c r="C367" s="7"/>
    </row>
    <row r="368" spans="2:3" ht="15" thickBot="1" x14ac:dyDescent="0.4">
      <c r="B368" s="4" t="s">
        <v>35</v>
      </c>
      <c r="C368" s="7"/>
    </row>
    <row r="369" spans="2:3" x14ac:dyDescent="0.35">
      <c r="B369" s="2" t="s">
        <v>41</v>
      </c>
      <c r="C369" s="7"/>
    </row>
    <row r="370" spans="2:3" x14ac:dyDescent="0.35">
      <c r="B370" s="2" t="s">
        <v>42</v>
      </c>
      <c r="C370" s="7"/>
    </row>
    <row r="371" spans="2:3" x14ac:dyDescent="0.35">
      <c r="B371" s="2" t="s">
        <v>20</v>
      </c>
      <c r="C371" s="7"/>
    </row>
    <row r="372" spans="2:3" x14ac:dyDescent="0.35">
      <c r="B372" s="2" t="s">
        <v>43</v>
      </c>
      <c r="C372" s="7"/>
    </row>
    <row r="373" spans="2:3" x14ac:dyDescent="0.35">
      <c r="B373" s="2" t="s">
        <v>44</v>
      </c>
      <c r="C373" s="7"/>
    </row>
    <row r="374" spans="2:3" x14ac:dyDescent="0.35">
      <c r="B374" s="2" t="s">
        <v>45</v>
      </c>
      <c r="C374" s="7"/>
    </row>
    <row r="375" spans="2:3" x14ac:dyDescent="0.35">
      <c r="B375" s="2" t="s">
        <v>46</v>
      </c>
      <c r="C375" s="7"/>
    </row>
    <row r="376" spans="2:3" ht="15" thickBot="1" x14ac:dyDescent="0.4">
      <c r="B376" s="4" t="s">
        <v>47</v>
      </c>
      <c r="C376" s="7"/>
    </row>
    <row r="377" spans="2:3" x14ac:dyDescent="0.35">
      <c r="B377" s="2" t="s">
        <v>226</v>
      </c>
      <c r="C377" s="7"/>
    </row>
    <row r="378" spans="2:3" x14ac:dyDescent="0.35">
      <c r="B378" s="2" t="s">
        <v>227</v>
      </c>
      <c r="C378" s="7"/>
    </row>
    <row r="379" spans="2:3" x14ac:dyDescent="0.35">
      <c r="B379" s="2" t="s">
        <v>228</v>
      </c>
      <c r="C379" s="7"/>
    </row>
    <row r="380" spans="2:3" x14ac:dyDescent="0.35">
      <c r="B380" s="2" t="s">
        <v>229</v>
      </c>
      <c r="C380" s="7"/>
    </row>
    <row r="381" spans="2:3" x14ac:dyDescent="0.35">
      <c r="B381" s="2" t="s">
        <v>12</v>
      </c>
      <c r="C381" s="7"/>
    </row>
    <row r="382" spans="2:3" x14ac:dyDescent="0.35">
      <c r="B382" s="2" t="s">
        <v>230</v>
      </c>
      <c r="C382" s="7"/>
    </row>
    <row r="383" spans="2:3" ht="15" thickBot="1" x14ac:dyDescent="0.4">
      <c r="B383" s="4" t="s">
        <v>231</v>
      </c>
      <c r="C383" s="7"/>
    </row>
    <row r="384" spans="2:3" x14ac:dyDescent="0.35">
      <c r="B384" s="2" t="s">
        <v>232</v>
      </c>
      <c r="C384" s="7"/>
    </row>
    <row r="385" spans="2:3" x14ac:dyDescent="0.35">
      <c r="B385" s="2" t="s">
        <v>130</v>
      </c>
      <c r="C385" s="7"/>
    </row>
    <row r="386" spans="2:3" x14ac:dyDescent="0.35">
      <c r="B386" s="2" t="s">
        <v>131</v>
      </c>
      <c r="C386" s="7"/>
    </row>
    <row r="387" spans="2:3" x14ac:dyDescent="0.35">
      <c r="B387" s="2" t="s">
        <v>132</v>
      </c>
      <c r="C387" s="7"/>
    </row>
    <row r="388" spans="2:3" x14ac:dyDescent="0.35">
      <c r="B388" s="2" t="s">
        <v>133</v>
      </c>
      <c r="C388" s="7"/>
    </row>
    <row r="389" spans="2:3" x14ac:dyDescent="0.35">
      <c r="B389" s="2" t="s">
        <v>134</v>
      </c>
      <c r="C389" s="7"/>
    </row>
    <row r="390" spans="2:3" ht="15" thickBot="1" x14ac:dyDescent="0.4">
      <c r="B390" s="4" t="s">
        <v>135</v>
      </c>
      <c r="C390" s="7"/>
    </row>
    <row r="391" spans="2:3" x14ac:dyDescent="0.35">
      <c r="B391" s="2" t="s">
        <v>63</v>
      </c>
      <c r="C391" s="7"/>
    </row>
    <row r="392" spans="2:3" x14ac:dyDescent="0.35">
      <c r="B392" s="2" t="s">
        <v>209</v>
      </c>
      <c r="C392" s="7"/>
    </row>
    <row r="393" spans="2:3" x14ac:dyDescent="0.35">
      <c r="B393" s="2" t="s">
        <v>233</v>
      </c>
      <c r="C393" s="7"/>
    </row>
    <row r="394" spans="2:3" x14ac:dyDescent="0.35">
      <c r="B394" s="2" t="s">
        <v>20</v>
      </c>
      <c r="C394" s="7"/>
    </row>
    <row r="395" spans="2:3" x14ac:dyDescent="0.35">
      <c r="B395" s="2" t="s">
        <v>21</v>
      </c>
      <c r="C395" s="7"/>
    </row>
    <row r="396" spans="2:3" x14ac:dyDescent="0.35">
      <c r="B396" s="2" t="s">
        <v>52</v>
      </c>
      <c r="C396" s="7"/>
    </row>
    <row r="397" spans="2:3" x14ac:dyDescent="0.35">
      <c r="B397" s="2" t="s">
        <v>169</v>
      </c>
      <c r="C397" s="7"/>
    </row>
    <row r="398" spans="2:3" x14ac:dyDescent="0.35">
      <c r="B398" s="2">
        <v>81903608777</v>
      </c>
      <c r="C398" s="7"/>
    </row>
    <row r="399" spans="2:3" x14ac:dyDescent="0.35">
      <c r="B399" s="2" t="s">
        <v>107</v>
      </c>
      <c r="C399" s="7"/>
    </row>
    <row r="400" spans="2:3" x14ac:dyDescent="0.35">
      <c r="B400" s="2" t="s">
        <v>234</v>
      </c>
      <c r="C400" s="7"/>
    </row>
    <row r="401" spans="2:2" x14ac:dyDescent="0.35">
      <c r="B401" s="58" t="s">
        <v>438</v>
      </c>
    </row>
    <row r="402" spans="2:2" x14ac:dyDescent="0.35">
      <c r="B402" s="59" t="s">
        <v>441</v>
      </c>
    </row>
    <row r="403" spans="2:2" x14ac:dyDescent="0.35">
      <c r="B403" s="59" t="s">
        <v>204</v>
      </c>
    </row>
    <row r="404" spans="2:2" x14ac:dyDescent="0.35">
      <c r="B404" s="59" t="s">
        <v>439</v>
      </c>
    </row>
    <row r="405" spans="2:2" x14ac:dyDescent="0.35">
      <c r="B405" s="22" t="s">
        <v>440</v>
      </c>
    </row>
    <row r="406" spans="2:2" x14ac:dyDescent="0.35">
      <c r="B406" s="58" t="s">
        <v>450</v>
      </c>
    </row>
    <row r="407" spans="2:2" x14ac:dyDescent="0.35">
      <c r="B407" s="22" t="s">
        <v>451</v>
      </c>
    </row>
    <row r="408" spans="2:2" x14ac:dyDescent="0.35">
      <c r="B408" t="s">
        <v>24</v>
      </c>
    </row>
    <row r="409" spans="2:2" x14ac:dyDescent="0.35">
      <c r="B409" t="s">
        <v>25</v>
      </c>
    </row>
    <row r="410" spans="2:2" x14ac:dyDescent="0.35">
      <c r="B410" t="s">
        <v>26</v>
      </c>
    </row>
    <row r="411" spans="2:2" x14ac:dyDescent="0.35">
      <c r="B411" t="s">
        <v>27</v>
      </c>
    </row>
  </sheetData>
  <mergeCells count="4">
    <mergeCell ref="B274:B275"/>
    <mergeCell ref="G2:J2"/>
    <mergeCell ref="E2:F2"/>
    <mergeCell ref="K2:L2"/>
  </mergeCells>
  <hyperlinks>
    <hyperlink ref="B9" r:id="rId1" display="http://www.berkahper-tamina87.cf/" xr:uid="{08540922-DD13-4C8F-A308-8B9B4C63465D}"/>
    <hyperlink ref="B150" r:id="rId2" display="https://tiny.cc/berkahenergipertamina" xr:uid="{DD60A2BF-A413-4B14-AFA0-C1DAB484DE1A}"/>
    <hyperlink ref="B157" r:id="rId3" display="http://tiny.cc/pemenang-ptpertamina" xr:uid="{C32A96CC-73C2-4EB2-BBE2-E625B1F9BBB3}"/>
    <hyperlink ref="B179" r:id="rId4" xr:uid="{92E95502-2530-46CD-8A99-AF9FDC98201A}"/>
    <hyperlink ref="B263" r:id="rId5" xr:uid="{B4D1E46D-0296-4337-9D39-9792710F1E24}"/>
    <hyperlink ref="B272" r:id="rId6" xr:uid="{1E702F4E-B14F-4F0C-89C6-0937CE0A25EA}"/>
  </hyperlinks>
  <pageMargins left="0.7" right="0.7" top="0.75" bottom="0.75" header="0.3" footer="0.3"/>
  <pageSetup paperSize="9"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D815-0ABE-4F02-B716-20A33516B455}">
  <dimension ref="B2:E15"/>
  <sheetViews>
    <sheetView workbookViewId="0">
      <selection activeCell="E16" sqref="E16"/>
    </sheetView>
  </sheetViews>
  <sheetFormatPr defaultRowHeight="14.5" x14ac:dyDescent="0.35"/>
  <cols>
    <col min="2" max="2" width="34.6328125" customWidth="1"/>
  </cols>
  <sheetData>
    <row r="2" spans="2:5" x14ac:dyDescent="0.35">
      <c r="B2" t="s">
        <v>443</v>
      </c>
    </row>
    <row r="3" spans="2:5" x14ac:dyDescent="0.35">
      <c r="B3" t="s">
        <v>444</v>
      </c>
    </row>
    <row r="4" spans="2:5" x14ac:dyDescent="0.35">
      <c r="B4" t="s">
        <v>445</v>
      </c>
    </row>
    <row r="5" spans="2:5" x14ac:dyDescent="0.35">
      <c r="B5" t="s">
        <v>20</v>
      </c>
    </row>
    <row r="6" spans="2:5" x14ac:dyDescent="0.35">
      <c r="B6" t="s">
        <v>446</v>
      </c>
    </row>
    <row r="7" spans="2:5" x14ac:dyDescent="0.35">
      <c r="B7" t="s">
        <v>447</v>
      </c>
    </row>
    <row r="8" spans="2:5" x14ac:dyDescent="0.35">
      <c r="B8" t="s">
        <v>448</v>
      </c>
    </row>
    <row r="9" spans="2:5" x14ac:dyDescent="0.35">
      <c r="B9" t="s">
        <v>449</v>
      </c>
    </row>
    <row r="12" spans="2:5" x14ac:dyDescent="0.35">
      <c r="E12">
        <v>56</v>
      </c>
    </row>
    <row r="13" spans="2:5" x14ac:dyDescent="0.35">
      <c r="E13">
        <v>16</v>
      </c>
    </row>
    <row r="14" spans="2:5" x14ac:dyDescent="0.35">
      <c r="E14">
        <v>2</v>
      </c>
    </row>
    <row r="15" spans="2:5" x14ac:dyDescent="0.35">
      <c r="E15">
        <f>SUM(E12:E14)</f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CE52-C7FC-4BB4-8117-8442A36BF626}">
  <dimension ref="B2:U22"/>
  <sheetViews>
    <sheetView topLeftCell="G2" workbookViewId="0">
      <selection activeCell="R14" sqref="R14"/>
    </sheetView>
  </sheetViews>
  <sheetFormatPr defaultRowHeight="14.5" x14ac:dyDescent="0.35"/>
  <cols>
    <col min="2" max="2" width="21.1796875" customWidth="1"/>
    <col min="3" max="3" width="22.36328125" customWidth="1"/>
    <col min="4" max="4" width="17.1796875" customWidth="1"/>
    <col min="5" max="5" width="12.453125" customWidth="1"/>
    <col min="6" max="6" width="18.08984375" customWidth="1"/>
    <col min="7" max="7" width="21" customWidth="1"/>
    <col min="8" max="8" width="5.90625" customWidth="1"/>
    <col min="9" max="9" width="3.81640625" customWidth="1"/>
    <col min="10" max="10" width="6.90625" customWidth="1"/>
    <col min="11" max="11" width="6.81640625" customWidth="1"/>
    <col min="12" max="12" width="5.6328125" customWidth="1"/>
    <col min="13" max="13" width="9.26953125" customWidth="1"/>
    <col min="15" max="15" width="4.54296875" customWidth="1"/>
    <col min="16" max="16" width="12" customWidth="1"/>
    <col min="17" max="17" width="16.36328125" customWidth="1"/>
    <col min="19" max="19" width="12.7265625" customWidth="1"/>
    <col min="20" max="20" width="9.81640625" customWidth="1"/>
    <col min="21" max="21" width="9.453125" customWidth="1"/>
  </cols>
  <sheetData>
    <row r="2" spans="2:21" x14ac:dyDescent="0.35">
      <c r="B2" t="s">
        <v>262</v>
      </c>
      <c r="C2" t="s">
        <v>286</v>
      </c>
      <c r="E2" t="s">
        <v>491</v>
      </c>
      <c r="F2" s="109" t="s">
        <v>262</v>
      </c>
      <c r="G2" s="161" t="s">
        <v>521</v>
      </c>
      <c r="H2" s="161"/>
      <c r="I2" s="161"/>
      <c r="J2" s="161"/>
      <c r="K2" s="161"/>
      <c r="L2" s="161"/>
      <c r="M2" s="110" t="s">
        <v>528</v>
      </c>
    </row>
    <row r="3" spans="2:21" x14ac:dyDescent="0.35">
      <c r="B3" t="s">
        <v>490</v>
      </c>
      <c r="C3" t="s">
        <v>263</v>
      </c>
      <c r="F3" s="111" t="s">
        <v>490</v>
      </c>
      <c r="G3" s="157" t="s">
        <v>263</v>
      </c>
      <c r="H3" s="157"/>
      <c r="I3" s="157"/>
      <c r="J3" s="157"/>
      <c r="K3" s="157"/>
      <c r="L3" s="157"/>
      <c r="M3" s="112"/>
      <c r="P3" s="122" t="s">
        <v>262</v>
      </c>
      <c r="Q3" s="144" t="s">
        <v>286</v>
      </c>
      <c r="R3" s="144"/>
      <c r="S3" s="144"/>
      <c r="T3" s="144"/>
      <c r="U3" s="123" t="s">
        <v>528</v>
      </c>
    </row>
    <row r="4" spans="2:21" ht="19" customHeight="1" x14ac:dyDescent="0.35">
      <c r="B4" t="s">
        <v>493</v>
      </c>
      <c r="C4" t="s">
        <v>501</v>
      </c>
      <c r="D4" t="s">
        <v>503</v>
      </c>
      <c r="F4" s="140" t="s">
        <v>529</v>
      </c>
      <c r="G4" s="80" t="s">
        <v>531</v>
      </c>
      <c r="H4" s="154" t="s">
        <v>522</v>
      </c>
      <c r="I4" s="154"/>
      <c r="J4" s="80"/>
      <c r="K4" s="80"/>
      <c r="L4" s="163" t="s">
        <v>543</v>
      </c>
      <c r="M4" s="153">
        <v>0.65</v>
      </c>
      <c r="P4" s="139" t="s">
        <v>546</v>
      </c>
      <c r="Q4" s="140" t="s">
        <v>530</v>
      </c>
      <c r="R4" s="141" t="s">
        <v>542</v>
      </c>
      <c r="S4" s="142" t="s">
        <v>544</v>
      </c>
      <c r="T4" s="141" t="s">
        <v>545</v>
      </c>
      <c r="U4" s="137">
        <v>0.45</v>
      </c>
    </row>
    <row r="5" spans="2:21" x14ac:dyDescent="0.35">
      <c r="B5" t="s">
        <v>235</v>
      </c>
      <c r="C5" s="103" t="s">
        <v>500</v>
      </c>
      <c r="D5" t="s">
        <v>498</v>
      </c>
      <c r="F5" s="154"/>
      <c r="G5" s="80" t="s">
        <v>532</v>
      </c>
      <c r="H5" s="154"/>
      <c r="I5" s="154"/>
      <c r="J5" s="80"/>
      <c r="K5" s="80"/>
      <c r="L5" s="154"/>
      <c r="M5" s="154"/>
      <c r="P5" s="140"/>
      <c r="Q5" s="140"/>
      <c r="R5" s="141"/>
      <c r="S5" s="142"/>
      <c r="T5" s="141"/>
      <c r="U5" s="137"/>
    </row>
    <row r="6" spans="2:21" ht="15.5" customHeight="1" x14ac:dyDescent="0.35">
      <c r="B6" t="s">
        <v>492</v>
      </c>
      <c r="C6" t="s">
        <v>501</v>
      </c>
      <c r="D6" t="s">
        <v>502</v>
      </c>
      <c r="F6" s="154"/>
      <c r="G6" s="113" t="s">
        <v>523</v>
      </c>
      <c r="H6" s="160" t="s">
        <v>527</v>
      </c>
      <c r="I6" s="160"/>
      <c r="J6" s="160"/>
      <c r="K6" s="160"/>
      <c r="L6" s="155"/>
      <c r="M6" s="155"/>
      <c r="P6" s="140"/>
      <c r="Q6" s="140"/>
      <c r="R6" s="141"/>
      <c r="S6" s="142"/>
      <c r="T6" s="141"/>
      <c r="U6" s="137"/>
    </row>
    <row r="7" spans="2:21" ht="29" customHeight="1" x14ac:dyDescent="0.35">
      <c r="B7" t="s">
        <v>519</v>
      </c>
      <c r="C7" s="103" t="s">
        <v>500</v>
      </c>
      <c r="D7" s="103" t="s">
        <v>504</v>
      </c>
      <c r="F7" s="154"/>
      <c r="G7" s="164" t="s">
        <v>533</v>
      </c>
      <c r="H7" s="154" t="s">
        <v>534</v>
      </c>
      <c r="I7" s="154"/>
      <c r="J7" s="154" t="s">
        <v>535</v>
      </c>
      <c r="K7" s="154"/>
      <c r="L7" s="154" t="s">
        <v>526</v>
      </c>
      <c r="M7" s="156">
        <v>0.45</v>
      </c>
      <c r="P7" s="140"/>
      <c r="Q7" s="140"/>
      <c r="R7" s="141"/>
      <c r="S7" s="142"/>
      <c r="T7" s="141"/>
      <c r="U7" s="137"/>
    </row>
    <row r="8" spans="2:21" x14ac:dyDescent="0.35">
      <c r="C8" t="s">
        <v>505</v>
      </c>
      <c r="D8" t="s">
        <v>506</v>
      </c>
      <c r="F8" s="154"/>
      <c r="G8" s="164"/>
      <c r="H8" s="154"/>
      <c r="I8" s="154"/>
      <c r="J8" s="154"/>
      <c r="K8" s="154"/>
      <c r="L8" s="154"/>
      <c r="M8" s="154"/>
      <c r="P8" s="140"/>
      <c r="Q8" s="140"/>
      <c r="R8" s="141"/>
      <c r="S8" s="142"/>
      <c r="T8" s="141"/>
      <c r="U8" s="137"/>
    </row>
    <row r="9" spans="2:21" x14ac:dyDescent="0.35">
      <c r="C9" s="103" t="s">
        <v>507</v>
      </c>
      <c r="D9" s="103" t="s">
        <v>499</v>
      </c>
      <c r="F9" s="154"/>
      <c r="G9" s="164"/>
      <c r="H9" s="154"/>
      <c r="I9" s="154"/>
      <c r="J9" s="154"/>
      <c r="K9" s="154"/>
      <c r="L9" s="154"/>
      <c r="M9" s="154"/>
      <c r="P9" s="140"/>
      <c r="Q9" s="121" t="s">
        <v>524</v>
      </c>
      <c r="R9" s="121" t="s">
        <v>525</v>
      </c>
      <c r="S9" s="143" t="s">
        <v>527</v>
      </c>
      <c r="T9" s="143"/>
      <c r="U9" s="108"/>
    </row>
    <row r="10" spans="2:21" x14ac:dyDescent="0.35">
      <c r="C10" t="s">
        <v>508</v>
      </c>
      <c r="D10" t="s">
        <v>509</v>
      </c>
      <c r="F10" s="154"/>
      <c r="G10" s="164"/>
      <c r="H10" s="154"/>
      <c r="I10" s="154"/>
      <c r="J10" s="154"/>
      <c r="K10" s="154"/>
      <c r="L10" s="154"/>
      <c r="M10" s="154"/>
      <c r="P10" s="107" t="s">
        <v>299</v>
      </c>
      <c r="Q10" s="138" t="s">
        <v>540</v>
      </c>
      <c r="R10" s="138"/>
      <c r="S10" s="138"/>
      <c r="T10" s="138"/>
      <c r="U10" s="107"/>
    </row>
    <row r="11" spans="2:21" x14ac:dyDescent="0.35">
      <c r="C11" s="103" t="s">
        <v>510</v>
      </c>
      <c r="D11" s="103" t="s">
        <v>511</v>
      </c>
      <c r="F11" s="80"/>
      <c r="G11" s="114" t="s">
        <v>524</v>
      </c>
      <c r="H11" s="162" t="s">
        <v>525</v>
      </c>
      <c r="I11" s="162"/>
      <c r="J11" s="80"/>
      <c r="K11" s="80"/>
      <c r="L11" s="154"/>
      <c r="M11" s="154"/>
    </row>
    <row r="12" spans="2:21" x14ac:dyDescent="0.35">
      <c r="C12" t="s">
        <v>508</v>
      </c>
      <c r="D12" t="s">
        <v>512</v>
      </c>
      <c r="F12" s="115" t="s">
        <v>299</v>
      </c>
      <c r="G12" s="160" t="s">
        <v>523</v>
      </c>
      <c r="H12" s="160"/>
      <c r="I12" s="160"/>
      <c r="J12" s="160" t="s">
        <v>527</v>
      </c>
      <c r="K12" s="160"/>
      <c r="L12" s="160"/>
      <c r="M12" s="155"/>
    </row>
    <row r="13" spans="2:21" x14ac:dyDescent="0.35">
      <c r="C13" s="103" t="s">
        <v>507</v>
      </c>
      <c r="D13" s="103" t="s">
        <v>513</v>
      </c>
    </row>
    <row r="14" spans="2:21" ht="15.5" x14ac:dyDescent="0.35">
      <c r="C14" t="s">
        <v>505</v>
      </c>
      <c r="D14" t="s">
        <v>514</v>
      </c>
      <c r="F14" s="118" t="s">
        <v>262</v>
      </c>
      <c r="G14" s="147" t="s">
        <v>537</v>
      </c>
      <c r="H14" s="147"/>
      <c r="I14" s="147"/>
      <c r="J14" s="147"/>
      <c r="K14" s="147"/>
      <c r="L14" s="147"/>
      <c r="M14" s="150" t="s">
        <v>528</v>
      </c>
    </row>
    <row r="15" spans="2:21" ht="15.5" customHeight="1" x14ac:dyDescent="0.35">
      <c r="C15" s="103" t="s">
        <v>510</v>
      </c>
      <c r="D15" t="s">
        <v>520</v>
      </c>
      <c r="F15" s="158" t="s">
        <v>490</v>
      </c>
      <c r="M15" s="151"/>
    </row>
    <row r="16" spans="2:21" ht="15.5" customHeight="1" x14ac:dyDescent="0.35">
      <c r="C16" s="26" t="s">
        <v>518</v>
      </c>
      <c r="D16" s="26" t="s">
        <v>515</v>
      </c>
      <c r="F16" s="159"/>
      <c r="G16" s="106"/>
      <c r="H16" s="106"/>
      <c r="I16" s="106"/>
      <c r="J16" s="106"/>
      <c r="K16" s="106"/>
      <c r="L16" s="106"/>
      <c r="M16" s="152"/>
    </row>
    <row r="17" spans="3:13" ht="58" customHeight="1" x14ac:dyDescent="0.35">
      <c r="C17" t="s">
        <v>494</v>
      </c>
      <c r="D17" t="s">
        <v>516</v>
      </c>
      <c r="F17" s="117" t="s">
        <v>536</v>
      </c>
      <c r="G17" s="116" t="s">
        <v>539</v>
      </c>
      <c r="H17" s="142" t="s">
        <v>538</v>
      </c>
      <c r="I17" s="142"/>
      <c r="J17" s="142"/>
      <c r="K17" s="145" t="s">
        <v>541</v>
      </c>
      <c r="L17" s="146"/>
      <c r="M17" s="120">
        <v>0.65</v>
      </c>
    </row>
    <row r="18" spans="3:13" x14ac:dyDescent="0.35">
      <c r="C18" s="103" t="s">
        <v>495</v>
      </c>
      <c r="D18" t="s">
        <v>255</v>
      </c>
      <c r="F18" s="116"/>
      <c r="G18" s="108" t="s">
        <v>523</v>
      </c>
      <c r="H18" s="148" t="s">
        <v>527</v>
      </c>
      <c r="I18" s="148"/>
      <c r="J18" s="148"/>
      <c r="K18" s="148"/>
      <c r="L18" s="148"/>
    </row>
    <row r="19" spans="3:13" x14ac:dyDescent="0.35">
      <c r="C19" t="s">
        <v>496</v>
      </c>
      <c r="D19" t="s">
        <v>256</v>
      </c>
      <c r="F19" s="119" t="s">
        <v>299</v>
      </c>
      <c r="G19" s="138" t="s">
        <v>540</v>
      </c>
      <c r="H19" s="149"/>
      <c r="I19" s="149"/>
      <c r="J19" s="149"/>
      <c r="K19" s="149"/>
      <c r="L19" s="149"/>
      <c r="M19" s="106"/>
    </row>
    <row r="20" spans="3:13" x14ac:dyDescent="0.35">
      <c r="C20" s="103" t="s">
        <v>497</v>
      </c>
      <c r="D20" t="s">
        <v>517</v>
      </c>
    </row>
    <row r="21" spans="3:13" x14ac:dyDescent="0.35">
      <c r="D21" s="104"/>
    </row>
    <row r="22" spans="3:13" x14ac:dyDescent="0.35">
      <c r="C22" s="103"/>
      <c r="D22" s="105"/>
    </row>
  </sheetData>
  <mergeCells count="31">
    <mergeCell ref="F15:F16"/>
    <mergeCell ref="H17:J17"/>
    <mergeCell ref="G12:I12"/>
    <mergeCell ref="G2:L2"/>
    <mergeCell ref="J12:L12"/>
    <mergeCell ref="H6:K6"/>
    <mergeCell ref="H11:I11"/>
    <mergeCell ref="L4:L6"/>
    <mergeCell ref="L7:L11"/>
    <mergeCell ref="H4:I5"/>
    <mergeCell ref="F4:F10"/>
    <mergeCell ref="G7:G10"/>
    <mergeCell ref="H7:I10"/>
    <mergeCell ref="J7:K10"/>
    <mergeCell ref="Q3:T3"/>
    <mergeCell ref="K17:L17"/>
    <mergeCell ref="G14:L14"/>
    <mergeCell ref="H18:L18"/>
    <mergeCell ref="G19:L19"/>
    <mergeCell ref="M14:M16"/>
    <mergeCell ref="M4:M6"/>
    <mergeCell ref="M7:M12"/>
    <mergeCell ref="G3:L3"/>
    <mergeCell ref="U4:U8"/>
    <mergeCell ref="Q10:T10"/>
    <mergeCell ref="P4:P9"/>
    <mergeCell ref="Q4:Q8"/>
    <mergeCell ref="R4:R8"/>
    <mergeCell ref="S4:S8"/>
    <mergeCell ref="T4:T8"/>
    <mergeCell ref="S9:T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F25F6-E56E-44F0-B2D9-19F38B476441}">
  <dimension ref="D3:F10"/>
  <sheetViews>
    <sheetView workbookViewId="0">
      <selection activeCell="D5" sqref="D5:F9"/>
    </sheetView>
  </sheetViews>
  <sheetFormatPr defaultRowHeight="14.5" x14ac:dyDescent="0.35"/>
  <cols>
    <col min="2" max="2" width="10.453125" customWidth="1"/>
    <col min="4" max="4" width="19.36328125" customWidth="1"/>
    <col min="5" max="5" width="11.26953125" customWidth="1"/>
  </cols>
  <sheetData>
    <row r="3" spans="4:6" ht="15" thickBot="1" x14ac:dyDescent="0.4"/>
    <row r="4" spans="4:6" x14ac:dyDescent="0.35">
      <c r="D4" s="90" t="s">
        <v>488</v>
      </c>
      <c r="E4" s="91" t="s">
        <v>472</v>
      </c>
      <c r="F4" s="92" t="s">
        <v>293</v>
      </c>
    </row>
    <row r="5" spans="4:6" x14ac:dyDescent="0.35">
      <c r="D5" s="85" t="s">
        <v>483</v>
      </c>
      <c r="E5" s="84">
        <v>57</v>
      </c>
      <c r="F5" s="86">
        <f>E5/E10</f>
        <v>0.72151898734177211</v>
      </c>
    </row>
    <row r="6" spans="4:6" x14ac:dyDescent="0.35">
      <c r="D6" s="85" t="s">
        <v>484</v>
      </c>
      <c r="E6" s="84">
        <v>16</v>
      </c>
      <c r="F6" s="86">
        <f>E6/E10</f>
        <v>0.20253164556962025</v>
      </c>
    </row>
    <row r="7" spans="4:6" x14ac:dyDescent="0.35">
      <c r="D7" s="85" t="s">
        <v>485</v>
      </c>
      <c r="E7" s="84">
        <v>4</v>
      </c>
      <c r="F7" s="86">
        <f>E7/E10</f>
        <v>5.0632911392405063E-2</v>
      </c>
    </row>
    <row r="8" spans="4:6" x14ac:dyDescent="0.35">
      <c r="D8" s="85" t="s">
        <v>486</v>
      </c>
      <c r="E8" s="84">
        <v>1</v>
      </c>
      <c r="F8" s="86">
        <f>E8/E10</f>
        <v>1.2658227848101266E-2</v>
      </c>
    </row>
    <row r="9" spans="4:6" x14ac:dyDescent="0.35">
      <c r="D9" s="85" t="s">
        <v>487</v>
      </c>
      <c r="E9" s="84">
        <v>1</v>
      </c>
      <c r="F9" s="86">
        <f>E9/E10</f>
        <v>1.2658227848101266E-2</v>
      </c>
    </row>
    <row r="10" spans="4:6" ht="15" thickBot="1" x14ac:dyDescent="0.4">
      <c r="D10" s="87"/>
      <c r="E10" s="88">
        <f>SUM(E5:E9)</f>
        <v>79</v>
      </c>
      <c r="F10" s="89">
        <f>SUM(F5:F9)</f>
        <v>0.99999999999999989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813A8-B468-4D93-AFD0-EB987C9FA8AD}">
  <dimension ref="C1:E8"/>
  <sheetViews>
    <sheetView workbookViewId="0">
      <selection activeCell="D14" sqref="D14"/>
    </sheetView>
  </sheetViews>
  <sheetFormatPr defaultRowHeight="14.5" x14ac:dyDescent="0.35"/>
  <cols>
    <col min="2" max="2" width="23.54296875" customWidth="1"/>
    <col min="3" max="3" width="26.54296875" customWidth="1"/>
    <col min="4" max="4" width="22.7265625" customWidth="1"/>
    <col min="5" max="5" width="17.90625" customWidth="1"/>
  </cols>
  <sheetData>
    <row r="1" spans="3:5" ht="15.5" x14ac:dyDescent="0.35">
      <c r="C1" s="124"/>
      <c r="D1" s="124"/>
      <c r="E1" s="124"/>
    </row>
    <row r="2" spans="3:5" ht="15.5" x14ac:dyDescent="0.35">
      <c r="C2" s="166" t="s">
        <v>560</v>
      </c>
      <c r="D2" s="166"/>
      <c r="E2" s="166"/>
    </row>
    <row r="3" spans="3:5" ht="15.5" x14ac:dyDescent="0.35">
      <c r="C3" s="124" t="s">
        <v>550</v>
      </c>
      <c r="D3" s="124" t="s">
        <v>552</v>
      </c>
      <c r="E3" s="124" t="s">
        <v>556</v>
      </c>
    </row>
    <row r="4" spans="3:5" ht="15.5" x14ac:dyDescent="0.35">
      <c r="C4" s="124" t="s">
        <v>551</v>
      </c>
      <c r="D4" s="124" t="s">
        <v>553</v>
      </c>
      <c r="E4" s="124" t="s">
        <v>557</v>
      </c>
    </row>
    <row r="5" spans="3:5" ht="15.5" x14ac:dyDescent="0.35">
      <c r="C5" s="124"/>
      <c r="D5" s="124" t="s">
        <v>554</v>
      </c>
      <c r="E5" s="124" t="s">
        <v>558</v>
      </c>
    </row>
    <row r="6" spans="3:5" ht="15.5" x14ac:dyDescent="0.35">
      <c r="C6" s="124"/>
      <c r="D6" s="124" t="s">
        <v>555</v>
      </c>
      <c r="E6" s="124" t="s">
        <v>559</v>
      </c>
    </row>
    <row r="7" spans="3:5" ht="15.5" x14ac:dyDescent="0.35">
      <c r="C7" s="125" t="s">
        <v>547</v>
      </c>
      <c r="D7" s="126" t="s">
        <v>548</v>
      </c>
      <c r="E7" s="127" t="s">
        <v>549</v>
      </c>
    </row>
    <row r="8" spans="3:5" ht="15.5" x14ac:dyDescent="0.35">
      <c r="C8" s="165"/>
      <c r="D8" s="165"/>
      <c r="E8" s="165"/>
    </row>
  </sheetData>
  <mergeCells count="2">
    <mergeCell ref="C8:E8"/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31A5-4A21-4FBA-B008-33B6BA03C2EE}">
  <dimension ref="C2:G18"/>
  <sheetViews>
    <sheetView workbookViewId="0">
      <selection activeCell="C10" sqref="C10"/>
    </sheetView>
  </sheetViews>
  <sheetFormatPr defaultRowHeight="14.5" x14ac:dyDescent="0.35"/>
  <cols>
    <col min="3" max="3" width="35.90625" customWidth="1"/>
    <col min="4" max="4" width="15.7265625" customWidth="1"/>
    <col min="5" max="5" width="12.453125" customWidth="1"/>
    <col min="6" max="6" width="7.81640625" customWidth="1"/>
    <col min="7" max="7" width="11.36328125" customWidth="1"/>
  </cols>
  <sheetData>
    <row r="2" spans="3:7" x14ac:dyDescent="0.35">
      <c r="C2" s="128"/>
      <c r="D2" s="110" t="s">
        <v>283</v>
      </c>
      <c r="E2" s="161" t="s">
        <v>561</v>
      </c>
      <c r="F2" s="161"/>
      <c r="G2" s="161"/>
    </row>
    <row r="3" spans="3:7" x14ac:dyDescent="0.35">
      <c r="C3" s="129"/>
      <c r="D3" s="130"/>
      <c r="E3" s="160"/>
      <c r="F3" s="160"/>
      <c r="G3" s="130"/>
    </row>
    <row r="4" spans="3:7" ht="18.5" customHeight="1" x14ac:dyDescent="0.35">
      <c r="C4" s="80" t="s">
        <v>567</v>
      </c>
      <c r="D4" s="163" t="s">
        <v>562</v>
      </c>
      <c r="E4" s="154" t="s">
        <v>564</v>
      </c>
      <c r="F4" s="154"/>
      <c r="G4" s="154" t="s">
        <v>565</v>
      </c>
    </row>
    <row r="5" spans="3:7" x14ac:dyDescent="0.35">
      <c r="C5" s="80" t="s">
        <v>568</v>
      </c>
      <c r="D5" s="154"/>
      <c r="E5" s="154"/>
      <c r="F5" s="154"/>
      <c r="G5" s="169"/>
    </row>
    <row r="6" spans="3:7" x14ac:dyDescent="0.35">
      <c r="C6" s="80" t="s">
        <v>569</v>
      </c>
      <c r="D6" s="154"/>
      <c r="E6" s="154"/>
      <c r="F6" s="154"/>
      <c r="G6" s="169"/>
    </row>
    <row r="7" spans="3:7" x14ac:dyDescent="0.35">
      <c r="C7" s="80" t="s">
        <v>570</v>
      </c>
      <c r="D7" s="154"/>
      <c r="E7" s="154"/>
      <c r="F7" s="154"/>
      <c r="G7" s="169"/>
    </row>
    <row r="8" spans="3:7" x14ac:dyDescent="0.35">
      <c r="C8" s="80" t="s">
        <v>571</v>
      </c>
      <c r="D8" s="154"/>
      <c r="E8" s="154"/>
      <c r="F8" s="154"/>
      <c r="G8" s="169"/>
    </row>
    <row r="9" spans="3:7" x14ac:dyDescent="0.35">
      <c r="C9" s="80" t="s">
        <v>572</v>
      </c>
      <c r="D9" s="154"/>
      <c r="E9" s="154"/>
      <c r="F9" s="154"/>
      <c r="G9" s="169"/>
    </row>
    <row r="10" spans="3:7" x14ac:dyDescent="0.35">
      <c r="C10" s="80" t="s">
        <v>573</v>
      </c>
      <c r="D10" s="154"/>
      <c r="E10" s="154"/>
      <c r="F10" s="154"/>
      <c r="G10" s="169"/>
    </row>
    <row r="11" spans="3:7" x14ac:dyDescent="0.35">
      <c r="C11" s="80" t="s">
        <v>574</v>
      </c>
      <c r="D11" s="154"/>
      <c r="E11" s="154"/>
      <c r="F11" s="154"/>
      <c r="G11" s="169"/>
    </row>
    <row r="12" spans="3:7" x14ac:dyDescent="0.35">
      <c r="C12" s="80" t="s">
        <v>575</v>
      </c>
      <c r="D12" s="154"/>
      <c r="E12" s="154"/>
      <c r="F12" s="154"/>
      <c r="G12" s="169"/>
    </row>
    <row r="13" spans="3:7" ht="19" customHeight="1" x14ac:dyDescent="0.35">
      <c r="C13" s="80" t="s">
        <v>576</v>
      </c>
      <c r="D13" s="131" t="s">
        <v>563</v>
      </c>
      <c r="E13" s="154" t="s">
        <v>577</v>
      </c>
      <c r="F13" s="154"/>
      <c r="G13" s="154" t="s">
        <v>565</v>
      </c>
    </row>
    <row r="14" spans="3:7" x14ac:dyDescent="0.35">
      <c r="C14" s="80" t="s">
        <v>578</v>
      </c>
      <c r="D14" s="131" t="s">
        <v>563</v>
      </c>
      <c r="E14" s="154"/>
      <c r="F14" s="154"/>
      <c r="G14" s="154"/>
    </row>
    <row r="15" spans="3:7" ht="15.5" customHeight="1" x14ac:dyDescent="0.35">
      <c r="C15" s="80" t="s">
        <v>579</v>
      </c>
      <c r="D15" s="167" t="s">
        <v>299</v>
      </c>
      <c r="E15" s="154" t="s">
        <v>566</v>
      </c>
      <c r="F15" s="154"/>
      <c r="G15" s="170" t="s">
        <v>479</v>
      </c>
    </row>
    <row r="16" spans="3:7" ht="16" customHeight="1" x14ac:dyDescent="0.35">
      <c r="C16" s="80" t="s">
        <v>580</v>
      </c>
      <c r="D16" s="167"/>
      <c r="E16" s="154"/>
      <c r="F16" s="154"/>
      <c r="G16" s="167"/>
    </row>
    <row r="17" spans="3:7" x14ac:dyDescent="0.35">
      <c r="C17" s="80" t="s">
        <v>581</v>
      </c>
      <c r="D17" s="167"/>
      <c r="E17" s="154"/>
      <c r="F17" s="154"/>
      <c r="G17" s="167"/>
    </row>
    <row r="18" spans="3:7" x14ac:dyDescent="0.35">
      <c r="C18" s="112" t="s">
        <v>582</v>
      </c>
      <c r="D18" s="168"/>
      <c r="E18" s="155"/>
      <c r="F18" s="155"/>
      <c r="G18" s="168"/>
    </row>
  </sheetData>
  <mergeCells count="10">
    <mergeCell ref="E2:G2"/>
    <mergeCell ref="G4:G12"/>
    <mergeCell ref="G13:G14"/>
    <mergeCell ref="G15:G18"/>
    <mergeCell ref="D15:D18"/>
    <mergeCell ref="D4:D12"/>
    <mergeCell ref="E3:F3"/>
    <mergeCell ref="E4:F12"/>
    <mergeCell ref="E13:F14"/>
    <mergeCell ref="E15:F1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4B955-DD49-4550-BD8D-13A71350D352}">
  <dimension ref="A2:H16"/>
  <sheetViews>
    <sheetView workbookViewId="0">
      <selection activeCell="A2" sqref="A2:C7"/>
    </sheetView>
  </sheetViews>
  <sheetFormatPr defaultRowHeight="14.5" x14ac:dyDescent="0.35"/>
  <cols>
    <col min="1" max="1" width="18.1796875" customWidth="1"/>
    <col min="3" max="3" width="12.26953125" customWidth="1"/>
    <col min="6" max="6" width="20.36328125" customWidth="1"/>
    <col min="7" max="7" width="23.7265625" customWidth="1"/>
    <col min="8" max="8" width="16.453125" customWidth="1"/>
  </cols>
  <sheetData>
    <row r="2" spans="1:8" ht="15" thickBot="1" x14ac:dyDescent="0.4">
      <c r="A2" t="s">
        <v>488</v>
      </c>
    </row>
    <row r="3" spans="1:8" ht="15" thickBot="1" x14ac:dyDescent="0.4">
      <c r="A3" t="s">
        <v>483</v>
      </c>
      <c r="B3" s="61">
        <v>57</v>
      </c>
      <c r="C3" s="63">
        <f>B3/B16</f>
        <v>0.38</v>
      </c>
      <c r="D3">
        <f>SUM(B3:B7)</f>
        <v>79</v>
      </c>
      <c r="F3" s="67" t="s">
        <v>461</v>
      </c>
      <c r="G3" s="68" t="s">
        <v>462</v>
      </c>
      <c r="H3" s="69" t="s">
        <v>463</v>
      </c>
    </row>
    <row r="4" spans="1:8" ht="15" thickBot="1" x14ac:dyDescent="0.4">
      <c r="A4" t="s">
        <v>484</v>
      </c>
      <c r="B4" s="62">
        <v>16</v>
      </c>
      <c r="C4" s="63">
        <f>B4/B16</f>
        <v>0.10666666666666667</v>
      </c>
      <c r="F4" s="64">
        <f>SUM(C3:C7)</f>
        <v>0.52666666666666673</v>
      </c>
      <c r="G4" s="65">
        <f>SUM(C8:C12)+C14+C15</f>
        <v>0.36</v>
      </c>
      <c r="H4" s="66">
        <f>C13</f>
        <v>0.11333333333333333</v>
      </c>
    </row>
    <row r="5" spans="1:8" ht="15" thickBot="1" x14ac:dyDescent="0.4">
      <c r="A5" t="s">
        <v>485</v>
      </c>
      <c r="B5" s="62">
        <v>4</v>
      </c>
      <c r="C5" s="63">
        <f>B5/B16</f>
        <v>2.6666666666666668E-2</v>
      </c>
    </row>
    <row r="6" spans="1:8" ht="15" thickBot="1" x14ac:dyDescent="0.4">
      <c r="A6" t="s">
        <v>486</v>
      </c>
      <c r="B6" s="62">
        <v>1</v>
      </c>
      <c r="C6" s="63">
        <f>B6/B16</f>
        <v>6.6666666666666671E-3</v>
      </c>
    </row>
    <row r="7" spans="1:8" ht="15" thickBot="1" x14ac:dyDescent="0.4">
      <c r="A7" t="s">
        <v>487</v>
      </c>
      <c r="B7" s="62">
        <v>1</v>
      </c>
      <c r="C7" s="63">
        <f>B7/B16</f>
        <v>6.6666666666666671E-3</v>
      </c>
    </row>
    <row r="8" spans="1:8" ht="15" thickBot="1" x14ac:dyDescent="0.4">
      <c r="B8" s="62">
        <v>9</v>
      </c>
      <c r="C8" s="63">
        <f>B8/B16</f>
        <v>0.06</v>
      </c>
    </row>
    <row r="9" spans="1:8" ht="15" thickBot="1" x14ac:dyDescent="0.4">
      <c r="B9" s="62">
        <v>6</v>
      </c>
      <c r="C9" s="63">
        <f>B9/B16</f>
        <v>0.04</v>
      </c>
    </row>
    <row r="10" spans="1:8" ht="15" thickBot="1" x14ac:dyDescent="0.4">
      <c r="B10" s="62">
        <v>7</v>
      </c>
      <c r="C10" s="63">
        <f>B10/B16</f>
        <v>4.6666666666666669E-2</v>
      </c>
    </row>
    <row r="11" spans="1:8" ht="15" thickBot="1" x14ac:dyDescent="0.4">
      <c r="B11" s="62">
        <v>1</v>
      </c>
      <c r="C11" s="63">
        <f>B11/B16</f>
        <v>6.6666666666666671E-3</v>
      </c>
    </row>
    <row r="12" spans="1:8" ht="15" thickBot="1" x14ac:dyDescent="0.4">
      <c r="B12" s="62">
        <v>2</v>
      </c>
      <c r="C12" s="63">
        <f>B12/B16</f>
        <v>1.3333333333333334E-2</v>
      </c>
    </row>
    <row r="13" spans="1:8" ht="15" thickBot="1" x14ac:dyDescent="0.4">
      <c r="B13" s="62">
        <v>17</v>
      </c>
      <c r="C13" s="63">
        <f>B13/B16</f>
        <v>0.11333333333333333</v>
      </c>
    </row>
    <row r="14" spans="1:8" ht="15" thickBot="1" x14ac:dyDescent="0.4">
      <c r="B14" s="62">
        <v>8</v>
      </c>
      <c r="C14" s="63">
        <f>B14/B16</f>
        <v>5.3333333333333337E-2</v>
      </c>
    </row>
    <row r="15" spans="1:8" ht="15" thickBot="1" x14ac:dyDescent="0.4">
      <c r="B15" s="62">
        <v>21</v>
      </c>
      <c r="C15" s="63">
        <f>B15/B16</f>
        <v>0.14000000000000001</v>
      </c>
    </row>
    <row r="16" spans="1:8" x14ac:dyDescent="0.35">
      <c r="B16">
        <f>SUM(B3:B15)</f>
        <v>150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C71F-8088-479B-950B-456E3FEEE0FA}">
  <dimension ref="B4:S104"/>
  <sheetViews>
    <sheetView topLeftCell="E1" workbookViewId="0">
      <selection activeCell="F15" sqref="F15"/>
    </sheetView>
  </sheetViews>
  <sheetFormatPr defaultRowHeight="14.5" x14ac:dyDescent="0.35"/>
  <cols>
    <col min="2" max="2" width="54.08984375" customWidth="1"/>
    <col min="3" max="3" width="3" customWidth="1"/>
    <col min="4" max="4" width="5" customWidth="1"/>
    <col min="5" max="5" width="16" customWidth="1"/>
    <col min="6" max="6" width="4.54296875" customWidth="1"/>
    <col min="7" max="7" width="23.90625" customWidth="1"/>
    <col min="8" max="8" width="4.54296875" customWidth="1"/>
    <col min="9" max="9" width="18.1796875" customWidth="1"/>
    <col min="10" max="10" width="3.6328125" customWidth="1"/>
    <col min="11" max="11" width="20.453125" customWidth="1"/>
    <col min="12" max="12" width="4.453125" customWidth="1"/>
    <col min="13" max="13" width="6.08984375" customWidth="1"/>
    <col min="15" max="15" width="13.26953125" customWidth="1"/>
    <col min="16" max="16" width="9.26953125" customWidth="1"/>
    <col min="17" max="17" width="14.7265625" customWidth="1"/>
    <col min="19" max="19" width="5.90625" customWidth="1"/>
  </cols>
  <sheetData>
    <row r="4" spans="2:19" x14ac:dyDescent="0.35">
      <c r="E4" s="172" t="s">
        <v>389</v>
      </c>
      <c r="F4" s="172"/>
      <c r="G4" s="173" t="s">
        <v>390</v>
      </c>
      <c r="H4" s="173"/>
      <c r="I4" s="173"/>
      <c r="J4" s="173"/>
      <c r="K4" s="171" t="s">
        <v>391</v>
      </c>
      <c r="L4" s="171"/>
      <c r="O4" s="29" t="s">
        <v>283</v>
      </c>
      <c r="P4" s="29" t="s">
        <v>282</v>
      </c>
      <c r="Q4" s="29" t="s">
        <v>284</v>
      </c>
      <c r="R4" s="29" t="s">
        <v>285</v>
      </c>
      <c r="S4" s="30" t="s">
        <v>293</v>
      </c>
    </row>
    <row r="5" spans="2:19" x14ac:dyDescent="0.35">
      <c r="B5" s="19" t="s">
        <v>305</v>
      </c>
      <c r="D5" s="26" t="s">
        <v>385</v>
      </c>
      <c r="E5" s="26" t="s">
        <v>386</v>
      </c>
      <c r="F5" s="26" t="s">
        <v>246</v>
      </c>
      <c r="G5" s="26" t="s">
        <v>387</v>
      </c>
      <c r="H5" s="26" t="s">
        <v>246</v>
      </c>
      <c r="I5" s="26" t="s">
        <v>388</v>
      </c>
      <c r="J5" s="26" t="s">
        <v>246</v>
      </c>
      <c r="K5" s="26" t="s">
        <v>396</v>
      </c>
      <c r="L5" s="26" t="s">
        <v>246</v>
      </c>
      <c r="N5" s="31" t="s">
        <v>262</v>
      </c>
      <c r="O5" s="32" t="s">
        <v>289</v>
      </c>
      <c r="P5" s="32" t="s">
        <v>287</v>
      </c>
      <c r="Q5" s="32" t="s">
        <v>302</v>
      </c>
      <c r="R5" s="33">
        <f>F11+F13+F15+F9</f>
        <v>5</v>
      </c>
      <c r="S5" s="40">
        <f>R5/F17</f>
        <v>0.3125</v>
      </c>
    </row>
    <row r="6" spans="2:19" x14ac:dyDescent="0.35">
      <c r="B6" s="20" t="s">
        <v>306</v>
      </c>
      <c r="E6" s="12" t="s">
        <v>401</v>
      </c>
      <c r="F6" s="12">
        <v>2</v>
      </c>
      <c r="G6" s="12" t="s">
        <v>392</v>
      </c>
      <c r="H6" s="12">
        <v>2</v>
      </c>
      <c r="I6" s="12" t="s">
        <v>412</v>
      </c>
      <c r="J6" s="12">
        <v>2</v>
      </c>
      <c r="K6" s="12" t="s">
        <v>397</v>
      </c>
      <c r="L6" s="12">
        <v>1</v>
      </c>
      <c r="N6" s="34"/>
      <c r="O6" s="35" t="s">
        <v>300</v>
      </c>
      <c r="P6" s="35" t="s">
        <v>299</v>
      </c>
      <c r="Q6" s="35" t="s">
        <v>301</v>
      </c>
      <c r="R6" s="36">
        <f>F6+F7+F8+F10+F12+F14</f>
        <v>8</v>
      </c>
      <c r="S6" s="57">
        <f>R6/F17</f>
        <v>0.5</v>
      </c>
    </row>
    <row r="7" spans="2:19" x14ac:dyDescent="0.35">
      <c r="B7" s="20" t="s">
        <v>307</v>
      </c>
      <c r="E7" s="12" t="s">
        <v>394</v>
      </c>
      <c r="F7" s="12">
        <v>1</v>
      </c>
      <c r="G7" s="12" t="s">
        <v>393</v>
      </c>
      <c r="H7" s="12">
        <v>4</v>
      </c>
      <c r="I7" s="12" t="s">
        <v>395</v>
      </c>
      <c r="J7" s="12">
        <v>1</v>
      </c>
      <c r="K7" s="12" t="s">
        <v>398</v>
      </c>
      <c r="L7" s="12">
        <v>1</v>
      </c>
      <c r="N7" s="37"/>
      <c r="O7" s="38" t="s">
        <v>421</v>
      </c>
      <c r="P7" s="38" t="s">
        <v>299</v>
      </c>
      <c r="Q7" s="38" t="s">
        <v>421</v>
      </c>
      <c r="R7" s="39">
        <v>2</v>
      </c>
      <c r="S7" s="41">
        <f>R7/L15</f>
        <v>0.125</v>
      </c>
    </row>
    <row r="8" spans="2:19" x14ac:dyDescent="0.35">
      <c r="B8" s="20" t="s">
        <v>308</v>
      </c>
      <c r="E8" s="12" t="s">
        <v>400</v>
      </c>
      <c r="F8" s="12">
        <v>1</v>
      </c>
      <c r="G8" s="12" t="s">
        <v>406</v>
      </c>
      <c r="H8" s="12">
        <v>4</v>
      </c>
      <c r="I8" s="12" t="s">
        <v>410</v>
      </c>
      <c r="J8" s="12">
        <v>10</v>
      </c>
      <c r="K8" s="12" t="s">
        <v>399</v>
      </c>
      <c r="L8" s="12">
        <v>1</v>
      </c>
      <c r="N8" s="42" t="s">
        <v>286</v>
      </c>
      <c r="O8" s="43" t="s">
        <v>416</v>
      </c>
      <c r="P8" s="43" t="s">
        <v>287</v>
      </c>
      <c r="Q8" s="43" t="s">
        <v>291</v>
      </c>
      <c r="R8" s="43">
        <v>15</v>
      </c>
      <c r="S8" s="44">
        <f>R8/L15</f>
        <v>0.9375</v>
      </c>
    </row>
    <row r="9" spans="2:19" x14ac:dyDescent="0.35">
      <c r="B9" s="20" t="s">
        <v>309</v>
      </c>
      <c r="E9" s="12" t="s">
        <v>402</v>
      </c>
      <c r="F9" s="12">
        <v>1</v>
      </c>
      <c r="G9" s="27" t="s">
        <v>405</v>
      </c>
      <c r="H9" s="12">
        <v>1</v>
      </c>
      <c r="I9" s="12" t="s">
        <v>411</v>
      </c>
      <c r="J9" s="12">
        <v>3</v>
      </c>
      <c r="K9" s="12" t="s">
        <v>424</v>
      </c>
      <c r="L9" s="12">
        <v>4</v>
      </c>
      <c r="N9" s="45"/>
      <c r="O9" s="46" t="s">
        <v>289</v>
      </c>
      <c r="P9" s="46" t="s">
        <v>287</v>
      </c>
      <c r="Q9" s="46" t="s">
        <v>299</v>
      </c>
      <c r="R9" s="46">
        <v>1</v>
      </c>
      <c r="S9" s="47">
        <f>R9/L15</f>
        <v>6.25E-2</v>
      </c>
    </row>
    <row r="10" spans="2:19" x14ac:dyDescent="0.35">
      <c r="B10" s="20" t="s">
        <v>310</v>
      </c>
      <c r="E10" s="12" t="s">
        <v>403</v>
      </c>
      <c r="F10" s="12">
        <v>1</v>
      </c>
      <c r="G10" s="12" t="s">
        <v>417</v>
      </c>
      <c r="H10" s="12">
        <v>1</v>
      </c>
      <c r="I10" s="12"/>
      <c r="J10" s="12">
        <f>SUM(J6:J9)</f>
        <v>16</v>
      </c>
      <c r="K10" s="12" t="s">
        <v>277</v>
      </c>
      <c r="L10" s="12">
        <v>2</v>
      </c>
      <c r="N10" s="48" t="s">
        <v>265</v>
      </c>
      <c r="O10" s="49" t="s">
        <v>294</v>
      </c>
      <c r="P10" s="49" t="s">
        <v>418</v>
      </c>
      <c r="Q10" s="49" t="s">
        <v>296</v>
      </c>
      <c r="R10" s="49">
        <v>6</v>
      </c>
      <c r="S10" s="50">
        <f>R10/F17</f>
        <v>0.375</v>
      </c>
    </row>
    <row r="11" spans="2:19" x14ac:dyDescent="0.35">
      <c r="B11" s="20" t="s">
        <v>311</v>
      </c>
      <c r="E11" s="12" t="s">
        <v>339</v>
      </c>
      <c r="F11" s="12">
        <v>1</v>
      </c>
      <c r="G11" s="12" t="s">
        <v>407</v>
      </c>
      <c r="H11" s="12">
        <v>2</v>
      </c>
      <c r="I11" s="12"/>
      <c r="J11" s="12"/>
      <c r="K11" s="12" t="s">
        <v>414</v>
      </c>
      <c r="L11" s="12">
        <v>3</v>
      </c>
      <c r="N11" s="51"/>
      <c r="O11" s="52" t="s">
        <v>297</v>
      </c>
      <c r="P11" s="52" t="s">
        <v>418</v>
      </c>
      <c r="Q11" s="52" t="s">
        <v>298</v>
      </c>
      <c r="R11" s="52">
        <f>L6+L9+L12</f>
        <v>6</v>
      </c>
      <c r="S11" s="53">
        <f>R11/F17</f>
        <v>0.375</v>
      </c>
    </row>
    <row r="12" spans="2:19" x14ac:dyDescent="0.35">
      <c r="B12" s="21" t="s">
        <v>312</v>
      </c>
      <c r="E12" s="12" t="s">
        <v>351</v>
      </c>
      <c r="F12" s="12">
        <v>1</v>
      </c>
      <c r="G12" s="12" t="s">
        <v>409</v>
      </c>
      <c r="H12" s="12">
        <v>1</v>
      </c>
      <c r="I12" s="12"/>
      <c r="J12" s="12"/>
      <c r="K12" s="12" t="s">
        <v>413</v>
      </c>
      <c r="L12" s="12">
        <v>1</v>
      </c>
      <c r="N12" s="54"/>
      <c r="O12" s="55" t="s">
        <v>289</v>
      </c>
      <c r="P12" s="55" t="s">
        <v>287</v>
      </c>
      <c r="Q12" s="55" t="s">
        <v>299</v>
      </c>
      <c r="R12" s="55">
        <f>L7+L8+L10</f>
        <v>4</v>
      </c>
      <c r="S12" s="56">
        <f>R12/L15</f>
        <v>0.25</v>
      </c>
    </row>
    <row r="13" spans="2:19" x14ac:dyDescent="0.35">
      <c r="B13" s="19" t="s">
        <v>304</v>
      </c>
      <c r="E13" s="28" t="s">
        <v>404</v>
      </c>
      <c r="F13" s="12">
        <v>1</v>
      </c>
      <c r="G13" s="12" t="s">
        <v>167</v>
      </c>
      <c r="H13" s="12">
        <v>1</v>
      </c>
      <c r="I13" s="12"/>
      <c r="J13" s="12"/>
      <c r="K13" s="12" t="s">
        <v>415</v>
      </c>
      <c r="L13" s="12">
        <v>2</v>
      </c>
    </row>
    <row r="14" spans="2:19" x14ac:dyDescent="0.35">
      <c r="B14" s="22"/>
      <c r="E14" s="12" t="s">
        <v>360</v>
      </c>
      <c r="F14" s="12">
        <v>2</v>
      </c>
      <c r="G14" s="12"/>
      <c r="H14" s="12">
        <f>SUM(H6:H13)</f>
        <v>16</v>
      </c>
      <c r="I14" s="12"/>
      <c r="J14" s="12"/>
      <c r="K14" s="12" t="s">
        <v>460</v>
      </c>
      <c r="L14" s="12">
        <v>1</v>
      </c>
    </row>
    <row r="15" spans="2:19" x14ac:dyDescent="0.35">
      <c r="B15" s="19" t="s">
        <v>313</v>
      </c>
      <c r="E15" s="12" t="s">
        <v>366</v>
      </c>
      <c r="F15" s="12">
        <v>2</v>
      </c>
      <c r="G15" s="12"/>
      <c r="H15" s="12"/>
      <c r="I15" s="12"/>
      <c r="J15" s="12"/>
      <c r="K15" s="12"/>
      <c r="L15" s="12">
        <f>SUM(L6:L14)</f>
        <v>16</v>
      </c>
    </row>
    <row r="16" spans="2:19" x14ac:dyDescent="0.35">
      <c r="B16" s="20" t="s">
        <v>314</v>
      </c>
      <c r="E16" s="12" t="s">
        <v>420</v>
      </c>
      <c r="F16" s="12">
        <v>3</v>
      </c>
    </row>
    <row r="17" spans="2:6" x14ac:dyDescent="0.35">
      <c r="B17" s="20" t="s">
        <v>315</v>
      </c>
      <c r="F17">
        <f>SUM(F6:F16)</f>
        <v>16</v>
      </c>
    </row>
    <row r="18" spans="2:6" x14ac:dyDescent="0.35">
      <c r="B18" s="20" t="s">
        <v>316</v>
      </c>
    </row>
    <row r="19" spans="2:6" x14ac:dyDescent="0.35">
      <c r="B19" s="20" t="s">
        <v>317</v>
      </c>
    </row>
    <row r="20" spans="2:6" x14ac:dyDescent="0.35">
      <c r="B20" s="20" t="s">
        <v>318</v>
      </c>
    </row>
    <row r="21" spans="2:6" x14ac:dyDescent="0.35">
      <c r="B21" s="21" t="s">
        <v>319</v>
      </c>
    </row>
    <row r="22" spans="2:6" x14ac:dyDescent="0.35">
      <c r="B22" s="19" t="s">
        <v>320</v>
      </c>
    </row>
    <row r="23" spans="2:6" x14ac:dyDescent="0.35">
      <c r="B23" s="20" t="s">
        <v>321</v>
      </c>
    </row>
    <row r="24" spans="2:6" x14ac:dyDescent="0.35">
      <c r="B24" s="20" t="s">
        <v>322</v>
      </c>
    </row>
    <row r="25" spans="2:6" x14ac:dyDescent="0.35">
      <c r="B25" s="20" t="s">
        <v>323</v>
      </c>
    </row>
    <row r="26" spans="2:6" x14ac:dyDescent="0.35">
      <c r="B26" s="21" t="s">
        <v>379</v>
      </c>
    </row>
    <row r="27" spans="2:6" x14ac:dyDescent="0.35">
      <c r="B27" s="19" t="s">
        <v>380</v>
      </c>
    </row>
    <row r="28" spans="2:6" x14ac:dyDescent="0.35">
      <c r="B28" s="20" t="s">
        <v>202</v>
      </c>
    </row>
    <row r="29" spans="2:6" x14ac:dyDescent="0.35">
      <c r="B29" s="20" t="s">
        <v>324</v>
      </c>
    </row>
    <row r="30" spans="2:6" x14ac:dyDescent="0.35">
      <c r="B30" s="20" t="s">
        <v>325</v>
      </c>
    </row>
    <row r="31" spans="2:6" x14ac:dyDescent="0.35">
      <c r="B31" s="20" t="s">
        <v>326</v>
      </c>
    </row>
    <row r="32" spans="2:6" x14ac:dyDescent="0.35">
      <c r="B32" s="20" t="s">
        <v>327</v>
      </c>
    </row>
    <row r="33" spans="2:2" x14ac:dyDescent="0.35">
      <c r="B33" s="20" t="s">
        <v>328</v>
      </c>
    </row>
    <row r="34" spans="2:2" x14ac:dyDescent="0.35">
      <c r="B34" s="21" t="s">
        <v>329</v>
      </c>
    </row>
    <row r="35" spans="2:2" x14ac:dyDescent="0.35">
      <c r="B35" s="19" t="s">
        <v>330</v>
      </c>
    </row>
    <row r="36" spans="2:2" x14ac:dyDescent="0.35">
      <c r="B36" s="20" t="s">
        <v>331</v>
      </c>
    </row>
    <row r="37" spans="2:2" x14ac:dyDescent="0.35">
      <c r="B37" s="20" t="s">
        <v>332</v>
      </c>
    </row>
    <row r="38" spans="2:2" x14ac:dyDescent="0.35">
      <c r="B38" s="20" t="s">
        <v>333</v>
      </c>
    </row>
    <row r="39" spans="2:2" x14ac:dyDescent="0.35">
      <c r="B39" s="20" t="s">
        <v>334</v>
      </c>
    </row>
    <row r="40" spans="2:2" x14ac:dyDescent="0.35">
      <c r="B40" s="20" t="s">
        <v>335</v>
      </c>
    </row>
    <row r="41" spans="2:2" x14ac:dyDescent="0.35">
      <c r="B41" s="20" t="s">
        <v>336</v>
      </c>
    </row>
    <row r="42" spans="2:2" x14ac:dyDescent="0.35">
      <c r="B42" s="20" t="s">
        <v>337</v>
      </c>
    </row>
    <row r="43" spans="2:2" x14ac:dyDescent="0.35">
      <c r="B43" s="21" t="s">
        <v>338</v>
      </c>
    </row>
    <row r="44" spans="2:2" x14ac:dyDescent="0.35">
      <c r="B44" s="19" t="s">
        <v>381</v>
      </c>
    </row>
    <row r="45" spans="2:2" x14ac:dyDescent="0.35">
      <c r="B45" s="22" t="s">
        <v>382</v>
      </c>
    </row>
    <row r="46" spans="2:2" x14ac:dyDescent="0.35">
      <c r="B46" s="19" t="s">
        <v>339</v>
      </c>
    </row>
    <row r="47" spans="2:2" x14ac:dyDescent="0.35">
      <c r="B47" s="20" t="s">
        <v>340</v>
      </c>
    </row>
    <row r="48" spans="2:2" x14ac:dyDescent="0.35">
      <c r="B48" s="20" t="s">
        <v>341</v>
      </c>
    </row>
    <row r="49" spans="2:2" x14ac:dyDescent="0.35">
      <c r="B49" s="20" t="s">
        <v>342</v>
      </c>
    </row>
    <row r="50" spans="2:2" x14ac:dyDescent="0.35">
      <c r="B50" s="20" t="s">
        <v>343</v>
      </c>
    </row>
    <row r="51" spans="2:2" x14ac:dyDescent="0.35">
      <c r="B51" s="20" t="s">
        <v>65</v>
      </c>
    </row>
    <row r="52" spans="2:2" x14ac:dyDescent="0.35">
      <c r="B52" s="20" t="s">
        <v>383</v>
      </c>
    </row>
    <row r="53" spans="2:2" x14ac:dyDescent="0.35">
      <c r="B53" s="20" t="s">
        <v>344</v>
      </c>
    </row>
    <row r="54" spans="2:2" x14ac:dyDescent="0.35">
      <c r="B54" s="21" t="s">
        <v>345</v>
      </c>
    </row>
    <row r="55" spans="2:2" x14ac:dyDescent="0.35">
      <c r="B55" s="19" t="s">
        <v>408</v>
      </c>
    </row>
    <row r="56" spans="2:2" x14ac:dyDescent="0.35">
      <c r="B56" s="20"/>
    </row>
    <row r="57" spans="2:2" x14ac:dyDescent="0.35">
      <c r="B57" s="20" t="s">
        <v>346</v>
      </c>
    </row>
    <row r="58" spans="2:2" x14ac:dyDescent="0.35">
      <c r="B58" s="20" t="s">
        <v>347</v>
      </c>
    </row>
    <row r="59" spans="2:2" x14ac:dyDescent="0.35">
      <c r="B59" s="20" t="s">
        <v>348</v>
      </c>
    </row>
    <row r="60" spans="2:2" x14ac:dyDescent="0.35">
      <c r="B60" s="20" t="s">
        <v>349</v>
      </c>
    </row>
    <row r="61" spans="2:2" x14ac:dyDescent="0.35">
      <c r="B61" s="21" t="s">
        <v>350</v>
      </c>
    </row>
    <row r="62" spans="2:2" x14ac:dyDescent="0.35">
      <c r="B62" s="19" t="s">
        <v>351</v>
      </c>
    </row>
    <row r="63" spans="2:2" x14ac:dyDescent="0.35">
      <c r="B63" s="20" t="s">
        <v>352</v>
      </c>
    </row>
    <row r="64" spans="2:2" x14ac:dyDescent="0.35">
      <c r="B64" s="20" t="s">
        <v>353</v>
      </c>
    </row>
    <row r="65" spans="2:2" x14ac:dyDescent="0.35">
      <c r="B65" s="20" t="s">
        <v>354</v>
      </c>
    </row>
    <row r="66" spans="2:2" x14ac:dyDescent="0.35">
      <c r="B66" s="20" t="s">
        <v>355</v>
      </c>
    </row>
    <row r="67" spans="2:2" x14ac:dyDescent="0.35">
      <c r="B67" s="20" t="s">
        <v>356</v>
      </c>
    </row>
    <row r="68" spans="2:2" x14ac:dyDescent="0.35">
      <c r="B68" s="20" t="s">
        <v>357</v>
      </c>
    </row>
    <row r="69" spans="2:2" x14ac:dyDescent="0.35">
      <c r="B69" s="20" t="s">
        <v>358</v>
      </c>
    </row>
    <row r="70" spans="2:2" x14ac:dyDescent="0.35">
      <c r="B70" s="20" t="s">
        <v>359</v>
      </c>
    </row>
    <row r="71" spans="2:2" x14ac:dyDescent="0.35">
      <c r="B71" s="23" t="s">
        <v>360</v>
      </c>
    </row>
    <row r="72" spans="2:2" x14ac:dyDescent="0.35">
      <c r="B72" s="24" t="s">
        <v>361</v>
      </c>
    </row>
    <row r="73" spans="2:2" x14ac:dyDescent="0.35">
      <c r="B73" s="24" t="s">
        <v>362</v>
      </c>
    </row>
    <row r="74" spans="2:2" x14ac:dyDescent="0.35">
      <c r="B74" s="24" t="s">
        <v>363</v>
      </c>
    </row>
    <row r="75" spans="2:2" x14ac:dyDescent="0.35">
      <c r="B75" s="24" t="s">
        <v>364</v>
      </c>
    </row>
    <row r="76" spans="2:2" x14ac:dyDescent="0.35">
      <c r="B76" s="24" t="s">
        <v>365</v>
      </c>
    </row>
    <row r="77" spans="2:2" ht="15" thickBot="1" x14ac:dyDescent="0.4">
      <c r="B77" s="25"/>
    </row>
    <row r="78" spans="2:2" x14ac:dyDescent="0.35">
      <c r="B78" s="17" t="s">
        <v>366</v>
      </c>
    </row>
    <row r="79" spans="2:2" x14ac:dyDescent="0.35">
      <c r="B79" s="18" t="s">
        <v>367</v>
      </c>
    </row>
    <row r="80" spans="2:2" x14ac:dyDescent="0.35">
      <c r="B80" s="18" t="s">
        <v>368</v>
      </c>
    </row>
    <row r="81" spans="2:2" x14ac:dyDescent="0.35">
      <c r="B81" s="18" t="s">
        <v>369</v>
      </c>
    </row>
    <row r="82" spans="2:2" x14ac:dyDescent="0.35">
      <c r="B82" s="18" t="s">
        <v>370</v>
      </c>
    </row>
    <row r="83" spans="2:2" x14ac:dyDescent="0.35">
      <c r="B83" s="18" t="s">
        <v>371</v>
      </c>
    </row>
    <row r="84" spans="2:2" x14ac:dyDescent="0.35">
      <c r="B84" s="18" t="s">
        <v>372</v>
      </c>
    </row>
    <row r="85" spans="2:2" x14ac:dyDescent="0.35">
      <c r="B85" s="18" t="s">
        <v>373</v>
      </c>
    </row>
    <row r="86" spans="2:2" x14ac:dyDescent="0.35">
      <c r="B86" s="23" t="s">
        <v>374</v>
      </c>
    </row>
    <row r="87" spans="2:2" x14ac:dyDescent="0.35">
      <c r="B87" s="24" t="s">
        <v>375</v>
      </c>
    </row>
    <row r="88" spans="2:2" x14ac:dyDescent="0.35">
      <c r="B88" s="24" t="s">
        <v>376</v>
      </c>
    </row>
    <row r="89" spans="2:2" x14ac:dyDescent="0.35">
      <c r="B89" s="24" t="s">
        <v>369</v>
      </c>
    </row>
    <row r="90" spans="2:2" x14ac:dyDescent="0.35">
      <c r="B90" s="24" t="s">
        <v>377</v>
      </c>
    </row>
    <row r="91" spans="2:2" x14ac:dyDescent="0.35">
      <c r="B91" s="24" t="s">
        <v>378</v>
      </c>
    </row>
    <row r="92" spans="2:2" x14ac:dyDescent="0.35">
      <c r="B92" s="24" t="s">
        <v>372</v>
      </c>
    </row>
    <row r="93" spans="2:2" x14ac:dyDescent="0.35">
      <c r="B93" s="25" t="s">
        <v>384</v>
      </c>
    </row>
    <row r="94" spans="2:2" x14ac:dyDescent="0.35">
      <c r="B94" s="19" t="s">
        <v>360</v>
      </c>
    </row>
    <row r="95" spans="2:2" x14ac:dyDescent="0.35">
      <c r="B95" s="20" t="s">
        <v>361</v>
      </c>
    </row>
    <row r="96" spans="2:2" x14ac:dyDescent="0.35">
      <c r="B96" s="20" t="s">
        <v>362</v>
      </c>
    </row>
    <row r="97" spans="2:2" x14ac:dyDescent="0.35">
      <c r="B97" s="20" t="s">
        <v>363</v>
      </c>
    </row>
    <row r="98" spans="2:2" x14ac:dyDescent="0.35">
      <c r="B98" s="20" t="s">
        <v>364</v>
      </c>
    </row>
    <row r="99" spans="2:2" x14ac:dyDescent="0.35">
      <c r="B99" s="22" t="s">
        <v>365</v>
      </c>
    </row>
    <row r="100" spans="2:2" x14ac:dyDescent="0.35">
      <c r="B100" s="19" t="s">
        <v>422</v>
      </c>
    </row>
    <row r="101" spans="2:2" x14ac:dyDescent="0.35">
      <c r="B101" s="21" t="s">
        <v>423</v>
      </c>
    </row>
    <row r="102" spans="2:2" x14ac:dyDescent="0.35">
      <c r="B102" t="s">
        <v>457</v>
      </c>
    </row>
    <row r="103" spans="2:2" x14ac:dyDescent="0.35">
      <c r="B103" t="s">
        <v>458</v>
      </c>
    </row>
    <row r="104" spans="2:2" x14ac:dyDescent="0.35">
      <c r="B104" t="s">
        <v>459</v>
      </c>
    </row>
  </sheetData>
  <mergeCells count="3">
    <mergeCell ref="K4:L4"/>
    <mergeCell ref="E4:F4"/>
    <mergeCell ref="G4:J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98EC-074B-42B9-A6EA-71F55032A2BD}">
  <dimension ref="B2:E14"/>
  <sheetViews>
    <sheetView workbookViewId="0">
      <selection activeCell="B3" sqref="B3:E14"/>
    </sheetView>
  </sheetViews>
  <sheetFormatPr defaultRowHeight="14.5" x14ac:dyDescent="0.35"/>
  <cols>
    <col min="2" max="2" width="20.1796875" customWidth="1"/>
    <col min="3" max="3" width="24.08984375" customWidth="1"/>
  </cols>
  <sheetData>
    <row r="2" spans="2:5" ht="15" thickBot="1" x14ac:dyDescent="0.4">
      <c r="B2" t="s">
        <v>262</v>
      </c>
    </row>
    <row r="3" spans="2:5" x14ac:dyDescent="0.35">
      <c r="B3" s="76" t="s">
        <v>471</v>
      </c>
      <c r="C3" s="79" t="s">
        <v>480</v>
      </c>
      <c r="D3" s="77" t="s">
        <v>472</v>
      </c>
      <c r="E3" s="78" t="s">
        <v>293</v>
      </c>
    </row>
    <row r="4" spans="2:5" x14ac:dyDescent="0.35">
      <c r="B4" s="83" t="s">
        <v>235</v>
      </c>
      <c r="C4" s="80" t="s">
        <v>235</v>
      </c>
      <c r="D4" s="71">
        <v>5</v>
      </c>
      <c r="E4" s="72">
        <f>D4/D14</f>
        <v>6.3291139240506333E-2</v>
      </c>
    </row>
    <row r="5" spans="2:5" x14ac:dyDescent="0.35">
      <c r="B5" s="83" t="s">
        <v>464</v>
      </c>
      <c r="C5" s="80" t="s">
        <v>473</v>
      </c>
      <c r="D5" s="71">
        <v>8</v>
      </c>
      <c r="E5" s="72">
        <f>D5/D14</f>
        <v>0.10126582278481013</v>
      </c>
    </row>
    <row r="6" spans="2:5" x14ac:dyDescent="0.35">
      <c r="B6" s="83" t="s">
        <v>236</v>
      </c>
      <c r="C6" s="80" t="s">
        <v>474</v>
      </c>
      <c r="D6" s="71">
        <v>19</v>
      </c>
      <c r="E6" s="72">
        <f>D6/D14</f>
        <v>0.24050632911392406</v>
      </c>
    </row>
    <row r="7" spans="2:5" x14ac:dyDescent="0.35">
      <c r="B7" s="83" t="s">
        <v>466</v>
      </c>
      <c r="C7" s="80" t="s">
        <v>475</v>
      </c>
      <c r="D7" s="71">
        <v>5</v>
      </c>
      <c r="E7" s="72">
        <f>D7/D14</f>
        <v>6.3291139240506333E-2</v>
      </c>
    </row>
    <row r="8" spans="2:5" x14ac:dyDescent="0.35">
      <c r="B8" s="83" t="s">
        <v>467</v>
      </c>
      <c r="C8" s="80" t="s">
        <v>481</v>
      </c>
      <c r="D8" s="71">
        <v>9</v>
      </c>
      <c r="E8" s="72">
        <f>D8/D14</f>
        <v>0.11392405063291139</v>
      </c>
    </row>
    <row r="9" spans="2:5" x14ac:dyDescent="0.35">
      <c r="B9" s="83" t="s">
        <v>465</v>
      </c>
      <c r="C9" s="80" t="s">
        <v>482</v>
      </c>
      <c r="D9" s="71">
        <v>4</v>
      </c>
      <c r="E9" s="72">
        <f>D9/D14</f>
        <v>5.0632911392405063E-2</v>
      </c>
    </row>
    <row r="10" spans="2:5" x14ac:dyDescent="0.35">
      <c r="B10" s="83" t="s">
        <v>402</v>
      </c>
      <c r="C10" s="80" t="s">
        <v>476</v>
      </c>
      <c r="D10" s="71">
        <v>3</v>
      </c>
      <c r="E10" s="72">
        <f>D10/D14</f>
        <v>3.7974683544303799E-2</v>
      </c>
    </row>
    <row r="11" spans="2:5" x14ac:dyDescent="0.35">
      <c r="B11" s="83" t="s">
        <v>468</v>
      </c>
      <c r="C11" s="80" t="s">
        <v>477</v>
      </c>
      <c r="D11" s="71">
        <v>5</v>
      </c>
      <c r="E11" s="72">
        <f>D11/D14</f>
        <v>6.3291139240506333E-2</v>
      </c>
    </row>
    <row r="12" spans="2:5" x14ac:dyDescent="0.35">
      <c r="B12" s="70" t="s">
        <v>469</v>
      </c>
      <c r="C12" s="80" t="s">
        <v>478</v>
      </c>
      <c r="D12" s="71">
        <v>13</v>
      </c>
      <c r="E12" s="72">
        <f>D12/D14</f>
        <v>0.16455696202531644</v>
      </c>
    </row>
    <row r="13" spans="2:5" x14ac:dyDescent="0.35">
      <c r="B13" s="70" t="s">
        <v>470</v>
      </c>
      <c r="C13" s="82" t="s">
        <v>479</v>
      </c>
      <c r="D13" s="71">
        <v>8</v>
      </c>
      <c r="E13" s="72">
        <f>D13/D14</f>
        <v>0.10126582278481013</v>
      </c>
    </row>
    <row r="14" spans="2:5" ht="15" thickBot="1" x14ac:dyDescent="0.4">
      <c r="B14" s="73"/>
      <c r="C14" s="81"/>
      <c r="D14" s="74">
        <f>SUM(D4:D13)</f>
        <v>79</v>
      </c>
      <c r="E14" s="75">
        <f>SUM(E4:E13)</f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EB30-AB1E-48CB-AE8B-AF26D3030CDF}">
  <dimension ref="B2:B18"/>
  <sheetViews>
    <sheetView topLeftCell="A13" workbookViewId="0">
      <selection activeCell="B19" sqref="B19"/>
    </sheetView>
  </sheetViews>
  <sheetFormatPr defaultRowHeight="14.5" x14ac:dyDescent="0.35"/>
  <cols>
    <col min="1" max="1" width="2.453125" customWidth="1"/>
    <col min="2" max="2" width="52.36328125" customWidth="1"/>
  </cols>
  <sheetData>
    <row r="2" spans="2:2" x14ac:dyDescent="0.35">
      <c r="B2" s="58" t="s">
        <v>425</v>
      </c>
    </row>
    <row r="3" spans="2:2" x14ac:dyDescent="0.35">
      <c r="B3" s="59" t="s">
        <v>426</v>
      </c>
    </row>
    <row r="4" spans="2:2" x14ac:dyDescent="0.35">
      <c r="B4" s="59" t="s">
        <v>427</v>
      </c>
    </row>
    <row r="5" spans="2:2" x14ac:dyDescent="0.35">
      <c r="B5" s="59" t="s">
        <v>428</v>
      </c>
    </row>
    <row r="6" spans="2:2" x14ac:dyDescent="0.35">
      <c r="B6" s="22" t="s">
        <v>429</v>
      </c>
    </row>
    <row r="7" spans="2:2" x14ac:dyDescent="0.35">
      <c r="B7" s="19" t="s">
        <v>432</v>
      </c>
    </row>
    <row r="8" spans="2:2" x14ac:dyDescent="0.35">
      <c r="B8" s="59" t="s">
        <v>430</v>
      </c>
    </row>
    <row r="9" spans="2:2" x14ac:dyDescent="0.35">
      <c r="B9" s="59" t="s">
        <v>431</v>
      </c>
    </row>
    <row r="10" spans="2:2" x14ac:dyDescent="0.35">
      <c r="B10" s="22" t="s">
        <v>433</v>
      </c>
    </row>
    <row r="11" spans="2:2" x14ac:dyDescent="0.35">
      <c r="B11" s="60" t="s">
        <v>435</v>
      </c>
    </row>
    <row r="12" spans="2:2" x14ac:dyDescent="0.35">
      <c r="B12" s="59" t="s">
        <v>434</v>
      </c>
    </row>
    <row r="13" spans="2:2" x14ac:dyDescent="0.35">
      <c r="B13" s="59" t="s">
        <v>436</v>
      </c>
    </row>
    <row r="14" spans="2:2" x14ac:dyDescent="0.35">
      <c r="B14" s="22" t="s">
        <v>437</v>
      </c>
    </row>
    <row r="15" spans="2:2" x14ac:dyDescent="0.35">
      <c r="B15" t="s">
        <v>456</v>
      </c>
    </row>
    <row r="16" spans="2:2" x14ac:dyDescent="0.35">
      <c r="B16" t="s">
        <v>453</v>
      </c>
    </row>
    <row r="17" spans="2:2" x14ac:dyDescent="0.35">
      <c r="B17" t="s">
        <v>454</v>
      </c>
    </row>
    <row r="18" spans="2:2" x14ac:dyDescent="0.35">
      <c r="B18" t="s">
        <v>455</v>
      </c>
    </row>
  </sheetData>
  <hyperlinks>
    <hyperlink ref="B11" r:id="rId1" display="https://bit.ly/Info14017-BRI" xr:uid="{2850B47A-372D-457F-8415-7812935E22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pertamina</vt:lpstr>
      <vt:lpstr>Mode of sMS</vt:lpstr>
      <vt:lpstr>Sheet3</vt:lpstr>
      <vt:lpstr>Field of SMS</vt:lpstr>
      <vt:lpstr>Tenor of SMS</vt:lpstr>
      <vt:lpstr>sender name</vt:lpstr>
      <vt:lpstr>BPJS</vt:lpstr>
      <vt:lpstr>Greetingopening</vt:lpstr>
      <vt:lpstr>BRI</vt:lpstr>
      <vt:lpstr>Pemerintah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2022-07-01T02:38:06Z</dcterms:created>
  <dcterms:modified xsi:type="dcterms:W3CDTF">2022-10-17T03:47:39Z</dcterms:modified>
</cp:coreProperties>
</file>