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D:\Users\ashari\Documents\RuralBanksJurnals\Fligt to quality\"/>
    </mc:Choice>
  </mc:AlternateContent>
  <xr:revisionPtr revIDLastSave="0" documentId="13_ncr:1_{4FAE0F39-9485-47FC-8EE8-1A57D4A4C5FD}" xr6:coauthVersionLast="36" xr6:coauthVersionMax="36" xr10:uidLastSave="{00000000-0000-0000-0000-000000000000}"/>
  <bookViews>
    <workbookView xWindow="0" yWindow="0" windowWidth="19200" windowHeight="6350" tabRatio="732" firstSheet="3" activeTab="3" xr2:uid="{00000000-000D-0000-FFFF-FFFF00000000}"/>
  </bookViews>
  <sheets>
    <sheet name="Sheet2" sheetId="20" r:id="rId1"/>
    <sheet name="Buku (2)" sheetId="19" r:id="rId2"/>
    <sheet name="Reg.swast to pemerintah " sheetId="18" r:id="rId3"/>
    <sheet name="Sheet3" sheetId="21" r:id="rId4"/>
    <sheet name="Reg.buku1 to buku4" sheetId="17" r:id="rId5"/>
    <sheet name="Reg.Syariah to konven" sheetId="16" r:id="rId6"/>
    <sheet name="1. Rekening" sheetId="11" r:id="rId7"/>
    <sheet name="2. Nominal" sheetId="10" r:id="rId8"/>
    <sheet name="Jenisusaha" sheetId="14" r:id="rId9"/>
    <sheet name="Buku" sheetId="12" r:id="rId10"/>
    <sheet name="Kepemilikan" sheetId="13" r:id="rId11"/>
    <sheet name="Analisis Sederhana" sheetId="15" r:id="rId12"/>
  </sheets>
  <definedNames>
    <definedName name="_xlnm.Print_Area" localSheetId="6">'1. Rekening'!$A$1:$AM$88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1" i="19" l="1"/>
  <c r="F71" i="19"/>
  <c r="N109" i="19"/>
  <c r="K109" i="19"/>
  <c r="O109" i="19" s="1"/>
  <c r="D109" i="19"/>
  <c r="N107" i="19"/>
  <c r="M107" i="19"/>
  <c r="M109" i="19" s="1"/>
  <c r="L107" i="19"/>
  <c r="L109" i="19" s="1"/>
  <c r="K107" i="19"/>
  <c r="D107" i="19"/>
  <c r="C107" i="19"/>
  <c r="C109" i="19" s="1"/>
  <c r="B107" i="19"/>
  <c r="B109" i="19" s="1"/>
  <c r="A107" i="19"/>
  <c r="A109" i="19" s="1"/>
  <c r="N96" i="19"/>
  <c r="M96" i="19"/>
  <c r="L96" i="19"/>
  <c r="K96" i="19"/>
  <c r="D96" i="19"/>
  <c r="C96" i="19"/>
  <c r="B96" i="19"/>
  <c r="A96" i="19"/>
  <c r="N87" i="19"/>
  <c r="D87" i="19"/>
  <c r="N86" i="19"/>
  <c r="D86" i="19"/>
  <c r="N85" i="19"/>
  <c r="D85" i="19"/>
  <c r="N84" i="19"/>
  <c r="D84" i="19"/>
  <c r="D81" i="19"/>
  <c r="C81" i="19"/>
  <c r="B81" i="19"/>
  <c r="I71" i="19"/>
  <c r="H71" i="19"/>
  <c r="G71" i="19"/>
  <c r="S61" i="19"/>
  <c r="R61" i="19"/>
  <c r="Q61" i="19"/>
  <c r="P61" i="19"/>
  <c r="E110" i="19" l="1"/>
  <c r="E109" i="19"/>
  <c r="J38" i="15"/>
  <c r="J37" i="15"/>
  <c r="J36" i="15"/>
  <c r="J35" i="15"/>
  <c r="J34" i="15"/>
  <c r="J33" i="15"/>
  <c r="J32" i="15"/>
  <c r="J31" i="15"/>
  <c r="J30" i="15"/>
  <c r="J29" i="15"/>
  <c r="J28" i="15"/>
  <c r="I38" i="15"/>
  <c r="I37" i="15"/>
  <c r="I36" i="15"/>
  <c r="I35" i="15"/>
  <c r="I34" i="15"/>
  <c r="I33" i="15"/>
  <c r="I32" i="15"/>
  <c r="I31" i="15"/>
  <c r="I30" i="15"/>
  <c r="I29" i="15"/>
  <c r="I28" i="15"/>
  <c r="D38" i="15"/>
  <c r="D37" i="15"/>
  <c r="D36" i="15"/>
  <c r="D35" i="15"/>
  <c r="D34" i="15"/>
  <c r="D33" i="15"/>
  <c r="D32" i="15"/>
  <c r="D31" i="15"/>
  <c r="D30" i="15"/>
  <c r="A87" i="18" l="1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82" i="16" l="1"/>
  <c r="A83" i="16"/>
  <c r="A84" i="16"/>
  <c r="A85" i="16"/>
  <c r="A86" i="16"/>
  <c r="A87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D21" i="15" l="1"/>
  <c r="D20" i="15"/>
  <c r="D19" i="15"/>
  <c r="D18" i="15"/>
  <c r="D17" i="15"/>
  <c r="D13" i="15"/>
  <c r="D12" i="15"/>
  <c r="D11" i="15"/>
  <c r="D10" i="15"/>
  <c r="B108" i="14"/>
  <c r="A108" i="14"/>
  <c r="B106" i="14"/>
  <c r="A106" i="14"/>
  <c r="C85" i="14"/>
  <c r="D85" i="14" s="1"/>
  <c r="C84" i="14"/>
  <c r="B97" i="14"/>
  <c r="A97" i="14"/>
  <c r="D84" i="14"/>
  <c r="B81" i="14"/>
  <c r="A81" i="14"/>
  <c r="N107" i="12"/>
  <c r="M107" i="12"/>
  <c r="L107" i="12"/>
  <c r="K107" i="12"/>
  <c r="D107" i="12"/>
  <c r="C107" i="12"/>
  <c r="B107" i="12"/>
  <c r="A107" i="12"/>
  <c r="E107" i="13"/>
  <c r="D107" i="13"/>
  <c r="C107" i="13"/>
  <c r="B107" i="13"/>
  <c r="A107" i="13"/>
  <c r="E105" i="13"/>
  <c r="D105" i="13"/>
  <c r="C105" i="13"/>
  <c r="B105" i="13"/>
  <c r="A105" i="13"/>
  <c r="D86" i="13"/>
  <c r="D85" i="13"/>
  <c r="D84" i="13"/>
  <c r="D83" i="13"/>
  <c r="D82" i="13"/>
  <c r="L65" i="13"/>
  <c r="K65" i="13"/>
  <c r="J65" i="13"/>
  <c r="I65" i="13"/>
  <c r="H65" i="13"/>
  <c r="E94" i="13"/>
  <c r="D94" i="13"/>
  <c r="C94" i="13"/>
  <c r="B94" i="13"/>
  <c r="A94" i="13"/>
  <c r="N84" i="12" l="1"/>
  <c r="N87" i="12"/>
  <c r="N86" i="12"/>
  <c r="N85" i="12"/>
  <c r="S61" i="12"/>
  <c r="R61" i="12"/>
  <c r="Q61" i="12"/>
  <c r="P61" i="12"/>
  <c r="N96" i="12"/>
  <c r="M96" i="12"/>
  <c r="L96" i="12"/>
  <c r="K96" i="12"/>
  <c r="I71" i="12"/>
  <c r="H71" i="12"/>
  <c r="G71" i="12"/>
  <c r="F71" i="12"/>
  <c r="D81" i="12"/>
  <c r="C81" i="12"/>
  <c r="B81" i="12"/>
  <c r="A81" i="12"/>
  <c r="D87" i="12"/>
  <c r="D86" i="12"/>
  <c r="D85" i="12"/>
  <c r="D84" i="12"/>
  <c r="D96" i="12"/>
  <c r="C96" i="12"/>
  <c r="B96" i="12"/>
  <c r="A96" i="12"/>
  <c r="BB88" i="10" l="1"/>
  <c r="BA88" i="10"/>
  <c r="AZ88" i="10"/>
  <c r="BB87" i="10"/>
  <c r="BA87" i="10"/>
  <c r="AZ87" i="10"/>
  <c r="BB86" i="10"/>
  <c r="BA86" i="10"/>
  <c r="AZ86" i="10"/>
  <c r="BB85" i="10"/>
  <c r="BA85" i="10"/>
  <c r="AZ85" i="10"/>
  <c r="BB84" i="10"/>
  <c r="BA84" i="10"/>
  <c r="AZ84" i="10"/>
  <c r="BB83" i="10"/>
  <c r="BA83" i="10"/>
  <c r="AZ83" i="10"/>
  <c r="BB82" i="10"/>
  <c r="BA82" i="10"/>
  <c r="AZ82" i="10"/>
  <c r="BB81" i="10"/>
  <c r="BA81" i="10"/>
  <c r="AZ81" i="10"/>
  <c r="BB80" i="10"/>
  <c r="BA80" i="10"/>
  <c r="AZ80" i="10"/>
  <c r="BB79" i="10"/>
  <c r="BA79" i="10"/>
  <c r="AZ79" i="10"/>
  <c r="BB78" i="10"/>
  <c r="BA78" i="10"/>
  <c r="AZ78" i="10"/>
  <c r="BB77" i="10"/>
  <c r="BA77" i="10"/>
  <c r="AZ77" i="10"/>
  <c r="BB76" i="10"/>
  <c r="BA76" i="10"/>
  <c r="AZ76" i="10"/>
  <c r="BB75" i="10"/>
  <c r="BA75" i="10"/>
  <c r="AZ75" i="10"/>
  <c r="BB74" i="10"/>
  <c r="BA74" i="10"/>
  <c r="AZ74" i="10"/>
  <c r="BB73" i="10"/>
  <c r="BA73" i="10"/>
  <c r="AZ73" i="10"/>
  <c r="BB72" i="10"/>
  <c r="BA72" i="10"/>
  <c r="AZ72" i="10"/>
  <c r="BB71" i="10"/>
  <c r="BA71" i="10"/>
  <c r="AZ71" i="10"/>
  <c r="BB70" i="10"/>
  <c r="BA70" i="10"/>
  <c r="AZ70" i="10"/>
  <c r="BB69" i="10"/>
  <c r="BA69" i="10"/>
  <c r="AZ69" i="10"/>
  <c r="BB68" i="10"/>
  <c r="BA68" i="10"/>
  <c r="AZ68" i="10"/>
  <c r="BB67" i="10"/>
  <c r="BA67" i="10"/>
  <c r="AZ67" i="10"/>
  <c r="BB66" i="10"/>
  <c r="BA66" i="10"/>
  <c r="AZ66" i="10"/>
  <c r="BB65" i="10"/>
  <c r="BA65" i="10"/>
  <c r="AZ65" i="10"/>
  <c r="BB64" i="10"/>
  <c r="BA64" i="10"/>
  <c r="AZ64" i="10"/>
  <c r="BB63" i="10"/>
  <c r="BA63" i="10"/>
  <c r="AZ63" i="10"/>
  <c r="BB62" i="10"/>
  <c r="BA62" i="10"/>
  <c r="AZ62" i="10"/>
  <c r="BB61" i="10"/>
  <c r="BA61" i="10"/>
  <c r="AZ61" i="10"/>
  <c r="BB60" i="10"/>
  <c r="BA60" i="10"/>
  <c r="AZ60" i="10"/>
  <c r="BB59" i="10"/>
  <c r="BA59" i="10"/>
  <c r="AZ59" i="10"/>
  <c r="BB58" i="10"/>
  <c r="BA58" i="10"/>
  <c r="AZ58" i="10"/>
  <c r="BB57" i="10"/>
  <c r="BA57" i="10"/>
  <c r="AZ57" i="10"/>
  <c r="BB56" i="10"/>
  <c r="BA56" i="10"/>
  <c r="AZ56" i="10"/>
  <c r="BB55" i="10"/>
  <c r="BA55" i="10"/>
  <c r="AZ55" i="10"/>
  <c r="BB54" i="10"/>
  <c r="BA54" i="10"/>
  <c r="AZ54" i="10"/>
  <c r="BB53" i="10"/>
  <c r="BA53" i="10"/>
  <c r="AZ53" i="10"/>
  <c r="BB52" i="10"/>
  <c r="BA52" i="10"/>
  <c r="AZ52" i="10"/>
  <c r="BB51" i="10"/>
  <c r="BA51" i="10"/>
  <c r="AZ51" i="10"/>
  <c r="BB50" i="10"/>
  <c r="BA50" i="10"/>
  <c r="AZ50" i="10"/>
  <c r="BB49" i="10"/>
  <c r="BA49" i="10"/>
  <c r="AZ49" i="10"/>
  <c r="BB48" i="10"/>
  <c r="BA48" i="10"/>
  <c r="AZ48" i="10"/>
  <c r="BB47" i="10"/>
  <c r="BA47" i="10"/>
  <c r="AZ47" i="10"/>
  <c r="BB46" i="10"/>
  <c r="BA46" i="10"/>
  <c r="AZ46" i="10"/>
  <c r="BB45" i="10"/>
  <c r="BA45" i="10"/>
  <c r="AZ45" i="10"/>
  <c r="BB44" i="10"/>
  <c r="BA44" i="10"/>
  <c r="AZ44" i="10"/>
  <c r="BB43" i="10"/>
  <c r="BA43" i="10"/>
  <c r="AZ43" i="10"/>
  <c r="BB42" i="10"/>
  <c r="BA42" i="10"/>
  <c r="AZ42" i="10"/>
  <c r="BB41" i="10"/>
  <c r="BA41" i="10"/>
  <c r="AZ41" i="10"/>
  <c r="BB40" i="10"/>
  <c r="BA40" i="10"/>
  <c r="AZ40" i="10"/>
  <c r="BB39" i="10"/>
  <c r="BA39" i="10"/>
  <c r="AZ39" i="10"/>
  <c r="BB38" i="10"/>
  <c r="BA38" i="10"/>
  <c r="AZ38" i="10"/>
  <c r="BB37" i="10"/>
  <c r="BA37" i="10"/>
  <c r="AZ37" i="10"/>
  <c r="BB36" i="10"/>
  <c r="BA36" i="10"/>
  <c r="AZ36" i="10"/>
  <c r="BB35" i="10"/>
  <c r="BA35" i="10"/>
  <c r="AZ35" i="10"/>
  <c r="BB34" i="10"/>
  <c r="BA34" i="10"/>
  <c r="AZ34" i="10"/>
  <c r="BB33" i="10"/>
  <c r="BA33" i="10"/>
  <c r="AZ33" i="10"/>
  <c r="BB32" i="10"/>
  <c r="BA32" i="10"/>
  <c r="AZ32" i="10"/>
  <c r="BB31" i="10"/>
  <c r="BA31" i="10"/>
  <c r="AZ31" i="10"/>
  <c r="BB30" i="10"/>
  <c r="BA30" i="10"/>
  <c r="AZ30" i="10"/>
  <c r="BB29" i="10"/>
  <c r="BA29" i="10"/>
  <c r="AZ29" i="10"/>
  <c r="BB28" i="10"/>
  <c r="BA28" i="10"/>
  <c r="AZ28" i="10"/>
  <c r="BB27" i="10"/>
  <c r="BA27" i="10"/>
  <c r="AZ27" i="10"/>
  <c r="BB26" i="10"/>
  <c r="BA26" i="10"/>
  <c r="AZ26" i="10"/>
  <c r="BB25" i="10"/>
  <c r="BA25" i="10"/>
  <c r="AZ25" i="10"/>
  <c r="BB24" i="10"/>
  <c r="BA24" i="10"/>
  <c r="AZ24" i="10"/>
  <c r="BB23" i="10"/>
  <c r="BA23" i="10"/>
  <c r="AZ23" i="10"/>
  <c r="BB22" i="10"/>
  <c r="BA22" i="10"/>
  <c r="AZ22" i="10"/>
  <c r="BB21" i="10"/>
  <c r="BA21" i="10"/>
  <c r="AZ21" i="10"/>
  <c r="BB20" i="10"/>
  <c r="BA20" i="10"/>
  <c r="AZ20" i="10"/>
  <c r="BB19" i="10"/>
  <c r="BA19" i="10"/>
  <c r="AZ19" i="10"/>
  <c r="BB18" i="10"/>
  <c r="BA18" i="10"/>
  <c r="AZ18" i="10"/>
  <c r="BB17" i="10"/>
  <c r="BA17" i="10"/>
  <c r="AZ17" i="10"/>
  <c r="BB16" i="10"/>
  <c r="BA16" i="10"/>
  <c r="AZ16" i="10"/>
  <c r="BB15" i="10"/>
  <c r="BA15" i="10"/>
  <c r="AZ15" i="10"/>
  <c r="BB14" i="10"/>
  <c r="BA14" i="10"/>
  <c r="AZ14" i="10"/>
  <c r="BB13" i="10"/>
  <c r="BA13" i="10"/>
  <c r="AZ13" i="10"/>
  <c r="BB12" i="10"/>
  <c r="BA12" i="10"/>
  <c r="AZ12" i="10"/>
  <c r="BB11" i="10"/>
  <c r="BA11" i="10"/>
  <c r="AZ11" i="10"/>
  <c r="BB10" i="10"/>
  <c r="BA10" i="10"/>
  <c r="AZ10" i="10"/>
  <c r="BB9" i="10"/>
  <c r="BA9" i="10"/>
  <c r="AZ9" i="10"/>
  <c r="BB8" i="10"/>
  <c r="BA8" i="10"/>
  <c r="AZ8" i="10"/>
  <c r="BB7" i="10"/>
  <c r="BA7" i="10"/>
  <c r="AZ7" i="10"/>
  <c r="BB6" i="10"/>
  <c r="BA6" i="10"/>
  <c r="AZ6" i="10"/>
  <c r="BB5" i="10"/>
  <c r="BA5" i="10"/>
  <c r="AZ5" i="10"/>
  <c r="BB4" i="10"/>
  <c r="BA4" i="10"/>
  <c r="AZ4" i="10"/>
  <c r="AY88" i="10"/>
  <c r="AX88" i="10"/>
  <c r="AW88" i="10"/>
  <c r="AV88" i="10"/>
  <c r="AU88" i="10"/>
  <c r="AT88" i="10"/>
  <c r="AY87" i="10"/>
  <c r="AX87" i="10"/>
  <c r="AW87" i="10"/>
  <c r="AV87" i="10"/>
  <c r="AU87" i="10"/>
  <c r="AT87" i="10"/>
  <c r="AY86" i="10"/>
  <c r="AX86" i="10"/>
  <c r="AW86" i="10"/>
  <c r="AV86" i="10"/>
  <c r="AU86" i="10"/>
  <c r="AT86" i="10"/>
  <c r="AY85" i="10"/>
  <c r="AX85" i="10"/>
  <c r="AW85" i="10"/>
  <c r="AV85" i="10"/>
  <c r="AU85" i="10"/>
  <c r="AT85" i="10"/>
  <c r="AY84" i="10"/>
  <c r="AX84" i="10"/>
  <c r="AW84" i="10"/>
  <c r="AV84" i="10"/>
  <c r="AU84" i="10"/>
  <c r="AT84" i="10"/>
  <c r="AY83" i="10"/>
  <c r="AX83" i="10"/>
  <c r="AW83" i="10"/>
  <c r="AV83" i="10"/>
  <c r="AU83" i="10"/>
  <c r="AT83" i="10"/>
  <c r="AY82" i="10"/>
  <c r="AX82" i="10"/>
  <c r="AW82" i="10"/>
  <c r="AV82" i="10"/>
  <c r="AU82" i="10"/>
  <c r="AT82" i="10"/>
  <c r="AY81" i="10"/>
  <c r="AX81" i="10"/>
  <c r="AW81" i="10"/>
  <c r="AV81" i="10"/>
  <c r="AU81" i="10"/>
  <c r="AT81" i="10"/>
  <c r="AY80" i="10"/>
  <c r="AX80" i="10"/>
  <c r="AW80" i="10"/>
  <c r="AV80" i="10"/>
  <c r="AU80" i="10"/>
  <c r="AT80" i="10"/>
  <c r="AY79" i="10"/>
  <c r="AX79" i="10"/>
  <c r="AW79" i="10"/>
  <c r="AV79" i="10"/>
  <c r="AU79" i="10"/>
  <c r="AT79" i="10"/>
  <c r="AY78" i="10"/>
  <c r="AX78" i="10"/>
  <c r="AW78" i="10"/>
  <c r="AV78" i="10"/>
  <c r="AU78" i="10"/>
  <c r="AT78" i="10"/>
  <c r="AY77" i="10"/>
  <c r="AX77" i="10"/>
  <c r="AW77" i="10"/>
  <c r="AV77" i="10"/>
  <c r="AU77" i="10"/>
  <c r="AT77" i="10"/>
  <c r="AY76" i="10"/>
  <c r="AX76" i="10"/>
  <c r="AW76" i="10"/>
  <c r="AV76" i="10"/>
  <c r="AU76" i="10"/>
  <c r="AT76" i="10"/>
  <c r="AY75" i="10"/>
  <c r="AX75" i="10"/>
  <c r="AW75" i="10"/>
  <c r="AV75" i="10"/>
  <c r="AU75" i="10"/>
  <c r="AT75" i="10"/>
  <c r="AY74" i="10"/>
  <c r="AX74" i="10"/>
  <c r="AW74" i="10"/>
  <c r="AV74" i="10"/>
  <c r="AU74" i="10"/>
  <c r="AT74" i="10"/>
  <c r="AY73" i="10"/>
  <c r="AX73" i="10"/>
  <c r="AW73" i="10"/>
  <c r="AV73" i="10"/>
  <c r="AU73" i="10"/>
  <c r="AT73" i="10"/>
  <c r="AY72" i="10"/>
  <c r="AX72" i="10"/>
  <c r="AW72" i="10"/>
  <c r="AV72" i="10"/>
  <c r="AU72" i="10"/>
  <c r="AT72" i="10"/>
  <c r="AY71" i="10"/>
  <c r="AX71" i="10"/>
  <c r="AW71" i="10"/>
  <c r="AV71" i="10"/>
  <c r="AU71" i="10"/>
  <c r="AT71" i="10"/>
  <c r="AY70" i="10"/>
  <c r="AX70" i="10"/>
  <c r="AW70" i="10"/>
  <c r="AV70" i="10"/>
  <c r="AU70" i="10"/>
  <c r="AT70" i="10"/>
  <c r="AY69" i="10"/>
  <c r="AX69" i="10"/>
  <c r="AW69" i="10"/>
  <c r="AV69" i="10"/>
  <c r="AU69" i="10"/>
  <c r="AT69" i="10"/>
  <c r="AY68" i="10"/>
  <c r="AX68" i="10"/>
  <c r="AW68" i="10"/>
  <c r="AV68" i="10"/>
  <c r="AU68" i="10"/>
  <c r="AT68" i="10"/>
  <c r="AY67" i="10"/>
  <c r="AX67" i="10"/>
  <c r="AW67" i="10"/>
  <c r="AV67" i="10"/>
  <c r="AU67" i="10"/>
  <c r="AT67" i="10"/>
  <c r="AY66" i="10"/>
  <c r="AX66" i="10"/>
  <c r="AW66" i="10"/>
  <c r="AV66" i="10"/>
  <c r="AU66" i="10"/>
  <c r="AT66" i="10"/>
  <c r="AY65" i="10"/>
  <c r="AX65" i="10"/>
  <c r="AW65" i="10"/>
  <c r="AV65" i="10"/>
  <c r="AU65" i="10"/>
  <c r="AT65" i="10"/>
  <c r="AY64" i="10"/>
  <c r="AX64" i="10"/>
  <c r="AW64" i="10"/>
  <c r="AV64" i="10"/>
  <c r="AU64" i="10"/>
  <c r="AT64" i="10"/>
  <c r="AY63" i="10"/>
  <c r="AX63" i="10"/>
  <c r="AW63" i="10"/>
  <c r="AV63" i="10"/>
  <c r="AU63" i="10"/>
  <c r="AT63" i="10"/>
  <c r="AY62" i="10"/>
  <c r="AX62" i="10"/>
  <c r="AW62" i="10"/>
  <c r="AV62" i="10"/>
  <c r="AU62" i="10"/>
  <c r="AT62" i="10"/>
  <c r="AY61" i="10"/>
  <c r="AX61" i="10"/>
  <c r="AW61" i="10"/>
  <c r="AV61" i="10"/>
  <c r="AU61" i="10"/>
  <c r="AT61" i="10"/>
  <c r="AY60" i="10"/>
  <c r="AX60" i="10"/>
  <c r="AW60" i="10"/>
  <c r="AV60" i="10"/>
  <c r="AU60" i="10"/>
  <c r="AT60" i="10"/>
  <c r="AY59" i="10"/>
  <c r="AX59" i="10"/>
  <c r="AW59" i="10"/>
  <c r="AV59" i="10"/>
  <c r="AU59" i="10"/>
  <c r="AT59" i="10"/>
  <c r="AY58" i="10"/>
  <c r="AX58" i="10"/>
  <c r="AW58" i="10"/>
  <c r="AV58" i="10"/>
  <c r="AU58" i="10"/>
  <c r="AT58" i="10"/>
  <c r="AY57" i="10"/>
  <c r="AX57" i="10"/>
  <c r="AW57" i="10"/>
  <c r="AV57" i="10"/>
  <c r="AU57" i="10"/>
  <c r="AT57" i="10"/>
  <c r="AY56" i="10"/>
  <c r="AX56" i="10"/>
  <c r="AW56" i="10"/>
  <c r="AV56" i="10"/>
  <c r="AU56" i="10"/>
  <c r="AT56" i="10"/>
  <c r="AY55" i="10"/>
  <c r="AX55" i="10"/>
  <c r="AW55" i="10"/>
  <c r="AV55" i="10"/>
  <c r="AU55" i="10"/>
  <c r="AT55" i="10"/>
  <c r="AY54" i="10"/>
  <c r="AX54" i="10"/>
  <c r="AW54" i="10"/>
  <c r="AV54" i="10"/>
  <c r="AU54" i="10"/>
  <c r="AT54" i="10"/>
  <c r="AY53" i="10"/>
  <c r="AX53" i="10"/>
  <c r="AW53" i="10"/>
  <c r="AV53" i="10"/>
  <c r="AU53" i="10"/>
  <c r="AT53" i="10"/>
  <c r="AY52" i="10"/>
  <c r="AX52" i="10"/>
  <c r="AW52" i="10"/>
  <c r="AV52" i="10"/>
  <c r="AU52" i="10"/>
  <c r="AT52" i="10"/>
  <c r="AY51" i="10"/>
  <c r="AX51" i="10"/>
  <c r="AW51" i="10"/>
  <c r="AV51" i="10"/>
  <c r="AU51" i="10"/>
  <c r="AT51" i="10"/>
  <c r="AY50" i="10"/>
  <c r="AX50" i="10"/>
  <c r="AW50" i="10"/>
  <c r="AV50" i="10"/>
  <c r="AU50" i="10"/>
  <c r="AT50" i="10"/>
  <c r="AY49" i="10"/>
  <c r="AX49" i="10"/>
  <c r="AW49" i="10"/>
  <c r="AV49" i="10"/>
  <c r="AU49" i="10"/>
  <c r="AT49" i="10"/>
  <c r="AY48" i="10"/>
  <c r="AX48" i="10"/>
  <c r="AW48" i="10"/>
  <c r="AV48" i="10"/>
  <c r="AU48" i="10"/>
  <c r="AT48" i="10"/>
  <c r="AY47" i="10"/>
  <c r="AX47" i="10"/>
  <c r="AW47" i="10"/>
  <c r="AV47" i="10"/>
  <c r="AU47" i="10"/>
  <c r="AT47" i="10"/>
  <c r="AY46" i="10"/>
  <c r="AX46" i="10"/>
  <c r="AW46" i="10"/>
  <c r="AV46" i="10"/>
  <c r="AU46" i="10"/>
  <c r="AT46" i="10"/>
  <c r="AY45" i="10"/>
  <c r="AX45" i="10"/>
  <c r="AW45" i="10"/>
  <c r="AV45" i="10"/>
  <c r="AU45" i="10"/>
  <c r="AT45" i="10"/>
  <c r="AY44" i="10"/>
  <c r="AX44" i="10"/>
  <c r="AW44" i="10"/>
  <c r="AV44" i="10"/>
  <c r="AU44" i="10"/>
  <c r="AT44" i="10"/>
  <c r="AY43" i="10"/>
  <c r="AX43" i="10"/>
  <c r="AW43" i="10"/>
  <c r="AV43" i="10"/>
  <c r="AU43" i="10"/>
  <c r="AT43" i="10"/>
  <c r="AY42" i="10"/>
  <c r="AX42" i="10"/>
  <c r="AW42" i="10"/>
  <c r="AV42" i="10"/>
  <c r="AU42" i="10"/>
  <c r="AT42" i="10"/>
  <c r="AY41" i="10"/>
  <c r="AX41" i="10"/>
  <c r="AW41" i="10"/>
  <c r="AV41" i="10"/>
  <c r="AU41" i="10"/>
  <c r="AT41" i="10"/>
  <c r="AY40" i="10"/>
  <c r="AX40" i="10"/>
  <c r="AW40" i="10"/>
  <c r="AV40" i="10"/>
  <c r="AU40" i="10"/>
  <c r="AT40" i="10"/>
  <c r="AY39" i="10"/>
  <c r="AX39" i="10"/>
  <c r="AW39" i="10"/>
  <c r="AV39" i="10"/>
  <c r="AU39" i="10"/>
  <c r="AT39" i="10"/>
  <c r="AY38" i="10"/>
  <c r="AX38" i="10"/>
  <c r="AW38" i="10"/>
  <c r="AV38" i="10"/>
  <c r="AU38" i="10"/>
  <c r="AT38" i="10"/>
  <c r="AY37" i="10"/>
  <c r="AX37" i="10"/>
  <c r="AW37" i="10"/>
  <c r="AV37" i="10"/>
  <c r="AU37" i="10"/>
  <c r="AT37" i="10"/>
  <c r="AY36" i="10"/>
  <c r="AX36" i="10"/>
  <c r="AW36" i="10"/>
  <c r="AV36" i="10"/>
  <c r="AU36" i="10"/>
  <c r="AT36" i="10"/>
  <c r="AY35" i="10"/>
  <c r="AX35" i="10"/>
  <c r="AW35" i="10"/>
  <c r="AV35" i="10"/>
  <c r="AU35" i="10"/>
  <c r="AT35" i="10"/>
  <c r="AY34" i="10"/>
  <c r="AX34" i="10"/>
  <c r="AW34" i="10"/>
  <c r="AV34" i="10"/>
  <c r="AU34" i="10"/>
  <c r="AT34" i="10"/>
  <c r="AY33" i="10"/>
  <c r="AX33" i="10"/>
  <c r="AW33" i="10"/>
  <c r="AV33" i="10"/>
  <c r="AU33" i="10"/>
  <c r="AT33" i="10"/>
  <c r="AY32" i="10"/>
  <c r="AX32" i="10"/>
  <c r="AW32" i="10"/>
  <c r="AV32" i="10"/>
  <c r="AU32" i="10"/>
  <c r="AT32" i="10"/>
  <c r="AY31" i="10"/>
  <c r="AX31" i="10"/>
  <c r="AW31" i="10"/>
  <c r="AV31" i="10"/>
  <c r="AU31" i="10"/>
  <c r="AT31" i="10"/>
  <c r="AY30" i="10"/>
  <c r="AX30" i="10"/>
  <c r="AW30" i="10"/>
  <c r="AV30" i="10"/>
  <c r="AU30" i="10"/>
  <c r="AT30" i="10"/>
  <c r="AY29" i="10"/>
  <c r="AX29" i="10"/>
  <c r="AW29" i="10"/>
  <c r="AV29" i="10"/>
  <c r="AU29" i="10"/>
  <c r="AT29" i="10"/>
  <c r="AY28" i="10"/>
  <c r="AX28" i="10"/>
  <c r="AW28" i="10"/>
  <c r="AV28" i="10"/>
  <c r="AU28" i="10"/>
  <c r="AT28" i="10"/>
  <c r="AY27" i="10"/>
  <c r="AX27" i="10"/>
  <c r="AW27" i="10"/>
  <c r="AV27" i="10"/>
  <c r="AU27" i="10"/>
  <c r="AT27" i="10"/>
  <c r="AY26" i="10"/>
  <c r="AX26" i="10"/>
  <c r="AW26" i="10"/>
  <c r="AV26" i="10"/>
  <c r="AU26" i="10"/>
  <c r="AT26" i="10"/>
  <c r="AY25" i="10"/>
  <c r="AX25" i="10"/>
  <c r="AW25" i="10"/>
  <c r="AV25" i="10"/>
  <c r="AU25" i="10"/>
  <c r="AT25" i="10"/>
  <c r="AY24" i="10"/>
  <c r="AX24" i="10"/>
  <c r="AW24" i="10"/>
  <c r="AV24" i="10"/>
  <c r="AU24" i="10"/>
  <c r="AT24" i="10"/>
  <c r="AY23" i="10"/>
  <c r="AX23" i="10"/>
  <c r="AW23" i="10"/>
  <c r="AV23" i="10"/>
  <c r="AU23" i="10"/>
  <c r="AT23" i="10"/>
  <c r="AY22" i="10"/>
  <c r="AX22" i="10"/>
  <c r="AW22" i="10"/>
  <c r="AV22" i="10"/>
  <c r="AU22" i="10"/>
  <c r="AT22" i="10"/>
  <c r="AY21" i="10"/>
  <c r="AX21" i="10"/>
  <c r="AW21" i="10"/>
  <c r="AV21" i="10"/>
  <c r="AU21" i="10"/>
  <c r="AT21" i="10"/>
  <c r="AY20" i="10"/>
  <c r="AX20" i="10"/>
  <c r="AW20" i="10"/>
  <c r="AV20" i="10"/>
  <c r="AU20" i="10"/>
  <c r="AT20" i="10"/>
  <c r="AY19" i="10"/>
  <c r="AX19" i="10"/>
  <c r="AW19" i="10"/>
  <c r="AV19" i="10"/>
  <c r="AU19" i="10"/>
  <c r="AT19" i="10"/>
  <c r="AY18" i="10"/>
  <c r="AX18" i="10"/>
  <c r="AW18" i="10"/>
  <c r="AV18" i="10"/>
  <c r="AU18" i="10"/>
  <c r="AT18" i="10"/>
  <c r="AY17" i="10"/>
  <c r="AX17" i="10"/>
  <c r="AW17" i="10"/>
  <c r="AV17" i="10"/>
  <c r="AU17" i="10"/>
  <c r="AT17" i="10"/>
  <c r="AY16" i="10"/>
  <c r="AX16" i="10"/>
  <c r="AW16" i="10"/>
  <c r="AV16" i="10"/>
  <c r="AU16" i="10"/>
  <c r="AT16" i="10"/>
  <c r="AY15" i="10"/>
  <c r="AX15" i="10"/>
  <c r="AW15" i="10"/>
  <c r="AV15" i="10"/>
  <c r="AU15" i="10"/>
  <c r="AT15" i="10"/>
  <c r="AY14" i="10"/>
  <c r="AX14" i="10"/>
  <c r="AW14" i="10"/>
  <c r="AV14" i="10"/>
  <c r="AU14" i="10"/>
  <c r="AT14" i="10"/>
  <c r="AY13" i="10"/>
  <c r="AX13" i="10"/>
  <c r="AW13" i="10"/>
  <c r="AV13" i="10"/>
  <c r="AU13" i="10"/>
  <c r="AT13" i="10"/>
  <c r="AY12" i="10"/>
  <c r="AX12" i="10"/>
  <c r="AW12" i="10"/>
  <c r="AV12" i="10"/>
  <c r="AU12" i="10"/>
  <c r="AT12" i="10"/>
  <c r="AY11" i="10"/>
  <c r="AX11" i="10"/>
  <c r="AW11" i="10"/>
  <c r="AV11" i="10"/>
  <c r="AU11" i="10"/>
  <c r="AT11" i="10"/>
  <c r="AY10" i="10"/>
  <c r="AX10" i="10"/>
  <c r="AW10" i="10"/>
  <c r="AV10" i="10"/>
  <c r="AU10" i="10"/>
  <c r="AT10" i="10"/>
  <c r="AY9" i="10"/>
  <c r="AX9" i="10"/>
  <c r="AW9" i="10"/>
  <c r="AV9" i="10"/>
  <c r="AU9" i="10"/>
  <c r="AT9" i="10"/>
  <c r="AY8" i="10"/>
  <c r="AX8" i="10"/>
  <c r="AW8" i="10"/>
  <c r="AV8" i="10"/>
  <c r="AU8" i="10"/>
  <c r="AT8" i="10"/>
  <c r="AY7" i="10"/>
  <c r="AX7" i="10"/>
  <c r="AW7" i="10"/>
  <c r="AV7" i="10"/>
  <c r="AU7" i="10"/>
  <c r="AT7" i="10"/>
  <c r="AY6" i="10"/>
  <c r="AX6" i="10"/>
  <c r="AW6" i="10"/>
  <c r="AV6" i="10"/>
  <c r="AU6" i="10"/>
  <c r="AT6" i="10"/>
  <c r="AY5" i="10"/>
  <c r="AX5" i="10"/>
  <c r="AW5" i="10"/>
  <c r="AV5" i="10"/>
  <c r="AU5" i="10"/>
  <c r="AT5" i="10"/>
  <c r="AY4" i="10"/>
  <c r="AX4" i="10"/>
  <c r="AW4" i="10"/>
  <c r="AV4" i="10"/>
  <c r="AU4" i="10"/>
  <c r="AT4" i="10"/>
  <c r="AS88" i="10"/>
  <c r="AR88" i="10"/>
  <c r="AQ88" i="10"/>
  <c r="AP88" i="10"/>
  <c r="AO88" i="10"/>
  <c r="AS87" i="10"/>
  <c r="AR87" i="10"/>
  <c r="AQ87" i="10"/>
  <c r="AP87" i="10"/>
  <c r="AO87" i="10"/>
  <c r="AS86" i="10"/>
  <c r="AR86" i="10"/>
  <c r="AQ86" i="10"/>
  <c r="AP86" i="10"/>
  <c r="AO86" i="10"/>
  <c r="AS85" i="10"/>
  <c r="AR85" i="10"/>
  <c r="AQ85" i="10"/>
  <c r="AP85" i="10"/>
  <c r="AO85" i="10"/>
  <c r="AS84" i="10"/>
  <c r="AR84" i="10"/>
  <c r="AQ84" i="10"/>
  <c r="AP84" i="10"/>
  <c r="AO84" i="10"/>
  <c r="AS83" i="10"/>
  <c r="AR83" i="10"/>
  <c r="AQ83" i="10"/>
  <c r="AP83" i="10"/>
  <c r="AO83" i="10"/>
  <c r="AS82" i="10"/>
  <c r="AR82" i="10"/>
  <c r="AQ82" i="10"/>
  <c r="AP82" i="10"/>
  <c r="AO82" i="10"/>
  <c r="AS81" i="10"/>
  <c r="AR81" i="10"/>
  <c r="AQ81" i="10"/>
  <c r="AP81" i="10"/>
  <c r="AO81" i="10"/>
  <c r="AS80" i="10"/>
  <c r="AR80" i="10"/>
  <c r="AQ80" i="10"/>
  <c r="AP80" i="10"/>
  <c r="AO80" i="10"/>
  <c r="AS79" i="10"/>
  <c r="AR79" i="10"/>
  <c r="AQ79" i="10"/>
  <c r="AP79" i="10"/>
  <c r="AO79" i="10"/>
  <c r="AS78" i="10"/>
  <c r="AR78" i="10"/>
  <c r="AQ78" i="10"/>
  <c r="AP78" i="10"/>
  <c r="AO78" i="10"/>
  <c r="AS77" i="10"/>
  <c r="AR77" i="10"/>
  <c r="AQ77" i="10"/>
  <c r="AP77" i="10"/>
  <c r="AO77" i="10"/>
  <c r="AS76" i="10"/>
  <c r="AR76" i="10"/>
  <c r="AQ76" i="10"/>
  <c r="AP76" i="10"/>
  <c r="AO76" i="10"/>
  <c r="AS75" i="10"/>
  <c r="AR75" i="10"/>
  <c r="AQ75" i="10"/>
  <c r="AP75" i="10"/>
  <c r="AO75" i="10"/>
  <c r="AS74" i="10"/>
  <c r="AR74" i="10"/>
  <c r="AQ74" i="10"/>
  <c r="AP74" i="10"/>
  <c r="AO74" i="10"/>
  <c r="AS73" i="10"/>
  <c r="AR73" i="10"/>
  <c r="AQ73" i="10"/>
  <c r="AP73" i="10"/>
  <c r="AO73" i="10"/>
  <c r="AS72" i="10"/>
  <c r="AR72" i="10"/>
  <c r="AQ72" i="10"/>
  <c r="AP72" i="10"/>
  <c r="AO72" i="10"/>
  <c r="AS71" i="10"/>
  <c r="AR71" i="10"/>
  <c r="AQ71" i="10"/>
  <c r="AP71" i="10"/>
  <c r="AO71" i="10"/>
  <c r="AS70" i="10"/>
  <c r="AR70" i="10"/>
  <c r="AQ70" i="10"/>
  <c r="AP70" i="10"/>
  <c r="AO70" i="10"/>
  <c r="AS69" i="10"/>
  <c r="AR69" i="10"/>
  <c r="AQ69" i="10"/>
  <c r="AP69" i="10"/>
  <c r="AO69" i="10"/>
  <c r="AS68" i="10"/>
  <c r="AR68" i="10"/>
  <c r="AQ68" i="10"/>
  <c r="AP68" i="10"/>
  <c r="AO68" i="10"/>
  <c r="AS67" i="10"/>
  <c r="AR67" i="10"/>
  <c r="AQ67" i="10"/>
  <c r="AP67" i="10"/>
  <c r="AO67" i="10"/>
  <c r="AS66" i="10"/>
  <c r="AR66" i="10"/>
  <c r="AQ66" i="10"/>
  <c r="AP66" i="10"/>
  <c r="AO66" i="10"/>
  <c r="AS65" i="10"/>
  <c r="AR65" i="10"/>
  <c r="AQ65" i="10"/>
  <c r="AP65" i="10"/>
  <c r="AO65" i="10"/>
  <c r="AS64" i="10"/>
  <c r="AR64" i="10"/>
  <c r="AQ64" i="10"/>
  <c r="AP64" i="10"/>
  <c r="AO64" i="10"/>
  <c r="AS63" i="10"/>
  <c r="AR63" i="10"/>
  <c r="AQ63" i="10"/>
  <c r="AP63" i="10"/>
  <c r="AO63" i="10"/>
  <c r="AS62" i="10"/>
  <c r="AR62" i="10"/>
  <c r="AQ62" i="10"/>
  <c r="AP62" i="10"/>
  <c r="AO62" i="10"/>
  <c r="AS61" i="10"/>
  <c r="AR61" i="10"/>
  <c r="AQ61" i="10"/>
  <c r="AP61" i="10"/>
  <c r="AO61" i="10"/>
  <c r="AS60" i="10"/>
  <c r="AR60" i="10"/>
  <c r="AQ60" i="10"/>
  <c r="AP60" i="10"/>
  <c r="AO60" i="10"/>
  <c r="AS59" i="10"/>
  <c r="AR59" i="10"/>
  <c r="AQ59" i="10"/>
  <c r="AP59" i="10"/>
  <c r="AO59" i="10"/>
  <c r="AS58" i="10"/>
  <c r="AR58" i="10"/>
  <c r="AQ58" i="10"/>
  <c r="AP58" i="10"/>
  <c r="AO58" i="10"/>
  <c r="AS57" i="10"/>
  <c r="AR57" i="10"/>
  <c r="AQ57" i="10"/>
  <c r="AP57" i="10"/>
  <c r="AO57" i="10"/>
  <c r="AS56" i="10"/>
  <c r="AR56" i="10"/>
  <c r="AQ56" i="10"/>
  <c r="AP56" i="10"/>
  <c r="AO56" i="10"/>
  <c r="AS55" i="10"/>
  <c r="AR55" i="10"/>
  <c r="AQ55" i="10"/>
  <c r="AP55" i="10"/>
  <c r="AO55" i="10"/>
  <c r="AS54" i="10"/>
  <c r="AR54" i="10"/>
  <c r="AQ54" i="10"/>
  <c r="AP54" i="10"/>
  <c r="AO54" i="10"/>
  <c r="AS53" i="10"/>
  <c r="AR53" i="10"/>
  <c r="AQ53" i="10"/>
  <c r="AP53" i="10"/>
  <c r="AO53" i="10"/>
  <c r="AS52" i="10"/>
  <c r="AR52" i="10"/>
  <c r="AQ52" i="10"/>
  <c r="AP52" i="10"/>
  <c r="AO52" i="10"/>
  <c r="AS51" i="10"/>
  <c r="AR51" i="10"/>
  <c r="AQ51" i="10"/>
  <c r="AP51" i="10"/>
  <c r="AO51" i="10"/>
  <c r="AS50" i="10"/>
  <c r="AR50" i="10"/>
  <c r="AQ50" i="10"/>
  <c r="AP50" i="10"/>
  <c r="AO50" i="10"/>
  <c r="AS49" i="10"/>
  <c r="AR49" i="10"/>
  <c r="AQ49" i="10"/>
  <c r="AP49" i="10"/>
  <c r="AO49" i="10"/>
  <c r="AS48" i="10"/>
  <c r="AR48" i="10"/>
  <c r="AQ48" i="10"/>
  <c r="AP48" i="10"/>
  <c r="AO48" i="10"/>
  <c r="AS47" i="10"/>
  <c r="AR47" i="10"/>
  <c r="AQ47" i="10"/>
  <c r="AP47" i="10"/>
  <c r="AO47" i="10"/>
  <c r="AS46" i="10"/>
  <c r="AR46" i="10"/>
  <c r="AQ46" i="10"/>
  <c r="AP46" i="10"/>
  <c r="AO46" i="10"/>
  <c r="AS45" i="10"/>
  <c r="AR45" i="10"/>
  <c r="AQ45" i="10"/>
  <c r="AP45" i="10"/>
  <c r="AO45" i="10"/>
  <c r="AS44" i="10"/>
  <c r="AR44" i="10"/>
  <c r="AQ44" i="10"/>
  <c r="AP44" i="10"/>
  <c r="AO44" i="10"/>
  <c r="AS43" i="10"/>
  <c r="AR43" i="10"/>
  <c r="AQ43" i="10"/>
  <c r="AP43" i="10"/>
  <c r="AO43" i="10"/>
  <c r="AS42" i="10"/>
  <c r="AR42" i="10"/>
  <c r="AQ42" i="10"/>
  <c r="AP42" i="10"/>
  <c r="AO42" i="10"/>
  <c r="AS41" i="10"/>
  <c r="AR41" i="10"/>
  <c r="AQ41" i="10"/>
  <c r="AP41" i="10"/>
  <c r="AO41" i="10"/>
  <c r="AS40" i="10"/>
  <c r="AR40" i="10"/>
  <c r="AQ40" i="10"/>
  <c r="AP40" i="10"/>
  <c r="AO40" i="10"/>
  <c r="AS39" i="10"/>
  <c r="AR39" i="10"/>
  <c r="AQ39" i="10"/>
  <c r="AP39" i="10"/>
  <c r="AO39" i="10"/>
  <c r="AS38" i="10"/>
  <c r="AR38" i="10"/>
  <c r="AQ38" i="10"/>
  <c r="AP38" i="10"/>
  <c r="AO38" i="10"/>
  <c r="AS37" i="10"/>
  <c r="AR37" i="10"/>
  <c r="AQ37" i="10"/>
  <c r="AP37" i="10"/>
  <c r="AO37" i="10"/>
  <c r="AS36" i="10"/>
  <c r="AR36" i="10"/>
  <c r="AQ36" i="10"/>
  <c r="AP36" i="10"/>
  <c r="AO36" i="10"/>
  <c r="AS35" i="10"/>
  <c r="AR35" i="10"/>
  <c r="AQ35" i="10"/>
  <c r="AP35" i="10"/>
  <c r="AO35" i="10"/>
  <c r="AS34" i="10"/>
  <c r="AR34" i="10"/>
  <c r="AQ34" i="10"/>
  <c r="AP34" i="10"/>
  <c r="AO34" i="10"/>
  <c r="AS33" i="10"/>
  <c r="AR33" i="10"/>
  <c r="AQ33" i="10"/>
  <c r="AP33" i="10"/>
  <c r="AO33" i="10"/>
  <c r="AS32" i="10"/>
  <c r="AR32" i="10"/>
  <c r="AQ32" i="10"/>
  <c r="AP32" i="10"/>
  <c r="AO32" i="10"/>
  <c r="AS31" i="10"/>
  <c r="AR31" i="10"/>
  <c r="AQ31" i="10"/>
  <c r="AP31" i="10"/>
  <c r="AO31" i="10"/>
  <c r="AS30" i="10"/>
  <c r="AR30" i="10"/>
  <c r="AQ30" i="10"/>
  <c r="AP30" i="10"/>
  <c r="AO30" i="10"/>
  <c r="AS29" i="10"/>
  <c r="AR29" i="10"/>
  <c r="AQ29" i="10"/>
  <c r="AP29" i="10"/>
  <c r="AO29" i="10"/>
  <c r="AS28" i="10"/>
  <c r="AR28" i="10"/>
  <c r="AQ28" i="10"/>
  <c r="AP28" i="10"/>
  <c r="AO28" i="10"/>
  <c r="AS27" i="10"/>
  <c r="AR27" i="10"/>
  <c r="AQ27" i="10"/>
  <c r="AP27" i="10"/>
  <c r="AO27" i="10"/>
  <c r="AS26" i="10"/>
  <c r="AR26" i="10"/>
  <c r="AQ26" i="10"/>
  <c r="AP26" i="10"/>
  <c r="AO26" i="10"/>
  <c r="AS25" i="10"/>
  <c r="AR25" i="10"/>
  <c r="AQ25" i="10"/>
  <c r="AP25" i="10"/>
  <c r="AO25" i="10"/>
  <c r="AS24" i="10"/>
  <c r="AR24" i="10"/>
  <c r="AQ24" i="10"/>
  <c r="AP24" i="10"/>
  <c r="AO24" i="10"/>
  <c r="AS23" i="10"/>
  <c r="AR23" i="10"/>
  <c r="AQ23" i="10"/>
  <c r="AP23" i="10"/>
  <c r="AO23" i="10"/>
  <c r="AS22" i="10"/>
  <c r="AR22" i="10"/>
  <c r="AQ22" i="10"/>
  <c r="AP22" i="10"/>
  <c r="AO22" i="10"/>
  <c r="AS21" i="10"/>
  <c r="AR21" i="10"/>
  <c r="AQ21" i="10"/>
  <c r="AP21" i="10"/>
  <c r="AO21" i="10"/>
  <c r="AS20" i="10"/>
  <c r="AR20" i="10"/>
  <c r="AQ20" i="10"/>
  <c r="AP20" i="10"/>
  <c r="AO20" i="10"/>
  <c r="AS19" i="10"/>
  <c r="AR19" i="10"/>
  <c r="AQ19" i="10"/>
  <c r="AP19" i="10"/>
  <c r="AO19" i="10"/>
  <c r="AS18" i="10"/>
  <c r="AR18" i="10"/>
  <c r="AQ18" i="10"/>
  <c r="AP18" i="10"/>
  <c r="AO18" i="10"/>
  <c r="AS17" i="10"/>
  <c r="AR17" i="10"/>
  <c r="AQ17" i="10"/>
  <c r="AP17" i="10"/>
  <c r="AO17" i="10"/>
  <c r="AS16" i="10"/>
  <c r="AR16" i="10"/>
  <c r="AQ16" i="10"/>
  <c r="AP16" i="10"/>
  <c r="AO16" i="10"/>
  <c r="AS15" i="10"/>
  <c r="AR15" i="10"/>
  <c r="AQ15" i="10"/>
  <c r="AP15" i="10"/>
  <c r="AO15" i="10"/>
  <c r="AS14" i="10"/>
  <c r="AR14" i="10"/>
  <c r="AQ14" i="10"/>
  <c r="AP14" i="10"/>
  <c r="AO14" i="10"/>
  <c r="AS13" i="10"/>
  <c r="AR13" i="10"/>
  <c r="AQ13" i="10"/>
  <c r="AP13" i="10"/>
  <c r="AO13" i="10"/>
  <c r="AS12" i="10"/>
  <c r="AR12" i="10"/>
  <c r="AQ12" i="10"/>
  <c r="AP12" i="10"/>
  <c r="AO12" i="10"/>
  <c r="AS11" i="10"/>
  <c r="AR11" i="10"/>
  <c r="AQ11" i="10"/>
  <c r="AP11" i="10"/>
  <c r="AO11" i="10"/>
  <c r="AS10" i="10"/>
  <c r="AR10" i="10"/>
  <c r="AQ10" i="10"/>
  <c r="AP10" i="10"/>
  <c r="AO10" i="10"/>
  <c r="AS9" i="10"/>
  <c r="AR9" i="10"/>
  <c r="AQ9" i="10"/>
  <c r="AP9" i="10"/>
  <c r="AO9" i="10"/>
  <c r="AS8" i="10"/>
  <c r="AR8" i="10"/>
  <c r="AQ8" i="10"/>
  <c r="AP8" i="10"/>
  <c r="AO8" i="10"/>
  <c r="AS7" i="10"/>
  <c r="AR7" i="10"/>
  <c r="AQ7" i="10"/>
  <c r="AP7" i="10"/>
  <c r="AO7" i="10"/>
  <c r="AS6" i="10"/>
  <c r="AR6" i="10"/>
  <c r="AQ6" i="10"/>
  <c r="AP6" i="10"/>
  <c r="AO6" i="10"/>
  <c r="AS5" i="10"/>
  <c r="AR5" i="10"/>
  <c r="AQ5" i="10"/>
  <c r="AP5" i="10"/>
  <c r="AO5" i="10"/>
  <c r="AS4" i="10"/>
  <c r="AR4" i="10"/>
  <c r="AQ4" i="10"/>
  <c r="AP4" i="10"/>
  <c r="AO4" i="10"/>
  <c r="BA88" i="11" l="1"/>
  <c r="AZ88" i="11"/>
  <c r="AY88" i="11"/>
  <c r="AX88" i="11"/>
  <c r="AW88" i="11"/>
  <c r="AV88" i="11"/>
  <c r="BA87" i="11"/>
  <c r="AZ87" i="11"/>
  <c r="AY87" i="11"/>
  <c r="AX87" i="11"/>
  <c r="AW87" i="11"/>
  <c r="AV87" i="11"/>
  <c r="BA86" i="11"/>
  <c r="AZ86" i="11"/>
  <c r="AY86" i="11"/>
  <c r="AX86" i="11"/>
  <c r="AW86" i="11"/>
  <c r="AV86" i="11"/>
  <c r="BA85" i="11"/>
  <c r="AZ85" i="11"/>
  <c r="AY85" i="11"/>
  <c r="AX85" i="11"/>
  <c r="AW85" i="11"/>
  <c r="AV85" i="11"/>
  <c r="BA84" i="11"/>
  <c r="AZ84" i="11"/>
  <c r="AY84" i="11"/>
  <c r="AX84" i="11"/>
  <c r="AW84" i="11"/>
  <c r="AV84" i="11"/>
  <c r="BA83" i="11"/>
  <c r="AZ83" i="11"/>
  <c r="AY83" i="11"/>
  <c r="AX83" i="11"/>
  <c r="AW83" i="11"/>
  <c r="AV83" i="11"/>
  <c r="BA82" i="11"/>
  <c r="AZ82" i="11"/>
  <c r="AY82" i="11"/>
  <c r="AX82" i="11"/>
  <c r="AW82" i="11"/>
  <c r="AV82" i="11"/>
  <c r="BA81" i="11"/>
  <c r="AZ81" i="11"/>
  <c r="AY81" i="11"/>
  <c r="AX81" i="11"/>
  <c r="AW81" i="11"/>
  <c r="AV81" i="11"/>
  <c r="BA80" i="11"/>
  <c r="AZ80" i="11"/>
  <c r="AY80" i="11"/>
  <c r="AX80" i="11"/>
  <c r="AW80" i="11"/>
  <c r="AV80" i="11"/>
  <c r="BA79" i="11"/>
  <c r="AZ79" i="11"/>
  <c r="AY79" i="11"/>
  <c r="AX79" i="11"/>
  <c r="AW79" i="11"/>
  <c r="AV79" i="11"/>
  <c r="BA78" i="11"/>
  <c r="AZ78" i="11"/>
  <c r="AY78" i="11"/>
  <c r="AX78" i="11"/>
  <c r="AW78" i="11"/>
  <c r="AV78" i="11"/>
  <c r="BA77" i="11"/>
  <c r="AZ77" i="11"/>
  <c r="AY77" i="11"/>
  <c r="AX77" i="11"/>
  <c r="AW77" i="11"/>
  <c r="AV77" i="11"/>
  <c r="BA76" i="11"/>
  <c r="AZ76" i="11"/>
  <c r="AY76" i="11"/>
  <c r="AX76" i="11"/>
  <c r="AW76" i="11"/>
  <c r="AV76" i="11"/>
  <c r="BA75" i="11"/>
  <c r="AZ75" i="11"/>
  <c r="AY75" i="11"/>
  <c r="AX75" i="11"/>
  <c r="AW75" i="11"/>
  <c r="AV75" i="11"/>
  <c r="BA74" i="11"/>
  <c r="AZ74" i="11"/>
  <c r="AY74" i="11"/>
  <c r="AX74" i="11"/>
  <c r="AW74" i="11"/>
  <c r="AV74" i="11"/>
  <c r="BA73" i="11"/>
  <c r="AZ73" i="11"/>
  <c r="AY73" i="11"/>
  <c r="AX73" i="11"/>
  <c r="AW73" i="11"/>
  <c r="AV73" i="11"/>
  <c r="BA72" i="11"/>
  <c r="AZ72" i="11"/>
  <c r="AY72" i="11"/>
  <c r="AX72" i="11"/>
  <c r="AW72" i="11"/>
  <c r="AV72" i="11"/>
  <c r="BA71" i="11"/>
  <c r="AZ71" i="11"/>
  <c r="AY71" i="11"/>
  <c r="AX71" i="11"/>
  <c r="AW71" i="11"/>
  <c r="AV71" i="11"/>
  <c r="BA70" i="11"/>
  <c r="AZ70" i="11"/>
  <c r="AY70" i="11"/>
  <c r="AX70" i="11"/>
  <c r="AW70" i="11"/>
  <c r="AV70" i="11"/>
  <c r="BA69" i="11"/>
  <c r="AZ69" i="11"/>
  <c r="AY69" i="11"/>
  <c r="AX69" i="11"/>
  <c r="AW69" i="11"/>
  <c r="AV69" i="11"/>
  <c r="BA68" i="11"/>
  <c r="AZ68" i="11"/>
  <c r="AY68" i="11"/>
  <c r="AX68" i="11"/>
  <c r="AW68" i="11"/>
  <c r="AV68" i="11"/>
  <c r="BA67" i="11"/>
  <c r="AZ67" i="11"/>
  <c r="AY67" i="11"/>
  <c r="AX67" i="11"/>
  <c r="AW67" i="11"/>
  <c r="AV67" i="11"/>
  <c r="BA66" i="11"/>
  <c r="AZ66" i="11"/>
  <c r="AY66" i="11"/>
  <c r="AX66" i="11"/>
  <c r="AW66" i="11"/>
  <c r="AV66" i="11"/>
  <c r="BA65" i="11"/>
  <c r="AZ65" i="11"/>
  <c r="AY65" i="11"/>
  <c r="AX65" i="11"/>
  <c r="AW65" i="11"/>
  <c r="AV65" i="11"/>
  <c r="BA64" i="11"/>
  <c r="AZ64" i="11"/>
  <c r="AY64" i="11"/>
  <c r="AX64" i="11"/>
  <c r="AW64" i="11"/>
  <c r="AV64" i="11"/>
  <c r="BA63" i="11"/>
  <c r="AZ63" i="11"/>
  <c r="AY63" i="11"/>
  <c r="AX63" i="11"/>
  <c r="AW63" i="11"/>
  <c r="AV63" i="11"/>
  <c r="BA62" i="11"/>
  <c r="AZ62" i="11"/>
  <c r="AY62" i="11"/>
  <c r="AX62" i="11"/>
  <c r="AW62" i="11"/>
  <c r="AV62" i="11"/>
  <c r="BA61" i="11"/>
  <c r="AZ61" i="11"/>
  <c r="AY61" i="11"/>
  <c r="AX61" i="11"/>
  <c r="AW61" i="11"/>
  <c r="AV61" i="11"/>
  <c r="BA60" i="11"/>
  <c r="AZ60" i="11"/>
  <c r="AY60" i="11"/>
  <c r="AX60" i="11"/>
  <c r="AW60" i="11"/>
  <c r="AV60" i="11"/>
  <c r="BA59" i="11"/>
  <c r="AZ59" i="11"/>
  <c r="AY59" i="11"/>
  <c r="AX59" i="11"/>
  <c r="AW59" i="11"/>
  <c r="AV59" i="11"/>
  <c r="BA58" i="11"/>
  <c r="AZ58" i="11"/>
  <c r="AY58" i="11"/>
  <c r="AX58" i="11"/>
  <c r="AW58" i="11"/>
  <c r="AV58" i="11"/>
  <c r="BA57" i="11"/>
  <c r="AZ57" i="11"/>
  <c r="AY57" i="11"/>
  <c r="AX57" i="11"/>
  <c r="AW57" i="11"/>
  <c r="AV57" i="11"/>
  <c r="BA56" i="11"/>
  <c r="AZ56" i="11"/>
  <c r="AY56" i="11"/>
  <c r="AX56" i="11"/>
  <c r="AW56" i="11"/>
  <c r="AV56" i="11"/>
  <c r="BA55" i="11"/>
  <c r="AZ55" i="11"/>
  <c r="AY55" i="11"/>
  <c r="AX55" i="11"/>
  <c r="AW55" i="11"/>
  <c r="AV55" i="11"/>
  <c r="BA54" i="11"/>
  <c r="AZ54" i="11"/>
  <c r="AY54" i="11"/>
  <c r="AX54" i="11"/>
  <c r="AW54" i="11"/>
  <c r="AV54" i="11"/>
  <c r="BA53" i="11"/>
  <c r="AZ53" i="11"/>
  <c r="AY53" i="11"/>
  <c r="AX53" i="11"/>
  <c r="AW53" i="11"/>
  <c r="AV53" i="11"/>
  <c r="BA52" i="11"/>
  <c r="AZ52" i="11"/>
  <c r="AY52" i="11"/>
  <c r="AX52" i="11"/>
  <c r="AW52" i="11"/>
  <c r="AV52" i="11"/>
  <c r="BA51" i="11"/>
  <c r="AZ51" i="11"/>
  <c r="AY51" i="11"/>
  <c r="AX51" i="11"/>
  <c r="AW51" i="11"/>
  <c r="AV51" i="11"/>
  <c r="BA50" i="11"/>
  <c r="AZ50" i="11"/>
  <c r="AY50" i="11"/>
  <c r="AX50" i="11"/>
  <c r="AW50" i="11"/>
  <c r="AV50" i="11"/>
  <c r="BA49" i="11"/>
  <c r="AZ49" i="11"/>
  <c r="AY49" i="11"/>
  <c r="AX49" i="11"/>
  <c r="AW49" i="11"/>
  <c r="AV49" i="11"/>
  <c r="BA48" i="11"/>
  <c r="AZ48" i="11"/>
  <c r="AY48" i="11"/>
  <c r="AX48" i="11"/>
  <c r="AW48" i="11"/>
  <c r="AV48" i="11"/>
  <c r="BA47" i="11"/>
  <c r="AZ47" i="11"/>
  <c r="AY47" i="11"/>
  <c r="AX47" i="11"/>
  <c r="AW47" i="11"/>
  <c r="AV47" i="11"/>
  <c r="BA46" i="11"/>
  <c r="AZ46" i="11"/>
  <c r="AY46" i="11"/>
  <c r="AX46" i="11"/>
  <c r="AW46" i="11"/>
  <c r="AV46" i="11"/>
  <c r="BA45" i="11"/>
  <c r="AZ45" i="11"/>
  <c r="AY45" i="11"/>
  <c r="AX45" i="11"/>
  <c r="AW45" i="11"/>
  <c r="AV45" i="11"/>
  <c r="BA44" i="11"/>
  <c r="AZ44" i="11"/>
  <c r="AY44" i="11"/>
  <c r="AX44" i="11"/>
  <c r="AW44" i="11"/>
  <c r="AV44" i="11"/>
  <c r="BA43" i="11"/>
  <c r="AZ43" i="11"/>
  <c r="AY43" i="11"/>
  <c r="AX43" i="11"/>
  <c r="AW43" i="11"/>
  <c r="AV43" i="11"/>
  <c r="BA42" i="11"/>
  <c r="AZ42" i="11"/>
  <c r="AY42" i="11"/>
  <c r="AX42" i="11"/>
  <c r="AW42" i="11"/>
  <c r="AV42" i="11"/>
  <c r="BA41" i="11"/>
  <c r="AZ41" i="11"/>
  <c r="AY41" i="11"/>
  <c r="AX41" i="11"/>
  <c r="AW41" i="11"/>
  <c r="AV41" i="11"/>
  <c r="BA40" i="11"/>
  <c r="AZ40" i="11"/>
  <c r="AY40" i="11"/>
  <c r="AX40" i="11"/>
  <c r="AW40" i="11"/>
  <c r="AV40" i="11"/>
  <c r="BA39" i="11"/>
  <c r="AZ39" i="11"/>
  <c r="AY39" i="11"/>
  <c r="AX39" i="11"/>
  <c r="AW39" i="11"/>
  <c r="AV39" i="11"/>
  <c r="BA38" i="11"/>
  <c r="AZ38" i="11"/>
  <c r="AY38" i="11"/>
  <c r="AX38" i="11"/>
  <c r="AW38" i="11"/>
  <c r="AV38" i="11"/>
  <c r="BA37" i="11"/>
  <c r="AZ37" i="11"/>
  <c r="AY37" i="11"/>
  <c r="AX37" i="11"/>
  <c r="AW37" i="11"/>
  <c r="AV37" i="11"/>
  <c r="BA36" i="11"/>
  <c r="AZ36" i="11"/>
  <c r="AY36" i="11"/>
  <c r="AX36" i="11"/>
  <c r="AW36" i="11"/>
  <c r="AV36" i="11"/>
  <c r="BA35" i="11"/>
  <c r="AZ35" i="11"/>
  <c r="AY35" i="11"/>
  <c r="AX35" i="11"/>
  <c r="AW35" i="11"/>
  <c r="AV35" i="11"/>
  <c r="BA34" i="11"/>
  <c r="AZ34" i="11"/>
  <c r="AY34" i="11"/>
  <c r="AX34" i="11"/>
  <c r="AW34" i="11"/>
  <c r="AV34" i="11"/>
  <c r="BA33" i="11"/>
  <c r="AZ33" i="11"/>
  <c r="AY33" i="11"/>
  <c r="AX33" i="11"/>
  <c r="AW33" i="11"/>
  <c r="AV33" i="11"/>
  <c r="BA32" i="11"/>
  <c r="AZ32" i="11"/>
  <c r="AY32" i="11"/>
  <c r="AX32" i="11"/>
  <c r="AW32" i="11"/>
  <c r="AV32" i="11"/>
  <c r="BA31" i="11"/>
  <c r="AZ31" i="11"/>
  <c r="AY31" i="11"/>
  <c r="AX31" i="11"/>
  <c r="AW31" i="11"/>
  <c r="AV31" i="11"/>
  <c r="BA30" i="11"/>
  <c r="AZ30" i="11"/>
  <c r="AY30" i="11"/>
  <c r="AX30" i="11"/>
  <c r="AW30" i="11"/>
  <c r="AV30" i="11"/>
  <c r="BA29" i="11"/>
  <c r="AZ29" i="11"/>
  <c r="AY29" i="11"/>
  <c r="AX29" i="11"/>
  <c r="AW29" i="11"/>
  <c r="AV29" i="11"/>
  <c r="BA28" i="11"/>
  <c r="AZ28" i="11"/>
  <c r="AY28" i="11"/>
  <c r="AX28" i="11"/>
  <c r="AW28" i="11"/>
  <c r="AV28" i="11"/>
  <c r="BA27" i="11"/>
  <c r="AZ27" i="11"/>
  <c r="AY27" i="11"/>
  <c r="AX27" i="11"/>
  <c r="AW27" i="11"/>
  <c r="AV27" i="11"/>
  <c r="BA26" i="11"/>
  <c r="AZ26" i="11"/>
  <c r="AY26" i="11"/>
  <c r="AX26" i="11"/>
  <c r="AW26" i="11"/>
  <c r="AV26" i="11"/>
  <c r="BA25" i="11"/>
  <c r="AZ25" i="11"/>
  <c r="AY25" i="11"/>
  <c r="AX25" i="11"/>
  <c r="AW25" i="11"/>
  <c r="AV25" i="11"/>
  <c r="BA24" i="11"/>
  <c r="AZ24" i="11"/>
  <c r="AY24" i="11"/>
  <c r="AX24" i="11"/>
  <c r="AW24" i="11"/>
  <c r="AV24" i="11"/>
  <c r="BA23" i="11"/>
  <c r="AZ23" i="11"/>
  <c r="AY23" i="11"/>
  <c r="AX23" i="11"/>
  <c r="AW23" i="11"/>
  <c r="AV23" i="11"/>
  <c r="BA22" i="11"/>
  <c r="AZ22" i="11"/>
  <c r="AY22" i="11"/>
  <c r="AX22" i="11"/>
  <c r="AW22" i="11"/>
  <c r="AV22" i="11"/>
  <c r="BA21" i="11"/>
  <c r="AZ21" i="11"/>
  <c r="AY21" i="11"/>
  <c r="AX21" i="11"/>
  <c r="AW21" i="11"/>
  <c r="AV21" i="11"/>
  <c r="BA20" i="11"/>
  <c r="AZ20" i="11"/>
  <c r="AY20" i="11"/>
  <c r="AX20" i="11"/>
  <c r="AW20" i="11"/>
  <c r="AV20" i="11"/>
  <c r="BA19" i="11"/>
  <c r="AZ19" i="11"/>
  <c r="AY19" i="11"/>
  <c r="AX19" i="11"/>
  <c r="AW19" i="11"/>
  <c r="AV19" i="11"/>
  <c r="BA18" i="11"/>
  <c r="AZ18" i="11"/>
  <c r="AY18" i="11"/>
  <c r="AX18" i="11"/>
  <c r="AW18" i="11"/>
  <c r="AV18" i="11"/>
  <c r="BA17" i="11"/>
  <c r="AZ17" i="11"/>
  <c r="AY17" i="11"/>
  <c r="AX17" i="11"/>
  <c r="AW17" i="11"/>
  <c r="AV17" i="11"/>
  <c r="BA16" i="11"/>
  <c r="AZ16" i="11"/>
  <c r="AY16" i="11"/>
  <c r="AX16" i="11"/>
  <c r="AW16" i="11"/>
  <c r="AV16" i="11"/>
  <c r="BA15" i="11"/>
  <c r="AZ15" i="11"/>
  <c r="AY15" i="11"/>
  <c r="AX15" i="11"/>
  <c r="AW15" i="11"/>
  <c r="AV15" i="11"/>
  <c r="BA14" i="11"/>
  <c r="AZ14" i="11"/>
  <c r="AY14" i="11"/>
  <c r="AX14" i="11"/>
  <c r="AW14" i="11"/>
  <c r="AV14" i="11"/>
  <c r="BA13" i="11"/>
  <c r="AZ13" i="11"/>
  <c r="AY13" i="11"/>
  <c r="AX13" i="11"/>
  <c r="AW13" i="11"/>
  <c r="AV13" i="11"/>
  <c r="BA12" i="11"/>
  <c r="AZ12" i="11"/>
  <c r="AY12" i="11"/>
  <c r="AX12" i="11"/>
  <c r="AW12" i="11"/>
  <c r="AV12" i="11"/>
  <c r="BA11" i="11"/>
  <c r="AZ11" i="11"/>
  <c r="AY11" i="11"/>
  <c r="AX11" i="11"/>
  <c r="AW11" i="11"/>
  <c r="AV11" i="11"/>
  <c r="BA10" i="11"/>
  <c r="AZ10" i="11"/>
  <c r="AY10" i="11"/>
  <c r="AX10" i="11"/>
  <c r="AW10" i="11"/>
  <c r="AV10" i="11"/>
  <c r="BA9" i="11"/>
  <c r="AZ9" i="11"/>
  <c r="AY9" i="11"/>
  <c r="AX9" i="11"/>
  <c r="AW9" i="11"/>
  <c r="AV9" i="11"/>
  <c r="BA8" i="11"/>
  <c r="AZ8" i="11"/>
  <c r="AY8" i="11"/>
  <c r="AX8" i="11"/>
  <c r="AW8" i="11"/>
  <c r="AV8" i="11"/>
  <c r="BA7" i="11"/>
  <c r="AZ7" i="11"/>
  <c r="AY7" i="11"/>
  <c r="AX7" i="11"/>
  <c r="AW7" i="11"/>
  <c r="AV7" i="11"/>
  <c r="BA6" i="11"/>
  <c r="AZ6" i="11"/>
  <c r="AY6" i="11"/>
  <c r="AX6" i="11"/>
  <c r="AW6" i="11"/>
  <c r="AV6" i="11"/>
  <c r="BA5" i="11"/>
  <c r="AZ5" i="11"/>
  <c r="AY5" i="11"/>
  <c r="AX5" i="11"/>
  <c r="AW5" i="11"/>
  <c r="AV5" i="11"/>
  <c r="BA4" i="11"/>
  <c r="AZ4" i="11"/>
  <c r="AY4" i="11"/>
  <c r="AX4" i="11"/>
  <c r="AW4" i="11"/>
  <c r="AV4" i="11"/>
  <c r="AU88" i="11"/>
  <c r="AT88" i="11"/>
  <c r="AS88" i="11"/>
  <c r="AU87" i="11"/>
  <c r="AT87" i="11"/>
  <c r="AS87" i="11"/>
  <c r="AU86" i="11"/>
  <c r="AT86" i="11"/>
  <c r="AS86" i="11"/>
  <c r="AU85" i="11"/>
  <c r="AT85" i="11"/>
  <c r="AS85" i="11"/>
  <c r="AU84" i="11"/>
  <c r="AT84" i="11"/>
  <c r="AS84" i="11"/>
  <c r="AU83" i="11"/>
  <c r="AT83" i="11"/>
  <c r="AS83" i="11"/>
  <c r="AU82" i="11"/>
  <c r="AT82" i="11"/>
  <c r="AS82" i="11"/>
  <c r="AU81" i="11"/>
  <c r="AT81" i="11"/>
  <c r="AS81" i="11"/>
  <c r="AU80" i="11"/>
  <c r="AT80" i="11"/>
  <c r="AS80" i="11"/>
  <c r="AU79" i="11"/>
  <c r="AT79" i="11"/>
  <c r="AS79" i="11"/>
  <c r="AU78" i="11"/>
  <c r="AT78" i="11"/>
  <c r="AS78" i="11"/>
  <c r="AU77" i="11"/>
  <c r="AT77" i="11"/>
  <c r="AS77" i="11"/>
  <c r="AU76" i="11"/>
  <c r="AT76" i="11"/>
  <c r="AS76" i="11"/>
  <c r="AU75" i="11"/>
  <c r="AT75" i="11"/>
  <c r="AS75" i="11"/>
  <c r="AU74" i="11"/>
  <c r="AT74" i="11"/>
  <c r="AS74" i="11"/>
  <c r="AU73" i="11"/>
  <c r="AT73" i="11"/>
  <c r="AS73" i="11"/>
  <c r="AU72" i="11"/>
  <c r="AT72" i="11"/>
  <c r="AS72" i="11"/>
  <c r="AU71" i="11"/>
  <c r="AT71" i="11"/>
  <c r="AS71" i="11"/>
  <c r="AU70" i="11"/>
  <c r="AT70" i="11"/>
  <c r="AS70" i="11"/>
  <c r="AU69" i="11"/>
  <c r="AT69" i="11"/>
  <c r="AS69" i="11"/>
  <c r="AU68" i="11"/>
  <c r="AT68" i="11"/>
  <c r="AS68" i="11"/>
  <c r="AU67" i="11"/>
  <c r="AT67" i="11"/>
  <c r="AS67" i="11"/>
  <c r="AU66" i="11"/>
  <c r="AT66" i="11"/>
  <c r="AS66" i="11"/>
  <c r="AU65" i="11"/>
  <c r="AT65" i="11"/>
  <c r="AS65" i="11"/>
  <c r="AU64" i="11"/>
  <c r="AT64" i="11"/>
  <c r="AS64" i="11"/>
  <c r="AU63" i="11"/>
  <c r="AT63" i="11"/>
  <c r="AS63" i="11"/>
  <c r="AU62" i="11"/>
  <c r="AT62" i="11"/>
  <c r="AS62" i="11"/>
  <c r="AU61" i="11"/>
  <c r="AT61" i="11"/>
  <c r="AS61" i="11"/>
  <c r="AU60" i="11"/>
  <c r="AT60" i="11"/>
  <c r="AS60" i="11"/>
  <c r="AU59" i="11"/>
  <c r="AT59" i="11"/>
  <c r="AS59" i="11"/>
  <c r="AU58" i="11"/>
  <c r="AT58" i="11"/>
  <c r="AS58" i="11"/>
  <c r="AU57" i="11"/>
  <c r="AT57" i="11"/>
  <c r="AS57" i="11"/>
  <c r="AU56" i="11"/>
  <c r="AT56" i="11"/>
  <c r="AS56" i="11"/>
  <c r="AU55" i="11"/>
  <c r="AT55" i="11"/>
  <c r="AS55" i="11"/>
  <c r="AU54" i="11"/>
  <c r="AT54" i="11"/>
  <c r="AS54" i="11"/>
  <c r="AU53" i="11"/>
  <c r="AT53" i="11"/>
  <c r="AS53" i="11"/>
  <c r="AU52" i="11"/>
  <c r="AT52" i="11"/>
  <c r="AS52" i="11"/>
  <c r="AU51" i="11"/>
  <c r="AT51" i="11"/>
  <c r="AS51" i="11"/>
  <c r="AU50" i="11"/>
  <c r="AT50" i="11"/>
  <c r="AS50" i="11"/>
  <c r="AU49" i="11"/>
  <c r="AT49" i="11"/>
  <c r="AS49" i="11"/>
  <c r="AU48" i="11"/>
  <c r="AT48" i="11"/>
  <c r="AS48" i="11"/>
  <c r="AU47" i="11"/>
  <c r="AT47" i="11"/>
  <c r="AS47" i="11"/>
  <c r="AU46" i="11"/>
  <c r="AT46" i="11"/>
  <c r="AS46" i="11"/>
  <c r="AU45" i="11"/>
  <c r="AT45" i="11"/>
  <c r="AS45" i="11"/>
  <c r="AU44" i="11"/>
  <c r="AT44" i="11"/>
  <c r="AS44" i="11"/>
  <c r="AU43" i="11"/>
  <c r="AT43" i="11"/>
  <c r="AS43" i="11"/>
  <c r="AU42" i="11"/>
  <c r="AT42" i="11"/>
  <c r="AS42" i="11"/>
  <c r="AU41" i="11"/>
  <c r="AT41" i="11"/>
  <c r="AS41" i="11"/>
  <c r="AU40" i="11"/>
  <c r="AT40" i="11"/>
  <c r="AS40" i="11"/>
  <c r="AU39" i="11"/>
  <c r="AT39" i="11"/>
  <c r="AS39" i="11"/>
  <c r="AU38" i="11"/>
  <c r="AT38" i="11"/>
  <c r="AS38" i="11"/>
  <c r="AU37" i="11"/>
  <c r="AT37" i="11"/>
  <c r="AS37" i="11"/>
  <c r="AU36" i="11"/>
  <c r="AT36" i="11"/>
  <c r="AS36" i="11"/>
  <c r="AU35" i="11"/>
  <c r="AT35" i="11"/>
  <c r="AS35" i="11"/>
  <c r="AU34" i="11"/>
  <c r="AT34" i="11"/>
  <c r="AS34" i="11"/>
  <c r="AU33" i="11"/>
  <c r="AT33" i="11"/>
  <c r="AS33" i="11"/>
  <c r="AU32" i="11"/>
  <c r="AT32" i="11"/>
  <c r="AS32" i="11"/>
  <c r="AU31" i="11"/>
  <c r="AT31" i="11"/>
  <c r="AS31" i="11"/>
  <c r="AU30" i="11"/>
  <c r="AT30" i="11"/>
  <c r="AS30" i="11"/>
  <c r="AU29" i="11"/>
  <c r="AT29" i="11"/>
  <c r="AS29" i="11"/>
  <c r="AU28" i="11"/>
  <c r="AT28" i="11"/>
  <c r="AS28" i="11"/>
  <c r="AU27" i="11"/>
  <c r="AT27" i="11"/>
  <c r="AS27" i="11"/>
  <c r="AU26" i="11"/>
  <c r="AT26" i="11"/>
  <c r="AS26" i="11"/>
  <c r="AU25" i="11"/>
  <c r="AT25" i="11"/>
  <c r="AS25" i="11"/>
  <c r="AU24" i="11"/>
  <c r="AT24" i="11"/>
  <c r="AS24" i="11"/>
  <c r="AU23" i="11"/>
  <c r="AT23" i="11"/>
  <c r="AS23" i="11"/>
  <c r="AU22" i="11"/>
  <c r="AT22" i="11"/>
  <c r="AS22" i="11"/>
  <c r="AU21" i="11"/>
  <c r="AT21" i="11"/>
  <c r="AS21" i="11"/>
  <c r="AU20" i="11"/>
  <c r="AT20" i="11"/>
  <c r="AS20" i="11"/>
  <c r="AU19" i="11"/>
  <c r="AT19" i="11"/>
  <c r="AS19" i="11"/>
  <c r="AU18" i="11"/>
  <c r="AT18" i="11"/>
  <c r="AS18" i="11"/>
  <c r="AU17" i="11"/>
  <c r="AT17" i="11"/>
  <c r="AS17" i="11"/>
  <c r="AU16" i="11"/>
  <c r="AT16" i="11"/>
  <c r="AS16" i="11"/>
  <c r="AU15" i="11"/>
  <c r="AT15" i="11"/>
  <c r="AS15" i="11"/>
  <c r="AU14" i="11"/>
  <c r="AT14" i="11"/>
  <c r="AS14" i="11"/>
  <c r="AU13" i="11"/>
  <c r="AT13" i="11"/>
  <c r="AS13" i="11"/>
  <c r="AU12" i="11"/>
  <c r="AT12" i="11"/>
  <c r="AS12" i="11"/>
  <c r="AU11" i="11"/>
  <c r="AT11" i="11"/>
  <c r="AS11" i="11"/>
  <c r="AU10" i="11"/>
  <c r="AT10" i="11"/>
  <c r="AS10" i="11"/>
  <c r="AU9" i="11"/>
  <c r="AT9" i="11"/>
  <c r="AS9" i="11"/>
  <c r="AU8" i="11"/>
  <c r="AT8" i="11"/>
  <c r="AS8" i="11"/>
  <c r="AU7" i="11"/>
  <c r="AT7" i="11"/>
  <c r="AS7" i="11"/>
  <c r="AU6" i="11"/>
  <c r="AT6" i="11"/>
  <c r="AS6" i="11"/>
  <c r="AU5" i="11"/>
  <c r="AT5" i="11"/>
  <c r="AS5" i="11"/>
  <c r="AU4" i="11"/>
  <c r="AT4" i="11"/>
  <c r="AS4" i="11"/>
  <c r="AR88" i="11"/>
  <c r="AR87" i="11"/>
  <c r="AR86" i="11"/>
  <c r="AR85" i="11"/>
  <c r="AR84" i="11"/>
  <c r="AR83" i="11"/>
  <c r="AR82" i="11"/>
  <c r="AR81" i="11"/>
  <c r="AR80" i="11"/>
  <c r="AR79" i="11"/>
  <c r="AR78" i="11"/>
  <c r="AR77" i="11"/>
  <c r="AR76" i="11"/>
  <c r="AR75" i="11"/>
  <c r="AR74" i="11"/>
  <c r="AR73" i="11"/>
  <c r="AR72" i="11"/>
  <c r="AR71" i="11"/>
  <c r="AR70" i="11"/>
  <c r="AR69" i="11"/>
  <c r="AR68" i="11"/>
  <c r="AR67" i="11"/>
  <c r="AR66" i="11"/>
  <c r="AR65" i="11"/>
  <c r="AR64" i="11"/>
  <c r="AR63" i="11"/>
  <c r="AR62" i="11"/>
  <c r="AR61" i="11"/>
  <c r="AR60" i="11"/>
  <c r="AR59" i="11"/>
  <c r="AR58" i="11"/>
  <c r="AR57" i="11"/>
  <c r="AR56" i="11"/>
  <c r="AR55" i="11"/>
  <c r="AR54" i="11"/>
  <c r="AR53" i="11"/>
  <c r="AR52" i="11"/>
  <c r="AR51" i="11"/>
  <c r="AR50" i="11"/>
  <c r="AR49" i="11"/>
  <c r="AR48" i="11"/>
  <c r="AR47" i="11"/>
  <c r="AR46" i="11"/>
  <c r="AR45" i="11"/>
  <c r="AR44" i="11"/>
  <c r="AR43" i="11"/>
  <c r="AR42" i="11"/>
  <c r="AR41" i="11"/>
  <c r="AR40" i="11"/>
  <c r="AR39" i="11"/>
  <c r="AR38" i="11"/>
  <c r="AR37" i="11"/>
  <c r="AR36" i="11"/>
  <c r="AR35" i="11"/>
  <c r="AR34" i="11"/>
  <c r="AR33" i="11"/>
  <c r="AR32" i="11"/>
  <c r="AR31" i="11"/>
  <c r="AR30" i="11"/>
  <c r="AR29" i="11"/>
  <c r="AR28" i="11"/>
  <c r="AR27" i="11"/>
  <c r="AR26" i="11"/>
  <c r="AR25" i="11"/>
  <c r="AR24" i="11"/>
  <c r="AR23" i="11"/>
  <c r="AR22" i="11"/>
  <c r="AR21" i="11"/>
  <c r="AR20" i="11"/>
  <c r="AR19" i="11"/>
  <c r="AR18" i="11"/>
  <c r="AR17" i="11"/>
  <c r="AR16" i="11"/>
  <c r="AR15" i="11"/>
  <c r="AR14" i="11"/>
  <c r="AR13" i="11"/>
  <c r="AR12" i="11"/>
  <c r="AR11" i="11"/>
  <c r="AR10" i="11"/>
  <c r="AR9" i="11"/>
  <c r="AR8" i="11"/>
  <c r="AR7" i="11"/>
  <c r="AR6" i="11"/>
  <c r="AR5" i="11"/>
  <c r="AR4" i="11"/>
  <c r="AQ88" i="11"/>
  <c r="AP88" i="11"/>
  <c r="AO88" i="11"/>
  <c r="AQ87" i="11"/>
  <c r="AP87" i="11"/>
  <c r="AO87" i="11"/>
  <c r="AQ86" i="11"/>
  <c r="AP86" i="11"/>
  <c r="AO86" i="11"/>
  <c r="AQ85" i="11"/>
  <c r="AP85" i="11"/>
  <c r="AO85" i="11"/>
  <c r="AQ84" i="11"/>
  <c r="AP84" i="11"/>
  <c r="AO84" i="11"/>
  <c r="AQ83" i="11"/>
  <c r="AP83" i="11"/>
  <c r="AO83" i="11"/>
  <c r="AQ82" i="11"/>
  <c r="AP82" i="11"/>
  <c r="AO82" i="11"/>
  <c r="AQ81" i="11"/>
  <c r="AP81" i="11"/>
  <c r="AO81" i="11"/>
  <c r="AQ80" i="11"/>
  <c r="AP80" i="11"/>
  <c r="AO80" i="11"/>
  <c r="AQ79" i="11"/>
  <c r="AP79" i="11"/>
  <c r="AO79" i="11"/>
  <c r="AQ78" i="11"/>
  <c r="AP78" i="11"/>
  <c r="AO78" i="11"/>
  <c r="AQ77" i="11"/>
  <c r="AP77" i="11"/>
  <c r="AO77" i="11"/>
  <c r="AQ76" i="11"/>
  <c r="AP76" i="11"/>
  <c r="AO76" i="11"/>
  <c r="AQ75" i="11"/>
  <c r="AP75" i="11"/>
  <c r="AO75" i="11"/>
  <c r="AQ74" i="11"/>
  <c r="AP74" i="11"/>
  <c r="AO74" i="11"/>
  <c r="AQ73" i="11"/>
  <c r="AP73" i="11"/>
  <c r="AO73" i="11"/>
  <c r="AQ72" i="11"/>
  <c r="AP72" i="11"/>
  <c r="AO72" i="11"/>
  <c r="AQ71" i="11"/>
  <c r="AP71" i="11"/>
  <c r="AO71" i="11"/>
  <c r="AQ70" i="11"/>
  <c r="AP70" i="11"/>
  <c r="AO70" i="11"/>
  <c r="AQ69" i="11"/>
  <c r="AP69" i="11"/>
  <c r="AO69" i="11"/>
  <c r="AQ68" i="11"/>
  <c r="AP68" i="11"/>
  <c r="AO68" i="11"/>
  <c r="AQ67" i="11"/>
  <c r="AP67" i="11"/>
  <c r="AO67" i="11"/>
  <c r="AQ66" i="11"/>
  <c r="AP66" i="11"/>
  <c r="AO66" i="11"/>
  <c r="AQ65" i="11"/>
  <c r="AP65" i="11"/>
  <c r="AO65" i="11"/>
  <c r="AQ64" i="11"/>
  <c r="AP64" i="11"/>
  <c r="AO64" i="11"/>
  <c r="AQ63" i="11"/>
  <c r="AP63" i="11"/>
  <c r="AO63" i="11"/>
  <c r="AQ62" i="11"/>
  <c r="AP62" i="11"/>
  <c r="AO62" i="11"/>
  <c r="AQ61" i="11"/>
  <c r="AP61" i="11"/>
  <c r="AO61" i="11"/>
  <c r="AQ60" i="11"/>
  <c r="AP60" i="11"/>
  <c r="AO60" i="11"/>
  <c r="AQ59" i="11"/>
  <c r="AP59" i="11"/>
  <c r="AO59" i="11"/>
  <c r="AQ58" i="11"/>
  <c r="AP58" i="11"/>
  <c r="AO58" i="11"/>
  <c r="AQ57" i="11"/>
  <c r="AP57" i="11"/>
  <c r="AO57" i="11"/>
  <c r="AQ56" i="11"/>
  <c r="AP56" i="11"/>
  <c r="AO56" i="11"/>
  <c r="AQ55" i="11"/>
  <c r="AP55" i="11"/>
  <c r="AO55" i="11"/>
  <c r="AQ54" i="11"/>
  <c r="AP54" i="11"/>
  <c r="AO54" i="11"/>
  <c r="AQ53" i="11"/>
  <c r="AP53" i="11"/>
  <c r="AO53" i="11"/>
  <c r="AQ52" i="11"/>
  <c r="AP52" i="11"/>
  <c r="AO52" i="11"/>
  <c r="AQ51" i="11"/>
  <c r="AP51" i="11"/>
  <c r="AO51" i="11"/>
  <c r="AQ50" i="11"/>
  <c r="AP50" i="11"/>
  <c r="AO50" i="11"/>
  <c r="AQ49" i="11"/>
  <c r="AP49" i="11"/>
  <c r="AO49" i="11"/>
  <c r="AQ48" i="11"/>
  <c r="AP48" i="11"/>
  <c r="AO48" i="11"/>
  <c r="AQ47" i="11"/>
  <c r="AP47" i="11"/>
  <c r="AO47" i="11"/>
  <c r="AQ46" i="11"/>
  <c r="AP46" i="11"/>
  <c r="AO46" i="11"/>
  <c r="AQ45" i="11"/>
  <c r="AP45" i="11"/>
  <c r="AO45" i="11"/>
  <c r="AQ44" i="11"/>
  <c r="AP44" i="11"/>
  <c r="AO44" i="11"/>
  <c r="AQ43" i="11"/>
  <c r="AP43" i="11"/>
  <c r="AO43" i="11"/>
  <c r="AQ42" i="11"/>
  <c r="AP42" i="11"/>
  <c r="AO42" i="11"/>
  <c r="AQ41" i="11"/>
  <c r="AP41" i="11"/>
  <c r="AO41" i="11"/>
  <c r="AQ40" i="11"/>
  <c r="AP40" i="11"/>
  <c r="AO40" i="11"/>
  <c r="AQ39" i="11"/>
  <c r="AP39" i="11"/>
  <c r="AO39" i="11"/>
  <c r="AQ38" i="11"/>
  <c r="AP38" i="11"/>
  <c r="AO38" i="11"/>
  <c r="AQ37" i="11"/>
  <c r="AP37" i="11"/>
  <c r="AO37" i="11"/>
  <c r="AQ36" i="11"/>
  <c r="AP36" i="11"/>
  <c r="AO36" i="11"/>
  <c r="AQ35" i="11"/>
  <c r="AP35" i="11"/>
  <c r="AO35" i="11"/>
  <c r="AQ34" i="11"/>
  <c r="AP34" i="11"/>
  <c r="AO34" i="11"/>
  <c r="AQ33" i="11"/>
  <c r="AP33" i="11"/>
  <c r="AO33" i="11"/>
  <c r="AQ32" i="11"/>
  <c r="AP32" i="11"/>
  <c r="AO32" i="11"/>
  <c r="AQ31" i="11"/>
  <c r="AP31" i="11"/>
  <c r="AO31" i="11"/>
  <c r="AQ30" i="11"/>
  <c r="AP30" i="11"/>
  <c r="AO30" i="11"/>
  <c r="AQ29" i="11"/>
  <c r="AP29" i="11"/>
  <c r="AO29" i="11"/>
  <c r="AQ28" i="11"/>
  <c r="AP28" i="11"/>
  <c r="AO28" i="11"/>
  <c r="AQ27" i="11"/>
  <c r="AP27" i="11"/>
  <c r="AO27" i="11"/>
  <c r="AQ26" i="11"/>
  <c r="AP26" i="11"/>
  <c r="AO26" i="11"/>
  <c r="AQ25" i="11"/>
  <c r="AP25" i="11"/>
  <c r="AO25" i="11"/>
  <c r="AQ24" i="11"/>
  <c r="AP24" i="11"/>
  <c r="AO24" i="11"/>
  <c r="AQ23" i="11"/>
  <c r="AP23" i="11"/>
  <c r="AO23" i="11"/>
  <c r="AQ22" i="11"/>
  <c r="AP22" i="11"/>
  <c r="AO22" i="11"/>
  <c r="AQ21" i="11"/>
  <c r="AP21" i="11"/>
  <c r="AO21" i="11"/>
  <c r="AQ20" i="11"/>
  <c r="AP20" i="11"/>
  <c r="AO20" i="11"/>
  <c r="AQ19" i="11"/>
  <c r="AP19" i="11"/>
  <c r="AO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Q14" i="11"/>
  <c r="AP14" i="11"/>
  <c r="AO14" i="11"/>
  <c r="AQ13" i="11"/>
  <c r="AP13" i="11"/>
  <c r="AO13" i="11"/>
  <c r="AQ12" i="11"/>
  <c r="AP12" i="11"/>
  <c r="AO12" i="11"/>
  <c r="AQ11" i="11"/>
  <c r="AP11" i="11"/>
  <c r="AO11" i="11"/>
  <c r="AQ10" i="11"/>
  <c r="AP10" i="11"/>
  <c r="AO10" i="11"/>
  <c r="AQ9" i="11"/>
  <c r="AP9" i="11"/>
  <c r="AO9" i="11"/>
  <c r="AQ8" i="11"/>
  <c r="AP8" i="11"/>
  <c r="AO8" i="11"/>
  <c r="AQ7" i="11"/>
  <c r="AP7" i="11"/>
  <c r="AO7" i="11"/>
  <c r="AQ6" i="11"/>
  <c r="AP6" i="11"/>
  <c r="AO6" i="11"/>
  <c r="AQ5" i="11"/>
  <c r="AP5" i="11"/>
  <c r="AO5" i="11"/>
  <c r="AQ4" i="11"/>
  <c r="AP4" i="11"/>
  <c r="AO4" i="11"/>
  <c r="AN88" i="11"/>
  <c r="AN87" i="11"/>
  <c r="AN86" i="11"/>
  <c r="AN85" i="11"/>
  <c r="AN84" i="11"/>
  <c r="AN83" i="11"/>
  <c r="AN82" i="11"/>
  <c r="AN81" i="11"/>
  <c r="AN80" i="11"/>
  <c r="AN79" i="11"/>
  <c r="AN78" i="11"/>
  <c r="AN77" i="11"/>
  <c r="AN76" i="11"/>
  <c r="AN75" i="11"/>
  <c r="AN74" i="11"/>
  <c r="AN73" i="11"/>
  <c r="AN72" i="11"/>
  <c r="AN71" i="11"/>
  <c r="AN70" i="11"/>
  <c r="AN69" i="11"/>
  <c r="AN68" i="11"/>
  <c r="AN67" i="11"/>
  <c r="AN66" i="11"/>
  <c r="AN65" i="11"/>
  <c r="AN64" i="11"/>
  <c r="AN63" i="11"/>
  <c r="AN62" i="11"/>
  <c r="AN61" i="11"/>
  <c r="AN60" i="11"/>
  <c r="AN59" i="11"/>
  <c r="AN58" i="11"/>
  <c r="AN57" i="11"/>
  <c r="AN56" i="11"/>
  <c r="AN55" i="11"/>
  <c r="AN54" i="11"/>
  <c r="AN53" i="11"/>
  <c r="AN52" i="11"/>
  <c r="AN51" i="11"/>
  <c r="AN50" i="11"/>
  <c r="AN49" i="11"/>
  <c r="AN48" i="11"/>
  <c r="AN47" i="11"/>
  <c r="AN46" i="11"/>
  <c r="AN45" i="11"/>
  <c r="AN44" i="11"/>
  <c r="AN43" i="11"/>
  <c r="AN42" i="11"/>
  <c r="AN41" i="11"/>
  <c r="AN40" i="11"/>
  <c r="AN39" i="11"/>
  <c r="AN38" i="11"/>
  <c r="AN37" i="11"/>
  <c r="AN36" i="11"/>
  <c r="AN35" i="11"/>
  <c r="AN34" i="11"/>
  <c r="AN33" i="11"/>
  <c r="AN32" i="11"/>
  <c r="AN31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B88" i="10" l="1"/>
  <c r="K88" i="10"/>
  <c r="H88" i="10"/>
  <c r="N88" i="10"/>
  <c r="V88" i="10"/>
  <c r="Z88" i="10"/>
  <c r="AF88" i="10"/>
  <c r="AI88" i="10"/>
  <c r="AN88" i="10"/>
  <c r="B88" i="11"/>
  <c r="H88" i="11"/>
  <c r="K88" i="11"/>
  <c r="N88" i="11"/>
  <c r="V88" i="11"/>
  <c r="Y88" i="11"/>
  <c r="AE88" i="11"/>
  <c r="AH88" i="11"/>
  <c r="AM88" i="11"/>
  <c r="AN87" i="10" l="1"/>
  <c r="AI87" i="10"/>
  <c r="AF87" i="10"/>
  <c r="Z87" i="10"/>
  <c r="V87" i="10"/>
  <c r="N87" i="10"/>
  <c r="K87" i="10"/>
  <c r="H87" i="10"/>
  <c r="B87" i="10"/>
  <c r="AM87" i="11"/>
  <c r="AH87" i="11"/>
  <c r="AE87" i="11"/>
  <c r="Y87" i="11"/>
  <c r="V87" i="11"/>
  <c r="N87" i="11"/>
  <c r="K87" i="11"/>
  <c r="H87" i="11"/>
  <c r="B87" i="11"/>
  <c r="AN86" i="10" l="1"/>
  <c r="AI86" i="10"/>
  <c r="AF86" i="10"/>
  <c r="Z86" i="10"/>
  <c r="V86" i="10"/>
  <c r="N86" i="10"/>
  <c r="K86" i="10"/>
  <c r="AM86" i="11"/>
  <c r="AH86" i="11"/>
  <c r="AE86" i="11"/>
  <c r="Y86" i="11"/>
  <c r="V86" i="11"/>
  <c r="N86" i="11"/>
  <c r="K86" i="11"/>
  <c r="H86" i="11"/>
  <c r="B86" i="11"/>
  <c r="H86" i="10"/>
  <c r="B86" i="10"/>
  <c r="AN85" i="10" l="1"/>
  <c r="AI85" i="10"/>
  <c r="AF85" i="10"/>
  <c r="Z85" i="10"/>
  <c r="V85" i="10"/>
  <c r="N85" i="10"/>
  <c r="K85" i="10"/>
  <c r="H85" i="10"/>
  <c r="B85" i="10"/>
  <c r="AM85" i="11"/>
  <c r="AH85" i="11"/>
  <c r="AE85" i="11"/>
  <c r="Y85" i="11"/>
  <c r="V85" i="11"/>
  <c r="N85" i="11"/>
  <c r="K85" i="11"/>
  <c r="H85" i="11"/>
  <c r="B85" i="11"/>
  <c r="AN84" i="10" l="1"/>
  <c r="AI84" i="10"/>
  <c r="AF84" i="10"/>
  <c r="Z84" i="10"/>
  <c r="V84" i="10"/>
  <c r="N84" i="10"/>
  <c r="K84" i="10"/>
  <c r="H84" i="10"/>
  <c r="B84" i="10"/>
  <c r="AM84" i="11"/>
  <c r="AH84" i="11"/>
  <c r="AE84" i="11"/>
  <c r="Y84" i="11"/>
  <c r="V84" i="11"/>
  <c r="N84" i="11"/>
  <c r="K84" i="11"/>
  <c r="H84" i="11"/>
  <c r="B84" i="11"/>
  <c r="Z83" i="10" l="1"/>
  <c r="AF83" i="10"/>
  <c r="AI83" i="10"/>
  <c r="AN83" i="10"/>
  <c r="V83" i="10"/>
  <c r="N83" i="10"/>
  <c r="K83" i="10"/>
  <c r="H83" i="10"/>
  <c r="B83" i="10"/>
  <c r="B83" i="11"/>
  <c r="K83" i="11"/>
  <c r="H83" i="11"/>
  <c r="N83" i="11"/>
  <c r="V83" i="11"/>
  <c r="Y83" i="11"/>
  <c r="AE83" i="11"/>
  <c r="AH83" i="11"/>
  <c r="AM83" i="11"/>
  <c r="B82" i="11" l="1"/>
  <c r="AN82" i="10" l="1"/>
  <c r="AI82" i="10"/>
  <c r="AF82" i="10"/>
  <c r="Z82" i="10"/>
  <c r="V82" i="10"/>
  <c r="N82" i="10"/>
  <c r="K82" i="10"/>
  <c r="H82" i="10"/>
  <c r="B82" i="10"/>
  <c r="AM82" i="11"/>
  <c r="AH82" i="11"/>
  <c r="AE82" i="11"/>
  <c r="Y82" i="11"/>
  <c r="V82" i="11"/>
  <c r="N82" i="11"/>
  <c r="K82" i="11"/>
  <c r="H82" i="11"/>
  <c r="B81" i="11"/>
  <c r="AN81" i="10" l="1"/>
  <c r="AI81" i="10"/>
  <c r="AF81" i="10"/>
  <c r="Z81" i="10"/>
  <c r="V81" i="10"/>
  <c r="N81" i="10"/>
  <c r="K81" i="10"/>
  <c r="H81" i="10"/>
  <c r="B81" i="10"/>
  <c r="AM81" i="11"/>
  <c r="AH81" i="11"/>
  <c r="AE81" i="11"/>
  <c r="Y81" i="11"/>
  <c r="V81" i="11"/>
  <c r="N81" i="11"/>
  <c r="K81" i="11"/>
  <c r="H81" i="11"/>
  <c r="AN80" i="10" l="1"/>
  <c r="AM80" i="11" l="1"/>
  <c r="AH80" i="11"/>
  <c r="AE80" i="11"/>
  <c r="Y80" i="11"/>
  <c r="V80" i="11"/>
  <c r="N80" i="11"/>
  <c r="K80" i="11"/>
  <c r="H80" i="11"/>
  <c r="B80" i="11"/>
  <c r="AI80" i="10"/>
  <c r="AF80" i="10"/>
  <c r="Z80" i="10"/>
  <c r="V80" i="10"/>
  <c r="N80" i="10"/>
  <c r="K80" i="10"/>
  <c r="H80" i="10"/>
  <c r="B80" i="10"/>
  <c r="AN79" i="10" l="1"/>
  <c r="AM79" i="11"/>
  <c r="AI79" i="10"/>
  <c r="AH79" i="11"/>
  <c r="AF79" i="10"/>
  <c r="AE79" i="11"/>
  <c r="Z79" i="10"/>
  <c r="Y79" i="11"/>
  <c r="V79" i="10"/>
  <c r="V79" i="11"/>
  <c r="N79" i="11"/>
  <c r="K79" i="11"/>
  <c r="N79" i="10"/>
  <c r="K79" i="10"/>
  <c r="H79" i="10"/>
  <c r="H79" i="11"/>
  <c r="B79" i="10"/>
  <c r="B79" i="11"/>
  <c r="Z78" i="10" l="1"/>
  <c r="V78" i="11"/>
  <c r="H78" i="11"/>
  <c r="AN77" i="10" l="1"/>
  <c r="AN78" i="10"/>
  <c r="AM78" i="11"/>
  <c r="AI78" i="10"/>
  <c r="AH78" i="11"/>
  <c r="AF78" i="10"/>
  <c r="AE78" i="11"/>
  <c r="Y78" i="11"/>
  <c r="K78" i="10"/>
  <c r="H78" i="10"/>
  <c r="H77" i="10"/>
  <c r="V78" i="10"/>
  <c r="K78" i="11"/>
  <c r="N78" i="10"/>
  <c r="N78" i="11"/>
  <c r="N77" i="11"/>
  <c r="B78" i="10"/>
  <c r="B78" i="11"/>
  <c r="AM77" i="11" l="1"/>
  <c r="AI77" i="10"/>
  <c r="AH77" i="11"/>
  <c r="AF77" i="10"/>
  <c r="AE77" i="11"/>
  <c r="Y77" i="11"/>
  <c r="V77" i="10"/>
  <c r="Z77" i="10" s="1"/>
  <c r="V77" i="11"/>
  <c r="N77" i="10"/>
  <c r="K77" i="10"/>
  <c r="K77" i="11"/>
  <c r="H77" i="11"/>
  <c r="AN69" i="10" l="1"/>
  <c r="A76" i="10" l="1"/>
  <c r="A76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AM76" i="11"/>
  <c r="AM75" i="11"/>
  <c r="AM74" i="11"/>
  <c r="AM73" i="11"/>
  <c r="AM72" i="11"/>
  <c r="AM71" i="11"/>
  <c r="AM70" i="11"/>
  <c r="AM69" i="11"/>
  <c r="AM68" i="11"/>
  <c r="AM67" i="11"/>
  <c r="AM66" i="11"/>
  <c r="AM65" i="11"/>
  <c r="AM64" i="11"/>
  <c r="AM63" i="11"/>
  <c r="AM62" i="11"/>
  <c r="AM61" i="11"/>
  <c r="AM60" i="11"/>
  <c r="AM59" i="11"/>
  <c r="AM58" i="11"/>
  <c r="AM57" i="11"/>
  <c r="AM56" i="11"/>
  <c r="AM55" i="11"/>
  <c r="AM54" i="11"/>
  <c r="AM53" i="11"/>
  <c r="AM52" i="11"/>
  <c r="AM51" i="11"/>
  <c r="AM50" i="11"/>
  <c r="AM49" i="11"/>
  <c r="AM48" i="11"/>
  <c r="AM47" i="11"/>
  <c r="AM46" i="11"/>
  <c r="AM45" i="11"/>
  <c r="AM44" i="11"/>
  <c r="AM43" i="11"/>
  <c r="AM42" i="11"/>
  <c r="AM41" i="11"/>
  <c r="AM40" i="11"/>
  <c r="AM39" i="11"/>
  <c r="AM38" i="11"/>
  <c r="AM37" i="11"/>
  <c r="AM36" i="11"/>
  <c r="AM35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M6" i="11"/>
  <c r="AM5" i="11"/>
  <c r="AM4" i="11"/>
  <c r="AM3" i="11"/>
  <c r="AN4" i="10"/>
  <c r="AN5" i="10"/>
  <c r="AN6" i="10"/>
  <c r="AN7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32" i="10"/>
  <c r="AN33" i="10"/>
  <c r="AN34" i="10"/>
  <c r="AN35" i="10"/>
  <c r="AN36" i="10"/>
  <c r="AN37" i="10"/>
  <c r="AN38" i="10"/>
  <c r="AN39" i="10"/>
  <c r="AN40" i="10"/>
  <c r="AN41" i="10"/>
  <c r="AN42" i="10"/>
  <c r="AN43" i="10"/>
  <c r="AN44" i="10"/>
  <c r="AN45" i="10"/>
  <c r="AN46" i="10"/>
  <c r="AN47" i="10"/>
  <c r="AN48" i="10"/>
  <c r="AN49" i="10"/>
  <c r="AN50" i="10"/>
  <c r="AN51" i="10"/>
  <c r="AN52" i="10"/>
  <c r="AN53" i="10"/>
  <c r="AN54" i="10"/>
  <c r="AN55" i="10"/>
  <c r="AN56" i="10"/>
  <c r="AN57" i="10"/>
  <c r="AN58" i="10"/>
  <c r="AN59" i="10"/>
  <c r="AN60" i="10"/>
  <c r="AN61" i="10"/>
  <c r="AN62" i="10"/>
  <c r="AN63" i="10"/>
  <c r="AN64" i="10"/>
  <c r="AN65" i="10"/>
  <c r="AN66" i="10"/>
  <c r="AN67" i="10"/>
  <c r="AN68" i="10"/>
  <c r="AN70" i="10"/>
  <c r="AN71" i="10"/>
  <c r="AN72" i="10"/>
  <c r="AN73" i="10"/>
  <c r="AN74" i="10"/>
  <c r="AN75" i="10"/>
  <c r="AN76" i="10"/>
  <c r="AN3" i="10"/>
  <c r="AI4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54" i="10"/>
  <c r="AI55" i="10"/>
  <c r="AI56" i="10"/>
  <c r="AI57" i="10"/>
  <c r="AI58" i="10"/>
  <c r="AI59" i="10"/>
  <c r="AI60" i="10"/>
  <c r="AI61" i="10"/>
  <c r="AI62" i="10"/>
  <c r="AI63" i="10"/>
  <c r="AI64" i="10"/>
  <c r="AI65" i="10"/>
  <c r="AI66" i="10"/>
  <c r="AI67" i="10"/>
  <c r="AI68" i="10"/>
  <c r="AI69" i="10"/>
  <c r="AI70" i="10"/>
  <c r="AI71" i="10"/>
  <c r="AI72" i="10"/>
  <c r="AI73" i="10"/>
  <c r="AI74" i="10"/>
  <c r="AI75" i="10"/>
  <c r="AI76" i="10"/>
  <c r="AI3" i="10"/>
  <c r="AH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3" i="11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F56" i="10"/>
  <c r="AF57" i="10"/>
  <c r="AF58" i="10"/>
  <c r="AF59" i="10"/>
  <c r="AF60" i="10"/>
  <c r="AF61" i="10"/>
  <c r="AF62" i="10"/>
  <c r="AF63" i="10"/>
  <c r="AF64" i="10"/>
  <c r="AF65" i="10"/>
  <c r="AF66" i="10"/>
  <c r="AF67" i="10"/>
  <c r="AF68" i="10"/>
  <c r="AF69" i="10"/>
  <c r="AF70" i="10"/>
  <c r="AF71" i="10"/>
  <c r="AF72" i="10"/>
  <c r="AF73" i="10"/>
  <c r="AF74" i="10"/>
  <c r="AF75" i="10"/>
  <c r="AF76" i="10"/>
  <c r="AF3" i="10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3" i="11"/>
  <c r="V4" i="10"/>
  <c r="Z4" i="10" s="1"/>
  <c r="V5" i="10"/>
  <c r="Z5" i="10" s="1"/>
  <c r="V6" i="10"/>
  <c r="Z6" i="10" s="1"/>
  <c r="V7" i="10"/>
  <c r="Z7" i="10" s="1"/>
  <c r="V8" i="10"/>
  <c r="Z8" i="10" s="1"/>
  <c r="V9" i="10"/>
  <c r="Z9" i="10" s="1"/>
  <c r="V10" i="10"/>
  <c r="Z10" i="10" s="1"/>
  <c r="V11" i="10"/>
  <c r="Z11" i="10" s="1"/>
  <c r="V12" i="10"/>
  <c r="Z12" i="10" s="1"/>
  <c r="V13" i="10"/>
  <c r="Z13" i="10" s="1"/>
  <c r="V14" i="10"/>
  <c r="Z14" i="10" s="1"/>
  <c r="V15" i="10"/>
  <c r="Z15" i="10" s="1"/>
  <c r="V16" i="10"/>
  <c r="Z16" i="10" s="1"/>
  <c r="V17" i="10"/>
  <c r="Z17" i="10" s="1"/>
  <c r="V18" i="10"/>
  <c r="Z18" i="10" s="1"/>
  <c r="V19" i="10"/>
  <c r="Z19" i="10" s="1"/>
  <c r="V20" i="10"/>
  <c r="Z20" i="10" s="1"/>
  <c r="V21" i="10"/>
  <c r="Z21" i="10" s="1"/>
  <c r="V22" i="10"/>
  <c r="Z22" i="10" s="1"/>
  <c r="V23" i="10"/>
  <c r="Z23" i="10" s="1"/>
  <c r="V24" i="10"/>
  <c r="Z24" i="10" s="1"/>
  <c r="V25" i="10"/>
  <c r="Z25" i="10" s="1"/>
  <c r="V26" i="10"/>
  <c r="Z26" i="10" s="1"/>
  <c r="V27" i="10"/>
  <c r="Z27" i="10" s="1"/>
  <c r="V28" i="10"/>
  <c r="Z28" i="10" s="1"/>
  <c r="V29" i="10"/>
  <c r="Z29" i="10" s="1"/>
  <c r="V30" i="10"/>
  <c r="Z30" i="10" s="1"/>
  <c r="V31" i="10"/>
  <c r="Z31" i="10" s="1"/>
  <c r="V32" i="10"/>
  <c r="Z32" i="10" s="1"/>
  <c r="V33" i="10"/>
  <c r="Z33" i="10" s="1"/>
  <c r="V34" i="10"/>
  <c r="Z34" i="10" s="1"/>
  <c r="V35" i="10"/>
  <c r="Z35" i="10" s="1"/>
  <c r="V36" i="10"/>
  <c r="Z36" i="10" s="1"/>
  <c r="V37" i="10"/>
  <c r="Z37" i="10" s="1"/>
  <c r="V38" i="10"/>
  <c r="Z38" i="10" s="1"/>
  <c r="V39" i="10"/>
  <c r="Z39" i="10" s="1"/>
  <c r="V40" i="10"/>
  <c r="Z40" i="10" s="1"/>
  <c r="V41" i="10"/>
  <c r="Z41" i="10" s="1"/>
  <c r="V42" i="10"/>
  <c r="Z42" i="10" s="1"/>
  <c r="V43" i="10"/>
  <c r="Z43" i="10" s="1"/>
  <c r="V44" i="10"/>
  <c r="Z44" i="10" s="1"/>
  <c r="V45" i="10"/>
  <c r="Z45" i="10" s="1"/>
  <c r="V46" i="10"/>
  <c r="Z46" i="10" s="1"/>
  <c r="V47" i="10"/>
  <c r="Z47" i="10" s="1"/>
  <c r="V48" i="10"/>
  <c r="Z48" i="10" s="1"/>
  <c r="V49" i="10"/>
  <c r="Z49" i="10" s="1"/>
  <c r="V50" i="10"/>
  <c r="Z50" i="10" s="1"/>
  <c r="V51" i="10"/>
  <c r="Z51" i="10" s="1"/>
  <c r="V52" i="10"/>
  <c r="Z52" i="10" s="1"/>
  <c r="V53" i="10"/>
  <c r="Z53" i="10" s="1"/>
  <c r="V54" i="10"/>
  <c r="Z54" i="10" s="1"/>
  <c r="V55" i="10"/>
  <c r="Z55" i="10" s="1"/>
  <c r="V56" i="10"/>
  <c r="Z56" i="10" s="1"/>
  <c r="V57" i="10"/>
  <c r="Z57" i="10" s="1"/>
  <c r="V58" i="10"/>
  <c r="Z58" i="10" s="1"/>
  <c r="V59" i="10"/>
  <c r="Z59" i="10" s="1"/>
  <c r="V60" i="10"/>
  <c r="Z60" i="10" s="1"/>
  <c r="V61" i="10"/>
  <c r="Z61" i="10" s="1"/>
  <c r="V62" i="10"/>
  <c r="Z62" i="10" s="1"/>
  <c r="V63" i="10"/>
  <c r="Z63" i="10" s="1"/>
  <c r="V64" i="10"/>
  <c r="Z64" i="10" s="1"/>
  <c r="V65" i="10"/>
  <c r="Z65" i="10" s="1"/>
  <c r="V66" i="10"/>
  <c r="Z66" i="10" s="1"/>
  <c r="V67" i="10"/>
  <c r="Z67" i="10" s="1"/>
  <c r="V68" i="10"/>
  <c r="Z68" i="10" s="1"/>
  <c r="V69" i="10"/>
  <c r="Z69" i="10" s="1"/>
  <c r="V70" i="10"/>
  <c r="Z70" i="10" s="1"/>
  <c r="V71" i="10"/>
  <c r="Z71" i="10" s="1"/>
  <c r="V72" i="10"/>
  <c r="Z72" i="10" s="1"/>
  <c r="V73" i="10"/>
  <c r="Z73" i="10" s="1"/>
  <c r="V74" i="10"/>
  <c r="Z74" i="10" s="1"/>
  <c r="V75" i="10"/>
  <c r="Z75" i="10" s="1"/>
  <c r="V76" i="10"/>
  <c r="Z76" i="10" s="1"/>
  <c r="V3" i="10"/>
  <c r="Z3" i="10" s="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3" i="11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3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H8" i="10"/>
  <c r="H4" i="10"/>
  <c r="H5" i="10"/>
  <c r="H6" i="10"/>
  <c r="H7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3" i="10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A77" i="10" l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77" i="11"/>
  <c r="A78" i="11" s="1"/>
  <c r="A79" i="11" s="1"/>
  <c r="A80" i="11" s="1"/>
  <c r="A81" i="11" l="1"/>
  <c r="A82" i="11" s="1"/>
  <c r="A83" i="11" s="1"/>
  <c r="A84" i="11" s="1"/>
  <c r="A85" i="11" s="1"/>
  <c r="A86" i="11" s="1"/>
  <c r="A87" i="11" s="1"/>
  <c r="A88" i="11" s="1"/>
  <c r="A109" i="12"/>
  <c r="C109" i="12"/>
  <c r="D109" i="12"/>
  <c r="E109" i="12" s="1"/>
  <c r="B109" i="12"/>
  <c r="E110" i="12"/>
  <c r="K109" i="12"/>
  <c r="O109" i="12" s="1"/>
  <c r="N109" i="12"/>
  <c r="M109" i="12"/>
  <c r="L109" i="12"/>
</calcChain>
</file>

<file path=xl/sharedStrings.xml><?xml version="1.0" encoding="utf-8"?>
<sst xmlns="http://schemas.openxmlformats.org/spreadsheetml/2006/main" count="638" uniqueCount="125">
  <si>
    <t>Deposito</t>
  </si>
  <si>
    <t>Giro</t>
  </si>
  <si>
    <t>Sertifikat Deposito</t>
  </si>
  <si>
    <t>Tabungan</t>
  </si>
  <si>
    <t>DOC</t>
  </si>
  <si>
    <t>DPK</t>
  </si>
  <si>
    <t>Simpanan dari Bank Lain</t>
  </si>
  <si>
    <t>Konvensional</t>
  </si>
  <si>
    <t>Syariah</t>
  </si>
  <si>
    <t xml:space="preserve">N ≤ 100 Jt </t>
  </si>
  <si>
    <t xml:space="preserve">100 Jt &lt; N ≤ 200 Jt </t>
  </si>
  <si>
    <t xml:space="preserve">200 Jt &lt; N ≤ 500 Jt </t>
  </si>
  <si>
    <t>500 Jt &lt; N ≤ 1 M</t>
  </si>
  <si>
    <t>1 M &lt; N ≤ 2 M</t>
  </si>
  <si>
    <t>2 M &lt; N ≤ 5 M</t>
  </si>
  <si>
    <t>N &gt; 5 M</t>
  </si>
  <si>
    <t>Deposit On Call</t>
  </si>
  <si>
    <t>Bulan</t>
  </si>
  <si>
    <t>Jumlah</t>
  </si>
  <si>
    <t>REKENING</t>
  </si>
  <si>
    <t>JENIS SIMPANAN</t>
  </si>
  <si>
    <t>KEPEMILIKAN SIMPANAN</t>
  </si>
  <si>
    <t>JENIS USAHA</t>
  </si>
  <si>
    <t>KEPEMILIKAN BANK</t>
  </si>
  <si>
    <t>Pemerintah</t>
  </si>
  <si>
    <t>Swasta Nasional</t>
  </si>
  <si>
    <t>Campuran</t>
  </si>
  <si>
    <t>Asing</t>
  </si>
  <si>
    <t>BPD</t>
  </si>
  <si>
    <t>VALUTA SIMPANAN</t>
  </si>
  <si>
    <t>Rupiah</t>
  </si>
  <si>
    <t>Valas</t>
  </si>
  <si>
    <t>BUKU</t>
  </si>
  <si>
    <t>NOMINAL DIJAMIN</t>
  </si>
  <si>
    <t>≤ 2M (Dijamin Seluruhnya)</t>
  </si>
  <si>
    <t>&gt; 2M (Dijamin Sebagian)</t>
  </si>
  <si>
    <r>
      <rPr>
        <sz val="10"/>
        <rFont val="Calibri"/>
        <family val="2"/>
      </rPr>
      <t>≤</t>
    </r>
    <r>
      <rPr>
        <sz val="10"/>
        <rFont val="Segoe UI"/>
        <family val="2"/>
      </rPr>
      <t xml:space="preserve"> 2M (Dijamin sepenuhnya)</t>
    </r>
  </si>
  <si>
    <t>&gt; 2M (Dijamin sebagian)</t>
  </si>
  <si>
    <t>&gt; 2M (Tidak Dijamin)</t>
  </si>
  <si>
    <t>Month</t>
  </si>
  <si>
    <t>Sertifikat_Depo</t>
  </si>
  <si>
    <t>A. JENIS SIMPANAN</t>
  </si>
  <si>
    <t>B. KEPEMILIKAN SIMPANAN</t>
  </si>
  <si>
    <t>C. JENIS USAHA</t>
  </si>
  <si>
    <t>E. REKENING DIJAMIN</t>
  </si>
  <si>
    <t>F. KEPEMILIKAN BANK</t>
  </si>
  <si>
    <t>G. VALUTA SIMPANAN</t>
  </si>
  <si>
    <t>H. BUKU</t>
  </si>
  <si>
    <t>NOMINAL</t>
  </si>
  <si>
    <t>D. TIERING NOMINAL</t>
  </si>
  <si>
    <t>TIERING NOMINAL</t>
  </si>
  <si>
    <t>Buku 1</t>
  </si>
  <si>
    <t>Buku 2</t>
  </si>
  <si>
    <t>Buku 3</t>
  </si>
  <si>
    <t>Buku 4</t>
  </si>
  <si>
    <t>Sebelum</t>
  </si>
  <si>
    <t>Pada Saat</t>
  </si>
  <si>
    <t>Naik/ (Turun)</t>
  </si>
  <si>
    <t>Outlyer</t>
  </si>
  <si>
    <t>outlyer</t>
  </si>
  <si>
    <t>Nominal</t>
  </si>
  <si>
    <t>Sama dengan sebelum pandemi</t>
  </si>
  <si>
    <t>kenaikan rekening melebihi rata-rata sebelum pandemi</t>
  </si>
  <si>
    <t>kenaikan di bawah rata-rata sebelum pandemi</t>
  </si>
  <si>
    <t>terdapat kenaikan simpanan melebihi rata-rata sebelum pandemi</t>
  </si>
  <si>
    <t>terdapat penurunan simpanan dibandingkan sebelum pandemi</t>
  </si>
  <si>
    <t>Penurunan Rekening Simpanan</t>
  </si>
  <si>
    <t>Penurunan Nominal Simpanan</t>
  </si>
  <si>
    <t>Nominal yang berpindah ke Bank lebih besar Rp</t>
  </si>
  <si>
    <t>Simpanan Selama Pandemi</t>
  </si>
  <si>
    <t>Rangkuman</t>
  </si>
  <si>
    <t>Rata-rata Kenaikan</t>
  </si>
  <si>
    <t>Keterangan</t>
  </si>
  <si>
    <t>Jenis Bank</t>
  </si>
  <si>
    <t>Sebelum C-19</t>
  </si>
  <si>
    <t>Pada Saat C-19</t>
  </si>
  <si>
    <t>Terjadi kenaikan laju simpanan dibandingkan sebelum pandemi</t>
  </si>
  <si>
    <t>Terjadi penurunan laju simpanan dibandingkan sebelum pandemi</t>
  </si>
  <si>
    <t>Simpanan</t>
  </si>
  <si>
    <t>Estimasi Simpanan</t>
  </si>
  <si>
    <t>Rata-rata (Maret-Juli 2020)</t>
  </si>
  <si>
    <t xml:space="preserve">Naik/(turun) </t>
  </si>
  <si>
    <t>(Keluar)/Masuk per Bulan</t>
  </si>
  <si>
    <t>Rata-rata Kenaikan Simpanan</t>
  </si>
  <si>
    <t>Terjadi penurunan rata-rata kenaikan simpanan saat pandemi</t>
  </si>
  <si>
    <t>Terjadi peningkatan rata-rata kenaikan simpanan saat pandemi</t>
  </si>
  <si>
    <t>Y</t>
  </si>
  <si>
    <t>D</t>
  </si>
  <si>
    <t>X1</t>
  </si>
  <si>
    <t>X2</t>
  </si>
  <si>
    <t>konven</t>
  </si>
  <si>
    <t>Buku1</t>
  </si>
  <si>
    <t>Buku4</t>
  </si>
  <si>
    <t>Swasta</t>
  </si>
  <si>
    <t>pemerintah</t>
  </si>
  <si>
    <t>Rata-rata Kenaikan Simpanan Bulanan</t>
  </si>
  <si>
    <t xml:space="preserve">Terjadi peningkatan rata-rata kenaikan simpanan </t>
  </si>
  <si>
    <t xml:space="preserve">Terjadi penurunan rata-rata kenaikan simpanan </t>
  </si>
  <si>
    <t>Sebelum C-19*</t>
  </si>
  <si>
    <t>**) Rata-rata kenaikan simpanan bulanan sejak maret 2020 s.d. Juli 2020</t>
  </si>
  <si>
    <t>*) Rata-rata kenaikan simpanan bulanan sejak 2013 s.d. Juli 2020 dengan mengeluarkan yang outlyer</t>
  </si>
  <si>
    <t>(dalam milyar)</t>
  </si>
  <si>
    <t>Estimasi Simpanan rata-rata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</si>
  <si>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</si>
  <si>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</si>
  <si>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</si>
  <si>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</si>
  <si>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</si>
  <si>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</si>
  <si>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</si>
  <si>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</si>
  <si>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</si>
  <si>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</si>
  <si>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</si>
  <si>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</si>
  <si>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</si>
  <si>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Level(95,0%)</t>
  </si>
  <si>
    <t>Saat Covid</t>
  </si>
  <si>
    <t>Korelasi</t>
  </si>
  <si>
    <t>Konven</t>
  </si>
  <si>
    <t>Largest(1)</t>
  </si>
  <si>
    <t>Smallest(1)</t>
  </si>
  <si>
    <t>DATA TOTAL SIMPANAN JULI 2003 s.d. JULI 2020</t>
  </si>
  <si>
    <t>Nilai Simpanan (RpMiliar)</t>
  </si>
  <si>
    <t xml:space="preserve">Jumlah Rekening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</si>
</sst>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p&quot;#,##0;[Red]\-&quot;Rp&quot;#,##0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mmm\-yy;@"/>
    <numFmt numFmtId="167" formatCode="_(* #,##0_);_(* \(#,##0\);_(* &quot;-&quot;??_);_(@_)"/>
    <numFmt numFmtId="168" formatCode="0.0%"/>
    <numFmt numFmtId="169" formatCode="0.000%"/>
    <numFmt numFmtId="170" formatCode="_-* #,##0_-;\-* #,##0_-;_-* &quot;-&quot;?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b/>
      <sz val="9"/>
      <color theme="1"/>
      <name val="Segoe UI"/>
      <family val="2"/>
    </font>
    <font>
      <b/>
      <sz val="10"/>
      <color indexed="8"/>
      <name val="Segoe UI"/>
      <family val="2"/>
    </font>
    <font>
      <sz val="10"/>
      <color indexed="8"/>
      <name val="Segoe UI"/>
      <family val="2"/>
    </font>
    <font>
      <b/>
      <sz val="10"/>
      <name val="Segoe U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2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Segoe UI"/>
      <family val="2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12" fillId="0" borderId="0"/>
    <xf numFmtId="165" fontId="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166" fontId="2" fillId="0" borderId="0" xfId="0" applyNumberFormat="1" applyFont="1"/>
    <xf numFmtId="0" fontId="6" fillId="0" borderId="0" xfId="5" applyFont="1" applyFill="1" applyBorder="1"/>
    <xf numFmtId="0" fontId="6" fillId="0" borderId="0" xfId="5" applyFont="1" applyFill="1" applyBorder="1" applyAlignment="1"/>
    <xf numFmtId="0" fontId="6" fillId="0" borderId="0" xfId="5" applyFont="1" applyBorder="1"/>
    <xf numFmtId="0" fontId="6" fillId="0" borderId="0" xfId="5" applyFont="1" applyBorder="1" applyAlignment="1">
      <alignment horizontal="center"/>
    </xf>
    <xf numFmtId="166" fontId="4" fillId="0" borderId="2" xfId="5" applyNumberFormat="1" applyFont="1" applyBorder="1"/>
    <xf numFmtId="49" fontId="9" fillId="0" borderId="3" xfId="5" applyNumberFormat="1" applyFont="1" applyFill="1" applyBorder="1" applyAlignment="1">
      <alignment horizontal="center"/>
    </xf>
    <xf numFmtId="166" fontId="2" fillId="0" borderId="2" xfId="5" applyNumberFormat="1" applyFont="1" applyFill="1" applyBorder="1"/>
    <xf numFmtId="3" fontId="9" fillId="0" borderId="2" xfId="5" applyNumberFormat="1" applyFont="1" applyFill="1" applyBorder="1" applyAlignment="1"/>
    <xf numFmtId="3" fontId="9" fillId="3" borderId="2" xfId="5" applyNumberFormat="1" applyFont="1" applyFill="1" applyBorder="1" applyAlignment="1"/>
    <xf numFmtId="3" fontId="6" fillId="3" borderId="2" xfId="5" applyNumberFormat="1" applyFont="1" applyFill="1" applyBorder="1"/>
    <xf numFmtId="3" fontId="9" fillId="3" borderId="7" xfId="5" applyNumberFormat="1" applyFont="1" applyFill="1" applyBorder="1" applyAlignment="1"/>
    <xf numFmtId="167" fontId="6" fillId="0" borderId="2" xfId="1" applyNumberFormat="1" applyFont="1" applyBorder="1"/>
    <xf numFmtId="0" fontId="2" fillId="0" borderId="3" xfId="0" applyFont="1" applyBorder="1" applyAlignment="1">
      <alignment horizontal="center"/>
    </xf>
    <xf numFmtId="167" fontId="6" fillId="0" borderId="2" xfId="1" applyNumberFormat="1" applyFont="1" applyFill="1" applyBorder="1"/>
    <xf numFmtId="167" fontId="6" fillId="0" borderId="2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5" applyFont="1" applyFill="1" applyBorder="1" applyAlignment="1">
      <alignment horizontal="center"/>
    </xf>
    <xf numFmtId="167" fontId="6" fillId="3" borderId="2" xfId="5" applyNumberFormat="1" applyFont="1" applyFill="1" applyBorder="1"/>
    <xf numFmtId="0" fontId="6" fillId="0" borderId="0" xfId="5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8" fillId="3" borderId="3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center"/>
    </xf>
    <xf numFmtId="167" fontId="6" fillId="0" borderId="4" xfId="1" applyNumberFormat="1" applyFont="1" applyFill="1" applyBorder="1"/>
    <xf numFmtId="0" fontId="6" fillId="0" borderId="3" xfId="5" applyFont="1" applyBorder="1" applyAlignment="1">
      <alignment horizontal="center"/>
    </xf>
    <xf numFmtId="167" fontId="6" fillId="0" borderId="0" xfId="1" applyNumberFormat="1" applyFont="1" applyFill="1" applyBorder="1"/>
    <xf numFmtId="0" fontId="11" fillId="0" borderId="3" xfId="5" applyFont="1" applyFill="1" applyBorder="1" applyAlignment="1">
      <alignment horizontal="center"/>
    </xf>
    <xf numFmtId="167" fontId="9" fillId="2" borderId="2" xfId="1" applyNumberFormat="1" applyFont="1" applyFill="1" applyBorder="1"/>
    <xf numFmtId="3" fontId="9" fillId="2" borderId="2" xfId="5" applyNumberFormat="1" applyFont="1" applyFill="1" applyBorder="1"/>
    <xf numFmtId="0" fontId="10" fillId="0" borderId="5" xfId="5" applyFont="1" applyBorder="1" applyAlignment="1"/>
    <xf numFmtId="0" fontId="10" fillId="0" borderId="8" xfId="5" applyFont="1" applyBorder="1" applyAlignment="1"/>
    <xf numFmtId="0" fontId="10" fillId="0" borderId="6" xfId="5" applyFont="1" applyBorder="1" applyAlignment="1"/>
    <xf numFmtId="0" fontId="10" fillId="0" borderId="5" xfId="5" applyFont="1" applyFill="1" applyBorder="1" applyAlignment="1"/>
    <xf numFmtId="0" fontId="10" fillId="0" borderId="8" xfId="5" applyFont="1" applyFill="1" applyBorder="1" applyAlignment="1"/>
    <xf numFmtId="0" fontId="10" fillId="0" borderId="6" xfId="5" applyFont="1" applyFill="1" applyBorder="1" applyAlignment="1"/>
    <xf numFmtId="167" fontId="6" fillId="0" borderId="3" xfId="1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165" fontId="6" fillId="0" borderId="0" xfId="1" applyFont="1" applyFill="1" applyBorder="1"/>
    <xf numFmtId="167" fontId="9" fillId="0" borderId="2" xfId="1" applyNumberFormat="1" applyFont="1" applyFill="1" applyBorder="1" applyAlignment="1"/>
    <xf numFmtId="167" fontId="9" fillId="3" borderId="2" xfId="1" applyNumberFormat="1" applyFont="1" applyFill="1" applyBorder="1" applyAlignment="1"/>
    <xf numFmtId="167" fontId="6" fillId="3" borderId="2" xfId="1" applyNumberFormat="1" applyFont="1" applyFill="1" applyBorder="1"/>
    <xf numFmtId="164" fontId="6" fillId="0" borderId="0" xfId="15" applyFont="1" applyFill="1" applyBorder="1"/>
    <xf numFmtId="164" fontId="9" fillId="0" borderId="2" xfId="15" applyFont="1" applyFill="1" applyBorder="1" applyAlignment="1"/>
    <xf numFmtId="3" fontId="6" fillId="3" borderId="7" xfId="5" applyNumberFormat="1" applyFont="1" applyFill="1" applyBorder="1"/>
    <xf numFmtId="164" fontId="6" fillId="0" borderId="7" xfId="15" applyFont="1" applyFill="1" applyBorder="1" applyAlignment="1">
      <alignment horizontal="right"/>
    </xf>
    <xf numFmtId="167" fontId="6" fillId="0" borderId="7" xfId="1" applyNumberFormat="1" applyFont="1" applyFill="1" applyBorder="1"/>
    <xf numFmtId="167" fontId="6" fillId="3" borderId="7" xfId="5" applyNumberFormat="1" applyFont="1" applyFill="1" applyBorder="1"/>
    <xf numFmtId="164" fontId="6" fillId="0" borderId="7" xfId="15" applyFont="1" applyFill="1" applyBorder="1"/>
    <xf numFmtId="164" fontId="6" fillId="0" borderId="2" xfId="15" applyFont="1" applyFill="1" applyBorder="1"/>
    <xf numFmtId="164" fontId="6" fillId="0" borderId="7" xfId="15" applyFont="1" applyFill="1" applyBorder="1" applyAlignment="1"/>
    <xf numFmtId="164" fontId="6" fillId="0" borderId="0" xfId="15" applyFont="1" applyFill="1" applyBorder="1" applyAlignment="1"/>
    <xf numFmtId="164" fontId="9" fillId="3" borderId="2" xfId="15" applyFont="1" applyFill="1" applyBorder="1" applyAlignment="1"/>
    <xf numFmtId="164" fontId="6" fillId="0" borderId="2" xfId="15" applyFont="1" applyFill="1" applyBorder="1" applyAlignment="1">
      <alignment horizontal="center"/>
    </xf>
    <xf numFmtId="164" fontId="6" fillId="3" borderId="2" xfId="15" applyFont="1" applyFill="1" applyBorder="1"/>
    <xf numFmtId="164" fontId="6" fillId="3" borderId="7" xfId="15" applyFont="1" applyFill="1" applyBorder="1"/>
    <xf numFmtId="164" fontId="9" fillId="4" borderId="2" xfId="15" applyFont="1" applyFill="1" applyBorder="1" applyAlignment="1"/>
    <xf numFmtId="0" fontId="6" fillId="0" borderId="0" xfId="5" applyFont="1" applyFill="1" applyBorder="1" applyAlignment="1">
      <alignment horizontal="right"/>
    </xf>
    <xf numFmtId="164" fontId="9" fillId="4" borderId="2" xfId="15" applyFont="1" applyFill="1" applyBorder="1" applyAlignment="1">
      <alignment horizontal="right"/>
    </xf>
    <xf numFmtId="166" fontId="2" fillId="0" borderId="0" xfId="0" applyNumberFormat="1" applyFont="1" applyFill="1"/>
    <xf numFmtId="166" fontId="2" fillId="4" borderId="7" xfId="0" applyNumberFormat="1" applyFont="1" applyFill="1" applyBorder="1" applyAlignment="1">
      <alignment horizontal="right"/>
    </xf>
    <xf numFmtId="167" fontId="9" fillId="4" borderId="2" xfId="1" applyNumberFormat="1" applyFont="1" applyFill="1" applyBorder="1" applyAlignment="1">
      <alignment horizontal="right"/>
    </xf>
    <xf numFmtId="167" fontId="6" fillId="4" borderId="7" xfId="1" applyNumberFormat="1" applyFont="1" applyFill="1" applyBorder="1" applyAlignment="1">
      <alignment horizontal="right"/>
    </xf>
    <xf numFmtId="167" fontId="6" fillId="4" borderId="2" xfId="1" applyNumberFormat="1" applyFont="1" applyFill="1" applyBorder="1" applyAlignment="1">
      <alignment horizontal="right"/>
    </xf>
    <xf numFmtId="167" fontId="6" fillId="4" borderId="7" xfId="1" applyNumberFormat="1" applyFont="1" applyFill="1" applyBorder="1" applyAlignment="1"/>
    <xf numFmtId="167" fontId="9" fillId="4" borderId="7" xfId="1" applyNumberFormat="1" applyFont="1" applyFill="1" applyBorder="1" applyAlignment="1">
      <alignment horizontal="right"/>
    </xf>
    <xf numFmtId="167" fontId="6" fillId="4" borderId="7" xfId="1" applyNumberFormat="1" applyFont="1" applyFill="1" applyBorder="1"/>
    <xf numFmtId="167" fontId="6" fillId="4" borderId="7" xfId="1" applyNumberFormat="1" applyFont="1" applyFill="1" applyBorder="1" applyAlignment="1">
      <alignment horizontal="center"/>
    </xf>
    <xf numFmtId="164" fontId="6" fillId="4" borderId="7" xfId="15" applyFont="1" applyFill="1" applyBorder="1" applyAlignment="1"/>
    <xf numFmtId="164" fontId="9" fillId="4" borderId="7" xfId="15" applyFont="1" applyFill="1" applyBorder="1" applyAlignment="1">
      <alignment horizontal="right"/>
    </xf>
    <xf numFmtId="164" fontId="6" fillId="4" borderId="7" xfId="15" applyFont="1" applyFill="1" applyBorder="1"/>
    <xf numFmtId="164" fontId="6" fillId="4" borderId="7" xfId="15" applyFont="1" applyFill="1" applyBorder="1" applyAlignment="1">
      <alignment horizontal="center"/>
    </xf>
    <xf numFmtId="164" fontId="6" fillId="4" borderId="7" xfId="15" applyFont="1" applyFill="1" applyBorder="1" applyAlignment="1">
      <alignment horizontal="right"/>
    </xf>
    <xf numFmtId="164" fontId="6" fillId="4" borderId="0" xfId="15" applyFont="1" applyFill="1" applyBorder="1"/>
    <xf numFmtId="165" fontId="6" fillId="0" borderId="3" xfId="1" applyFont="1" applyFill="1" applyBorder="1"/>
    <xf numFmtId="165" fontId="6" fillId="0" borderId="3" xfId="5" applyNumberFormat="1" applyFont="1" applyFill="1" applyBorder="1"/>
    <xf numFmtId="0" fontId="6" fillId="0" borderId="3" xfId="5" applyFont="1" applyFill="1" applyBorder="1"/>
    <xf numFmtId="10" fontId="6" fillId="0" borderId="3" xfId="20" applyNumberFormat="1" applyFont="1" applyFill="1" applyBorder="1"/>
    <xf numFmtId="10" fontId="6" fillId="0" borderId="0" xfId="5" applyNumberFormat="1" applyFont="1" applyFill="1" applyBorder="1"/>
    <xf numFmtId="0" fontId="6" fillId="0" borderId="3" xfId="5" applyFont="1" applyBorder="1"/>
    <xf numFmtId="10" fontId="6" fillId="0" borderId="3" xfId="20" applyNumberFormat="1" applyFont="1" applyBorder="1"/>
    <xf numFmtId="166" fontId="2" fillId="4" borderId="0" xfId="0" applyNumberFormat="1" applyFont="1" applyFill="1" applyAlignment="1">
      <alignment horizontal="right"/>
    </xf>
    <xf numFmtId="167" fontId="6" fillId="4" borderId="7" xfId="5" applyNumberFormat="1" applyFont="1" applyFill="1" applyBorder="1" applyAlignment="1">
      <alignment horizontal="right"/>
    </xf>
    <xf numFmtId="167" fontId="6" fillId="4" borderId="2" xfId="5" applyNumberFormat="1" applyFont="1" applyFill="1" applyBorder="1" applyAlignment="1">
      <alignment horizontal="right"/>
    </xf>
    <xf numFmtId="10" fontId="6" fillId="4" borderId="3" xfId="20" applyNumberFormat="1" applyFont="1" applyFill="1" applyBorder="1"/>
    <xf numFmtId="9" fontId="0" fillId="0" borderId="0" xfId="20" applyFont="1"/>
    <xf numFmtId="9" fontId="0" fillId="4" borderId="0" xfId="20" applyFont="1" applyFill="1"/>
    <xf numFmtId="168" fontId="0" fillId="0" borderId="0" xfId="20" applyNumberFormat="1" applyFont="1"/>
    <xf numFmtId="168" fontId="0" fillId="4" borderId="0" xfId="20" applyNumberFormat="1" applyFont="1" applyFill="1"/>
    <xf numFmtId="168" fontId="0" fillId="5" borderId="0" xfId="20" applyNumberFormat="1" applyFont="1" applyFill="1"/>
    <xf numFmtId="10" fontId="0" fillId="0" borderId="0" xfId="0" applyNumberFormat="1"/>
    <xf numFmtId="10" fontId="0" fillId="0" borderId="0" xfId="20" applyNumberFormat="1" applyFont="1"/>
    <xf numFmtId="10" fontId="0" fillId="6" borderId="0" xfId="0" applyNumberFormat="1" applyFill="1"/>
    <xf numFmtId="168" fontId="0" fillId="7" borderId="0" xfId="20" applyNumberFormat="1" applyFont="1" applyFill="1"/>
    <xf numFmtId="168" fontId="0" fillId="8" borderId="0" xfId="20" applyNumberFormat="1" applyFont="1" applyFill="1"/>
    <xf numFmtId="10" fontId="0" fillId="7" borderId="0" xfId="0" applyNumberFormat="1" applyFill="1"/>
    <xf numFmtId="0" fontId="17" fillId="0" borderId="0" xfId="0" applyFont="1"/>
    <xf numFmtId="168" fontId="0" fillId="9" borderId="0" xfId="0" applyNumberFormat="1" applyFill="1"/>
    <xf numFmtId="9" fontId="0" fillId="5" borderId="0" xfId="20" applyFont="1" applyFill="1"/>
    <xf numFmtId="0" fontId="18" fillId="10" borderId="0" xfId="0" applyFont="1" applyFill="1"/>
    <xf numFmtId="167" fontId="0" fillId="0" borderId="0" xfId="0" applyNumberFormat="1"/>
    <xf numFmtId="167" fontId="0" fillId="9" borderId="0" xfId="0" applyNumberFormat="1" applyFill="1"/>
    <xf numFmtId="49" fontId="9" fillId="4" borderId="3" xfId="0" applyNumberFormat="1" applyFont="1" applyFill="1" applyBorder="1" applyAlignment="1">
      <alignment horizontal="center"/>
    </xf>
    <xf numFmtId="10" fontId="0" fillId="4" borderId="0" xfId="20" applyNumberFormat="1" applyFont="1" applyFill="1"/>
    <xf numFmtId="10" fontId="0" fillId="6" borderId="0" xfId="20" applyNumberFormat="1" applyFont="1" applyFill="1"/>
    <xf numFmtId="0" fontId="0" fillId="0" borderId="3" xfId="0" applyBorder="1"/>
    <xf numFmtId="10" fontId="0" fillId="0" borderId="3" xfId="20" applyNumberFormat="1" applyFont="1" applyBorder="1"/>
    <xf numFmtId="10" fontId="0" fillId="0" borderId="3" xfId="0" applyNumberFormat="1" applyBorder="1"/>
    <xf numFmtId="167" fontId="6" fillId="5" borderId="7" xfId="1" applyNumberFormat="1" applyFont="1" applyFill="1" applyBorder="1"/>
    <xf numFmtId="167" fontId="6" fillId="4" borderId="3" xfId="1" applyNumberFormat="1" applyFont="1" applyFill="1" applyBorder="1" applyAlignment="1">
      <alignment horizontal="right"/>
    </xf>
    <xf numFmtId="167" fontId="6" fillId="4" borderId="3" xfId="1" applyNumberFormat="1" applyFont="1" applyFill="1" applyBorder="1"/>
    <xf numFmtId="164" fontId="6" fillId="4" borderId="3" xfId="15" applyFont="1" applyFill="1" applyBorder="1"/>
    <xf numFmtId="169" fontId="0" fillId="0" borderId="0" xfId="20" applyNumberFormat="1" applyFont="1"/>
    <xf numFmtId="170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Border="1"/>
    <xf numFmtId="164" fontId="0" fillId="0" borderId="3" xfId="15" applyFont="1" applyBorder="1"/>
    <xf numFmtId="49" fontId="9" fillId="7" borderId="3" xfId="0" applyNumberFormat="1" applyFont="1" applyFill="1" applyBorder="1" applyAlignment="1">
      <alignment horizontal="center"/>
    </xf>
    <xf numFmtId="9" fontId="0" fillId="4" borderId="3" xfId="20" applyFont="1" applyFill="1" applyBorder="1"/>
    <xf numFmtId="0" fontId="0" fillId="0" borderId="3" xfId="0" applyBorder="1" applyAlignment="1">
      <alignment horizontal="center"/>
    </xf>
    <xf numFmtId="0" fontId="19" fillId="0" borderId="0" xfId="0" applyFont="1"/>
    <xf numFmtId="168" fontId="19" fillId="0" borderId="0" xfId="20" applyNumberFormat="1" applyFont="1"/>
    <xf numFmtId="10" fontId="19" fillId="9" borderId="0" xfId="20" applyNumberFormat="1" applyFont="1" applyFill="1"/>
    <xf numFmtId="168" fontId="19" fillId="7" borderId="0" xfId="20" applyNumberFormat="1" applyFont="1" applyFill="1"/>
    <xf numFmtId="167" fontId="20" fillId="7" borderId="0" xfId="1" applyNumberFormat="1" applyFont="1" applyFill="1" applyBorder="1" applyAlignment="1">
      <alignment horizontal="right"/>
    </xf>
    <xf numFmtId="167" fontId="20" fillId="7" borderId="0" xfId="1" applyNumberFormat="1" applyFont="1" applyFill="1" applyBorder="1"/>
    <xf numFmtId="0" fontId="19" fillId="7" borderId="0" xfId="0" applyFont="1" applyFill="1"/>
    <xf numFmtId="10" fontId="19" fillId="7" borderId="0" xfId="20" applyNumberFormat="1" applyFont="1" applyFill="1"/>
    <xf numFmtId="10" fontId="19" fillId="7" borderId="0" xfId="0" applyNumberFormat="1" applyFont="1" applyFill="1"/>
    <xf numFmtId="168" fontId="19" fillId="7" borderId="0" xfId="0" applyNumberFormat="1" applyFont="1" applyFill="1"/>
    <xf numFmtId="9" fontId="19" fillId="7" borderId="0" xfId="20" applyFont="1" applyFill="1"/>
    <xf numFmtId="167" fontId="20" fillId="7" borderId="7" xfId="1" applyNumberFormat="1" applyFont="1" applyFill="1" applyBorder="1" applyAlignment="1">
      <alignment horizontal="right"/>
    </xf>
    <xf numFmtId="167" fontId="20" fillId="7" borderId="7" xfId="1" applyNumberFormat="1" applyFont="1" applyFill="1" applyBorder="1"/>
    <xf numFmtId="164" fontId="20" fillId="7" borderId="7" xfId="15" applyFont="1" applyFill="1" applyBorder="1"/>
    <xf numFmtId="167" fontId="19" fillId="7" borderId="0" xfId="0" applyNumberFormat="1" applyFont="1" applyFill="1"/>
    <xf numFmtId="0" fontId="0" fillId="7" borderId="0" xfId="0" applyFill="1"/>
    <xf numFmtId="0" fontId="0" fillId="0" borderId="3" xfId="0" applyFont="1" applyBorder="1"/>
    <xf numFmtId="166" fontId="4" fillId="0" borderId="3" xfId="5" applyNumberFormat="1" applyFont="1" applyBorder="1"/>
    <xf numFmtId="167" fontId="6" fillId="0" borderId="3" xfId="1" applyNumberFormat="1" applyFont="1" applyFill="1" applyBorder="1"/>
    <xf numFmtId="164" fontId="6" fillId="0" borderId="3" xfId="15" applyFont="1" applyFill="1" applyBorder="1"/>
    <xf numFmtId="166" fontId="4" fillId="4" borderId="3" xfId="5" applyNumberFormat="1" applyFont="1" applyFill="1" applyBorder="1"/>
    <xf numFmtId="0" fontId="0" fillId="4" borderId="3" xfId="0" applyFill="1" applyBorder="1"/>
    <xf numFmtId="164" fontId="0" fillId="4" borderId="3" xfId="15" applyFont="1" applyFill="1" applyBorder="1"/>
    <xf numFmtId="0" fontId="0" fillId="4" borderId="3" xfId="0" applyFont="1" applyFill="1" applyBorder="1"/>
    <xf numFmtId="0" fontId="0" fillId="0" borderId="3" xfId="0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7" borderId="3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10" fontId="0" fillId="4" borderId="3" xfId="20" applyNumberFormat="1" applyFont="1" applyFill="1" applyBorder="1"/>
    <xf numFmtId="10" fontId="0" fillId="4" borderId="3" xfId="0" applyNumberFormat="1" applyFill="1" applyBorder="1"/>
    <xf numFmtId="49" fontId="9" fillId="4" borderId="3" xfId="0" applyNumberFormat="1" applyFont="1" applyFill="1" applyBorder="1" applyAlignment="1">
      <alignment horizontal="left"/>
    </xf>
    <xf numFmtId="10" fontId="21" fillId="0" borderId="10" xfId="0" applyNumberFormat="1" applyFont="1" applyBorder="1" applyAlignment="1">
      <alignment horizontal="right" vertical="center"/>
    </xf>
    <xf numFmtId="10" fontId="21" fillId="4" borderId="10" xfId="0" applyNumberFormat="1" applyFont="1" applyFill="1" applyBorder="1" applyAlignment="1">
      <alignment horizontal="right" vertical="center"/>
    </xf>
    <xf numFmtId="10" fontId="21" fillId="11" borderId="1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0" xfId="0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11" xfId="0" applyFill="1" applyBorder="1" applyAlignment="1"/>
    <xf numFmtId="0" fontId="22" fillId="0" borderId="12" xfId="0" applyFont="1" applyFill="1" applyBorder="1" applyAlignment="1">
      <alignment horizontal="centerContinuous"/>
    </xf>
    <xf numFmtId="0" fontId="0" fillId="12" borderId="0" xfId="0" applyFill="1" applyBorder="1" applyAlignment="1"/>
    <xf numFmtId="168" fontId="23" fillId="7" borderId="0" xfId="20" applyNumberFormat="1" applyFont="1" applyFill="1"/>
    <xf numFmtId="0" fontId="22" fillId="0" borderId="12" xfId="0" applyFont="1" applyFill="1" applyBorder="1" applyAlignment="1">
      <alignment horizontal="center"/>
    </xf>
    <xf numFmtId="164" fontId="22" fillId="0" borderId="12" xfId="15" applyFont="1" applyFill="1" applyBorder="1" applyAlignment="1">
      <alignment horizontal="center"/>
    </xf>
    <xf numFmtId="164" fontId="0" fillId="0" borderId="11" xfId="15" applyFont="1" applyFill="1" applyBorder="1" applyAlignment="1"/>
    <xf numFmtId="0" fontId="10" fillId="0" borderId="3" xfId="5" applyFont="1" applyBorder="1" applyAlignment="1">
      <alignment horizontal="center"/>
    </xf>
    <xf numFmtId="0" fontId="10" fillId="0" borderId="3" xfId="5" applyFont="1" applyFill="1" applyBorder="1" applyAlignment="1">
      <alignment horizontal="center"/>
    </xf>
    <xf numFmtId="49" fontId="9" fillId="0" borderId="3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/>
    </xf>
    <xf numFmtId="0" fontId="10" fillId="0" borderId="8" xfId="5" applyFont="1" applyFill="1" applyBorder="1" applyAlignment="1">
      <alignment horizontal="center"/>
    </xf>
    <xf numFmtId="0" fontId="10" fillId="0" borderId="6" xfId="5" applyFont="1" applyFill="1" applyBorder="1" applyAlignment="1">
      <alignment horizontal="center"/>
    </xf>
    <xf numFmtId="0" fontId="10" fillId="0" borderId="5" xfId="5" applyFont="1" applyBorder="1" applyAlignment="1">
      <alignment horizontal="center"/>
    </xf>
    <xf numFmtId="0" fontId="10" fillId="0" borderId="8" xfId="5" applyFont="1" applyBorder="1" applyAlignment="1">
      <alignment horizontal="center"/>
    </xf>
    <xf numFmtId="0" fontId="10" fillId="0" borderId="6" xfId="5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0" xfId="15" applyFont="1" applyFill="1" applyBorder="1" applyAlignment="1"/>
    <xf numFmtId="6" fontId="0" fillId="0" borderId="0" xfId="0" applyNumberFormat="1" applyFill="1" applyBorder="1" applyAlignment="1">
      <alignment horizontal="center"/>
    </xf>
    <xf numFmtId="164" fontId="0" fillId="0" borderId="0" xfId="15" applyNumberFormat="1" applyFont="1" applyFill="1" applyBorder="1" applyAlignment="1"/>
    <xf numFmtId="0" fontId="0" fillId="0" borderId="13" xfId="0" applyBorder="1" applyAlignment="1">
      <alignment horizontal="center"/>
    </xf>
  </cellXfs>
  <cellStyles count="21">
    <cellStyle name="Comma" xfId="1" builtinId="3"/>
    <cellStyle name="Comma [0]" xfId="15" builtinId="6"/>
    <cellStyle name="Comma [0] 2" xfId="2" xr:uid="{00000000-0005-0000-0000-000002000000}"/>
    <cellStyle name="Comma [0] 3" xfId="18" xr:uid="{00000000-0005-0000-0000-000003000000}"/>
    <cellStyle name="Comma [0] 3 2" xfId="3" xr:uid="{00000000-0005-0000-0000-000004000000}"/>
    <cellStyle name="Comma [0] 4" xfId="4" xr:uid="{00000000-0005-0000-0000-000005000000}"/>
    <cellStyle name="Comma 2" xfId="8" xr:uid="{00000000-0005-0000-0000-000006000000}"/>
    <cellStyle name="Comma 3" xfId="10" xr:uid="{00000000-0005-0000-0000-000007000000}"/>
    <cellStyle name="Comma 4" xfId="17" xr:uid="{00000000-0005-0000-0000-000008000000}"/>
    <cellStyle name="Normal" xfId="0" builtinId="0"/>
    <cellStyle name="Normal 2" xfId="5" xr:uid="{00000000-0005-0000-0000-00000A000000}"/>
    <cellStyle name="Normal 2 2" xfId="19" xr:uid="{00000000-0005-0000-0000-00000B000000}"/>
    <cellStyle name="Normal 3" xfId="6" xr:uid="{00000000-0005-0000-0000-00000C000000}"/>
    <cellStyle name="Normal 4" xfId="7" xr:uid="{00000000-0005-0000-0000-00000D000000}"/>
    <cellStyle name="Normal 5" xfId="9" xr:uid="{00000000-0005-0000-0000-00000E000000}"/>
    <cellStyle name="Normal 6" xfId="12" xr:uid="{00000000-0005-0000-0000-00000F000000}"/>
    <cellStyle name="Normal 7" xfId="13" xr:uid="{00000000-0005-0000-0000-000010000000}"/>
    <cellStyle name="Normal 8" xfId="16" xr:uid="{00000000-0005-0000-0000-000011000000}"/>
    <cellStyle name="Percent" xfId="20" builtinId="5"/>
    <cellStyle name="Percent 2" xfId="11" xr:uid="{00000000-0005-0000-0000-000012000000}"/>
    <cellStyle name="Percent 3" xfId="14" xr:uid="{00000000-0005-0000-0000-000013000000}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152400</xdr:rowOff>
    </xdr:from>
    <xdr:to>
      <xdr:col>12</xdr:col>
      <xdr:colOff>399543</xdr:colOff>
      <xdr:row>32</xdr:row>
      <xdr:rowOff>101276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37460-1CE6-4A0A-86AA-F55C1E8F4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9200" y="3994150"/>
          <a:ext cx="4057143" cy="25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82550</xdr:rowOff>
    </xdr:from>
    <xdr:to>
      <xdr:col>13</xdr:col>
      <xdr:colOff>18514</xdr:colOff>
      <xdr:row>59</xdr:row>
      <xdr:rowOff>120188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80E450-583C-47AD-B96B-93287F870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9200" y="8394700"/>
          <a:ext cx="4285714" cy="36952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25</xdr:col>
      <xdr:colOff>185893</xdr:colOff>
      <xdr:row>95</xdr:row>
      <xdr:rowOff>72171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2A3F52-7F42-4658-962F-0FC4C2C6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8800" y="12376150"/>
          <a:ext cx="11457143" cy="68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13</xdr:col>
      <xdr:colOff>123276</xdr:colOff>
      <xdr:row>19</xdr:row>
      <xdr:rowOff>101129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92A64C-70A1-4895-8E62-0E4D327A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59200" y="184150"/>
          <a:ext cx="4390476" cy="37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</xdr:row>
      <xdr:rowOff>12701</xdr:rowOff>
    </xdr:from>
    <xdr:to>
      <xdr:col>21</xdr:col>
      <xdr:colOff>349231</xdr:colOff>
      <xdr:row>14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38FD51-17D8-4186-9F90-954B08DE9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36000" y="400051"/>
          <a:ext cx="4914881" cy="248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76F4-DD2B-4B2B-AF63-ECE2201F5CC8}">
  <dimension ref="A1:B18"/>
  <sheetViews>
    <sheetView workbookViewId="0">
      <selection activeCell="B3" sqref="B3:B18"/>
    </sheetView>
  </sheetViews>
  <sheetFormatPr defaultRowHeight="14.5" x14ac:dyDescent="0.35"/>
  <cols>
    <col min="1" max="1" width="24.1796875" customWidth="1"/>
    <col min="2" max="2" width="30.7265625" customWidth="1"/>
  </cols>
  <sheetData>
    <row r="1" spans="1:2" x14ac:dyDescent="0.35">
      <c r="A1" s="161"/>
      <c r="B1" s="161" t="s">
        <v>122</v>
      </c>
    </row>
    <row r="2" spans="1:2" x14ac:dyDescent="0.35">
      <c r="A2" s="159"/>
      <c r="B2" s="187">
        <v>0</v>
      </c>
    </row>
    <row r="3" spans="1:2" x14ac:dyDescent="0.35">
      <c r="A3" s="159" t="s">
        <v>103</v>
      </c>
      <c r="B3" s="186">
        <v>215348769.02352941</v>
      </c>
    </row>
    <row r="4" spans="1:2" x14ac:dyDescent="0.35">
      <c r="A4" s="159" t="s">
        <v>104</v>
      </c>
      <c r="B4" s="186">
        <v>6322564.2523810249</v>
      </c>
    </row>
    <row r="5" spans="1:2" x14ac:dyDescent="0.35">
      <c r="A5" s="159" t="s">
        <v>105</v>
      </c>
      <c r="B5" s="186">
        <v>200044170</v>
      </c>
    </row>
    <row r="6" spans="1:2" x14ac:dyDescent="0.35">
      <c r="A6" s="159" t="s">
        <v>106</v>
      </c>
      <c r="B6" s="186" t="e">
        <v>#N/A</v>
      </c>
    </row>
    <row r="7" spans="1:2" x14ac:dyDescent="0.35">
      <c r="A7" s="159" t="s">
        <v>107</v>
      </c>
      <c r="B7" s="186">
        <v>58291162.208917625</v>
      </c>
    </row>
    <row r="8" spans="1:2" x14ac:dyDescent="0.35">
      <c r="A8" s="159" t="s">
        <v>108</v>
      </c>
      <c r="B8" s="186">
        <v>3397859591666346.5</v>
      </c>
    </row>
    <row r="9" spans="1:2" x14ac:dyDescent="0.35">
      <c r="A9" s="159" t="s">
        <v>109</v>
      </c>
      <c r="B9" s="186">
        <v>-1.3582129916478876</v>
      </c>
    </row>
    <row r="10" spans="1:2" x14ac:dyDescent="0.35">
      <c r="A10" s="159" t="s">
        <v>110</v>
      </c>
      <c r="B10" s="186">
        <v>0.29202576266129582</v>
      </c>
    </row>
    <row r="11" spans="1:2" x14ac:dyDescent="0.35">
      <c r="A11" s="159" t="s">
        <v>111</v>
      </c>
      <c r="B11" s="186">
        <v>191812237</v>
      </c>
    </row>
    <row r="12" spans="1:2" x14ac:dyDescent="0.35">
      <c r="A12" s="159" t="s">
        <v>112</v>
      </c>
      <c r="B12" s="186">
        <v>127886449</v>
      </c>
    </row>
    <row r="13" spans="1:2" x14ac:dyDescent="0.35">
      <c r="A13" s="159" t="s">
        <v>113</v>
      </c>
      <c r="B13" s="186">
        <v>319698686</v>
      </c>
    </row>
    <row r="14" spans="1:2" x14ac:dyDescent="0.35">
      <c r="A14" s="159" t="s">
        <v>114</v>
      </c>
      <c r="B14" s="186">
        <v>18304645367</v>
      </c>
    </row>
    <row r="15" spans="1:2" x14ac:dyDescent="0.35">
      <c r="A15" s="159" t="s">
        <v>115</v>
      </c>
      <c r="B15" s="186">
        <v>85</v>
      </c>
    </row>
    <row r="16" spans="1:2" x14ac:dyDescent="0.35">
      <c r="A16" s="159" t="s">
        <v>120</v>
      </c>
      <c r="B16" s="186">
        <v>319698686</v>
      </c>
    </row>
    <row r="17" spans="1:2" x14ac:dyDescent="0.35">
      <c r="A17" s="159" t="s">
        <v>121</v>
      </c>
      <c r="B17" s="186">
        <v>127886449</v>
      </c>
    </row>
    <row r="18" spans="1:2" ht="15" thickBot="1" x14ac:dyDescent="0.4">
      <c r="A18" s="160" t="s">
        <v>116</v>
      </c>
      <c r="B18" s="166">
        <v>12573112.392359957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2D49-4DF9-4924-9CAD-CCAEF2FC863B}">
  <dimension ref="A1:S123"/>
  <sheetViews>
    <sheetView topLeftCell="C1" workbookViewId="0">
      <selection activeCell="M3" sqref="M3"/>
    </sheetView>
  </sheetViews>
  <sheetFormatPr defaultRowHeight="14.5" x14ac:dyDescent="0.35"/>
  <cols>
    <col min="2" max="3" width="11.08984375" customWidth="1"/>
    <col min="4" max="4" width="10" customWidth="1"/>
    <col min="5" max="5" width="15" customWidth="1"/>
    <col min="11" max="11" width="21.54296875" style="137" customWidth="1"/>
    <col min="12" max="12" width="11.36328125" style="137" customWidth="1"/>
    <col min="13" max="13" width="17.36328125" style="137" customWidth="1"/>
    <col min="14" max="14" width="15.81640625" style="137" customWidth="1"/>
    <col min="15" max="15" width="11.1796875" style="137" customWidth="1"/>
  </cols>
  <sheetData>
    <row r="1" spans="1:19" ht="28.5" x14ac:dyDescent="0.65">
      <c r="A1" t="s">
        <v>51</v>
      </c>
      <c r="B1" t="s">
        <v>52</v>
      </c>
      <c r="C1" t="s">
        <v>53</v>
      </c>
      <c r="D1" t="s">
        <v>54</v>
      </c>
      <c r="E1" s="101" t="s">
        <v>60</v>
      </c>
      <c r="F1" t="s">
        <v>51</v>
      </c>
      <c r="G1" t="s">
        <v>52</v>
      </c>
      <c r="H1" t="s">
        <v>53</v>
      </c>
      <c r="I1" t="s">
        <v>54</v>
      </c>
      <c r="J1" s="122"/>
      <c r="K1" s="161" t="s">
        <v>51</v>
      </c>
      <c r="L1" s="161"/>
      <c r="M1" s="161" t="s">
        <v>54</v>
      </c>
      <c r="N1" s="161"/>
      <c r="O1" s="128" t="s">
        <v>19</v>
      </c>
      <c r="P1" s="122" t="s">
        <v>51</v>
      </c>
      <c r="Q1" s="122" t="s">
        <v>52</v>
      </c>
      <c r="R1" s="122" t="s">
        <v>53</v>
      </c>
      <c r="S1" s="122" t="s">
        <v>54</v>
      </c>
    </row>
    <row r="2" spans="1:19" x14ac:dyDescent="0.35">
      <c r="A2" s="91">
        <v>-0.11223157273415826</v>
      </c>
      <c r="B2" s="91">
        <v>-2.3690409287364021E-2</v>
      </c>
      <c r="C2" s="91">
        <v>-1.5426839697363355E-3</v>
      </c>
      <c r="D2" s="91">
        <v>1.8255520126706195E-2</v>
      </c>
      <c r="E2" t="s">
        <v>58</v>
      </c>
      <c r="F2" s="95">
        <v>-6.4863660776779269E-2</v>
      </c>
      <c r="G2" s="95">
        <v>-2.2948074674004896E-2</v>
      </c>
      <c r="H2" s="95">
        <v>-1.0732232188502371E-2</v>
      </c>
      <c r="I2" s="95">
        <v>3.6055840851278026E-2</v>
      </c>
      <c r="J2" s="122"/>
      <c r="K2" s="159"/>
      <c r="L2" s="159"/>
      <c r="M2" s="159"/>
      <c r="N2" s="159"/>
      <c r="O2" s="128"/>
      <c r="P2" s="123">
        <v>-2.4273807265009609E-2</v>
      </c>
      <c r="Q2" s="123">
        <v>1.20660828777489E-2</v>
      </c>
      <c r="R2" s="123">
        <v>1.3365821013562059E-2</v>
      </c>
      <c r="S2" s="123">
        <v>5.0474638218448997E-3</v>
      </c>
    </row>
    <row r="3" spans="1:19" x14ac:dyDescent="0.35">
      <c r="A3" s="91">
        <v>-0.11040277665269721</v>
      </c>
      <c r="B3" s="91">
        <v>-5.0245653810384254E-2</v>
      </c>
      <c r="C3" s="91">
        <v>-3.2394227284315104E-4</v>
      </c>
      <c r="D3" s="91">
        <v>4.2799429262559967E-2</v>
      </c>
      <c r="E3" t="s">
        <v>58</v>
      </c>
      <c r="F3" s="95">
        <v>-6.0138931093698507E-2</v>
      </c>
      <c r="G3" s="95">
        <v>-4.7435052251447632E-2</v>
      </c>
      <c r="H3" s="95">
        <v>2.8499298851485652E-2</v>
      </c>
      <c r="I3" s="95">
        <v>4.0622363275837951E-2</v>
      </c>
      <c r="J3" s="122"/>
      <c r="K3" s="162" t="s">
        <v>103</v>
      </c>
      <c r="L3" s="162">
        <v>5.232914504349249E-3</v>
      </c>
      <c r="M3" s="162" t="s">
        <v>103</v>
      </c>
      <c r="N3" s="162">
        <v>7.8203499283380166E-3</v>
      </c>
      <c r="O3" s="128"/>
      <c r="P3" s="123">
        <v>-2.4143172115161829E-2</v>
      </c>
      <c r="Q3" s="123">
        <v>8.8084724826421115E-3</v>
      </c>
      <c r="R3" s="123">
        <v>9.0786919627542997E-3</v>
      </c>
      <c r="S3" s="123">
        <v>7.8503817035029642E-3</v>
      </c>
    </row>
    <row r="4" spans="1:19" x14ac:dyDescent="0.35">
      <c r="A4" s="96">
        <v>-9.493867485866328E-2</v>
      </c>
      <c r="B4" s="96">
        <v>-8.0658442493675597E-2</v>
      </c>
      <c r="C4" s="96">
        <v>-1.647366848429177E-2</v>
      </c>
      <c r="D4" s="96">
        <v>4.0304479093081158E-2</v>
      </c>
      <c r="E4" t="s">
        <v>58</v>
      </c>
      <c r="F4" s="89">
        <v>-5.6470777616086695E-2</v>
      </c>
      <c r="G4" s="89">
        <v>-1.9695355238759062E-2</v>
      </c>
      <c r="H4" s="89">
        <v>-1.3083723679280235E-2</v>
      </c>
      <c r="I4" s="89">
        <v>1.1632829615731382E-2</v>
      </c>
      <c r="J4" s="122"/>
      <c r="K4" s="159" t="s">
        <v>104</v>
      </c>
      <c r="L4" s="159">
        <v>5.0208222791582246E-3</v>
      </c>
      <c r="M4" s="159" t="s">
        <v>104</v>
      </c>
      <c r="N4" s="159">
        <v>1.7990779908793829E-3</v>
      </c>
      <c r="O4" s="128"/>
      <c r="P4" s="123">
        <v>-1.9930026329707563E-2</v>
      </c>
      <c r="Q4" s="123">
        <v>6.028586682852108E-3</v>
      </c>
      <c r="R4" s="123">
        <v>7.7385315912776847E-3</v>
      </c>
      <c r="S4" s="123">
        <v>1.2332041986749658E-2</v>
      </c>
    </row>
    <row r="5" spans="1:19" x14ac:dyDescent="0.35">
      <c r="A5" s="96">
        <v>-9.1205183661854664E-2</v>
      </c>
      <c r="B5" s="96">
        <v>-5.8941544073405253E-2</v>
      </c>
      <c r="C5" s="96">
        <v>-2.1921713043273693E-2</v>
      </c>
      <c r="D5" s="96">
        <v>-3.5359207659503816E-4</v>
      </c>
      <c r="E5" t="s">
        <v>58</v>
      </c>
      <c r="F5" s="89">
        <v>-4.3744514733133302E-2</v>
      </c>
      <c r="G5" s="89">
        <v>-1.6370510069407406E-3</v>
      </c>
      <c r="H5" s="89">
        <v>-9.5200110343607695E-3</v>
      </c>
      <c r="I5" s="89">
        <v>1.236851623722067E-2</v>
      </c>
      <c r="J5" s="122"/>
      <c r="K5" s="159" t="s">
        <v>105</v>
      </c>
      <c r="L5" s="159">
        <v>9.8608792060558698E-3</v>
      </c>
      <c r="M5" s="159" t="s">
        <v>105</v>
      </c>
      <c r="N5" s="159">
        <v>7.8392128700749443E-3</v>
      </c>
      <c r="O5" s="128"/>
      <c r="P5" s="123">
        <v>-1.9552472857638583E-2</v>
      </c>
      <c r="Q5" s="123">
        <v>9.6649070166122475E-4</v>
      </c>
      <c r="R5" s="123">
        <v>1.4469447614601351E-2</v>
      </c>
      <c r="S5" s="123">
        <v>1.4098097282459497E-2</v>
      </c>
    </row>
    <row r="6" spans="1:19" x14ac:dyDescent="0.35">
      <c r="A6" s="96">
        <v>-8.0879270051781971E-2</v>
      </c>
      <c r="B6" s="96">
        <v>-4.4712923801424331E-2</v>
      </c>
      <c r="C6" s="96">
        <v>-9.4968081491074285E-3</v>
      </c>
      <c r="D6" s="96">
        <v>3.5620661753005614E-2</v>
      </c>
      <c r="E6" t="s">
        <v>58</v>
      </c>
      <c r="F6" s="89">
        <v>-4.2587046321731943E-2</v>
      </c>
      <c r="G6" s="89">
        <v>6.0666972495997476E-4</v>
      </c>
      <c r="H6" s="89">
        <v>1.1663279567658525E-2</v>
      </c>
      <c r="I6" s="89">
        <v>5.700828484677807E-4</v>
      </c>
      <c r="J6" s="122"/>
      <c r="K6" s="159" t="s">
        <v>106</v>
      </c>
      <c r="L6" s="159" t="e">
        <v>#N/A</v>
      </c>
      <c r="M6" s="159" t="s">
        <v>106</v>
      </c>
      <c r="N6" s="159" t="e">
        <v>#N/A</v>
      </c>
      <c r="O6" s="128"/>
      <c r="P6" s="123">
        <v>-1.9171814487920245E-2</v>
      </c>
      <c r="Q6" s="123">
        <v>7.8759184933308024E-3</v>
      </c>
      <c r="R6" s="123">
        <v>9.1226340988978857E-3</v>
      </c>
      <c r="S6" s="123">
        <v>1.7537934485166783E-2</v>
      </c>
    </row>
    <row r="7" spans="1:19" x14ac:dyDescent="0.35">
      <c r="A7" s="96">
        <v>-7.6254424532016349E-2</v>
      </c>
      <c r="B7" s="96">
        <v>-2.4260840606605563E-2</v>
      </c>
      <c r="C7" s="96">
        <v>-2.5442120102946372E-3</v>
      </c>
      <c r="D7" s="96">
        <v>1.8461011863417188E-2</v>
      </c>
      <c r="E7" t="s">
        <v>58</v>
      </c>
      <c r="F7" s="89">
        <v>-4.0785827182107451E-2</v>
      </c>
      <c r="G7" s="89">
        <v>-3.7385176281772223E-2</v>
      </c>
      <c r="H7" s="89">
        <v>6.6554411330247013E-3</v>
      </c>
      <c r="I7" s="89">
        <v>3.9373785751741205E-2</v>
      </c>
      <c r="J7" s="122"/>
      <c r="K7" s="159" t="s">
        <v>107</v>
      </c>
      <c r="L7" s="159">
        <v>4.4626044551947866E-2</v>
      </c>
      <c r="M7" s="159" t="s">
        <v>107</v>
      </c>
      <c r="N7" s="159">
        <v>1.5990554954849478E-2</v>
      </c>
      <c r="O7" s="128"/>
      <c r="P7" s="123">
        <v>-1.7846579405613926E-2</v>
      </c>
      <c r="Q7" s="123">
        <v>1.5509740596220492E-3</v>
      </c>
      <c r="R7" s="123">
        <v>7.7473974699003127E-3</v>
      </c>
      <c r="S7" s="123">
        <v>8.7373160679732661E-3</v>
      </c>
    </row>
    <row r="8" spans="1:19" x14ac:dyDescent="0.35">
      <c r="A8" s="95">
        <v>-6.4863660776779269E-2</v>
      </c>
      <c r="B8" s="95">
        <v>-2.2948074674004896E-2</v>
      </c>
      <c r="C8" s="95">
        <v>-1.0732232188502371E-2</v>
      </c>
      <c r="D8" s="95">
        <v>3.6055840851278026E-2</v>
      </c>
      <c r="F8" s="89">
        <v>-3.8061208921102797E-2</v>
      </c>
      <c r="G8" s="89">
        <v>-3.9735611604746852E-3</v>
      </c>
      <c r="H8" s="89">
        <v>-1.2952581552655973E-3</v>
      </c>
      <c r="I8" s="89">
        <v>1.1671218770039144E-2</v>
      </c>
      <c r="J8" s="122"/>
      <c r="K8" s="159" t="s">
        <v>108</v>
      </c>
      <c r="L8" s="159">
        <v>1.9914838523524361E-3</v>
      </c>
      <c r="M8" s="159" t="s">
        <v>108</v>
      </c>
      <c r="N8" s="159">
        <v>2.5569784776406114E-4</v>
      </c>
      <c r="O8" s="128"/>
      <c r="P8" s="123">
        <v>-1.732603067239576E-2</v>
      </c>
      <c r="Q8" s="123">
        <v>1.0153737134489711E-3</v>
      </c>
      <c r="R8" s="123">
        <v>4.7575678380908969E-3</v>
      </c>
      <c r="S8" s="123">
        <v>-6.6629668178468647E-4</v>
      </c>
    </row>
    <row r="9" spans="1:19" x14ac:dyDescent="0.35">
      <c r="A9" s="95">
        <v>-6.0138931093698507E-2</v>
      </c>
      <c r="B9" s="95">
        <v>-4.7435052251447632E-2</v>
      </c>
      <c r="C9" s="95">
        <v>2.8499298851485652E-2</v>
      </c>
      <c r="D9" s="95">
        <v>4.0622363275837951E-2</v>
      </c>
      <c r="F9" s="89">
        <v>-3.0139699552677118E-2</v>
      </c>
      <c r="G9" s="89">
        <v>-1.2859291404466814E-2</v>
      </c>
      <c r="H9" s="89">
        <v>3.0491844480115557E-3</v>
      </c>
      <c r="I9" s="89">
        <v>7.2723509426270037E-3</v>
      </c>
      <c r="J9" s="122"/>
      <c r="K9" s="159" t="s">
        <v>109</v>
      </c>
      <c r="L9" s="159">
        <v>0.13981672866044459</v>
      </c>
      <c r="M9" s="159" t="s">
        <v>109</v>
      </c>
      <c r="N9" s="159">
        <v>0.35510716387531716</v>
      </c>
      <c r="O9" s="128"/>
      <c r="P9" s="123">
        <v>-1.1795460276129656E-2</v>
      </c>
      <c r="Q9" s="123">
        <v>-7.971269834699311E-3</v>
      </c>
      <c r="R9" s="123">
        <v>4.8492733914741841E-3</v>
      </c>
      <c r="S9" s="123">
        <v>6.4702915111793059E-3</v>
      </c>
    </row>
    <row r="10" spans="1:19" x14ac:dyDescent="0.35">
      <c r="A10" s="89">
        <v>-5.6470777616086695E-2</v>
      </c>
      <c r="B10" s="89">
        <v>-1.9695355238759062E-2</v>
      </c>
      <c r="C10" s="89">
        <v>-1.3083723679280235E-2</v>
      </c>
      <c r="D10" s="89">
        <v>1.1632829615731382E-2</v>
      </c>
      <c r="F10" s="89">
        <v>-2.9882010586025728E-2</v>
      </c>
      <c r="G10" s="89">
        <v>-6.2722326528513875E-3</v>
      </c>
      <c r="H10" s="89">
        <v>6.0740990270872174E-3</v>
      </c>
      <c r="I10" s="89">
        <v>5.4016419823024646E-3</v>
      </c>
      <c r="J10" s="122"/>
      <c r="K10" s="159" t="s">
        <v>110</v>
      </c>
      <c r="L10" s="159">
        <v>-0.65119724083095043</v>
      </c>
      <c r="M10" s="159" t="s">
        <v>110</v>
      </c>
      <c r="N10" s="159">
        <v>-0.12079328333544277</v>
      </c>
      <c r="O10" s="128"/>
      <c r="P10" s="123">
        <v>-8.821074299792531E-3</v>
      </c>
      <c r="Q10" s="123">
        <v>8.1727503523792034E-3</v>
      </c>
      <c r="R10" s="123">
        <v>-6.4092923143925615E-4</v>
      </c>
      <c r="S10" s="123">
        <v>1.4664894867899174E-2</v>
      </c>
    </row>
    <row r="11" spans="1:19" x14ac:dyDescent="0.35">
      <c r="A11" s="89">
        <v>-4.3744514733133302E-2</v>
      </c>
      <c r="B11" s="89">
        <v>-1.6370510069407406E-3</v>
      </c>
      <c r="C11" s="89">
        <v>-9.5200110343607695E-3</v>
      </c>
      <c r="D11" s="89">
        <v>1.236851623722067E-2</v>
      </c>
      <c r="F11" s="89">
        <v>-2.755865804916742E-2</v>
      </c>
      <c r="G11" s="89">
        <v>3.7823061878855752E-3</v>
      </c>
      <c r="H11" s="89">
        <v>1.5461553571513858E-2</v>
      </c>
      <c r="I11" s="89">
        <v>2.1674594086938104E-2</v>
      </c>
      <c r="J11" s="122"/>
      <c r="K11" s="159" t="s">
        <v>111</v>
      </c>
      <c r="L11" s="159">
        <v>0.19320077382817349</v>
      </c>
      <c r="M11" s="159" t="s">
        <v>111</v>
      </c>
      <c r="N11" s="159">
        <v>7.5669491118178445E-2</v>
      </c>
      <c r="O11" s="128"/>
      <c r="P11" s="123">
        <v>-6.9630031180615767E-3</v>
      </c>
      <c r="Q11" s="123">
        <v>7.8378204386294788E-3</v>
      </c>
      <c r="R11" s="123">
        <v>7.7885905870445906E-3</v>
      </c>
      <c r="S11" s="123">
        <v>3.8708571431335437E-2</v>
      </c>
    </row>
    <row r="12" spans="1:19" x14ac:dyDescent="0.35">
      <c r="A12" s="89">
        <v>-4.2587046321731943E-2</v>
      </c>
      <c r="B12" s="89">
        <v>6.0666972495997476E-4</v>
      </c>
      <c r="C12" s="89">
        <v>1.1663279567658525E-2</v>
      </c>
      <c r="D12" s="89">
        <v>5.700828484677807E-4</v>
      </c>
      <c r="F12" s="89">
        <v>-2.2090179064040413E-2</v>
      </c>
      <c r="G12" s="89">
        <v>-5.6597237311405441E-3</v>
      </c>
      <c r="H12" s="89">
        <v>-8.9879190391315318E-3</v>
      </c>
      <c r="I12" s="89">
        <v>1.7779568793358843E-2</v>
      </c>
      <c r="J12" s="122"/>
      <c r="K12" s="159" t="s">
        <v>112</v>
      </c>
      <c r="L12" s="159">
        <v>-0.11223157273415826</v>
      </c>
      <c r="M12" s="159" t="s">
        <v>112</v>
      </c>
      <c r="N12" s="159">
        <v>-3.2870061855618471E-2</v>
      </c>
      <c r="O12" s="128"/>
      <c r="P12" s="123">
        <v>-5.8057478940522801E-3</v>
      </c>
      <c r="Q12" s="123">
        <v>1.3924506453655465E-3</v>
      </c>
      <c r="R12" s="123">
        <v>6.6596035237657522E-3</v>
      </c>
      <c r="S12" s="123">
        <v>7.6271158939109638E-3</v>
      </c>
    </row>
    <row r="13" spans="1:19" x14ac:dyDescent="0.35">
      <c r="A13" s="89">
        <v>-4.0785827182107451E-2</v>
      </c>
      <c r="B13" s="89">
        <v>-3.7385176281772223E-2</v>
      </c>
      <c r="C13" s="89">
        <v>6.6554411330247013E-3</v>
      </c>
      <c r="D13" s="89">
        <v>3.9373785751741205E-2</v>
      </c>
      <c r="F13" s="89">
        <v>-2.1222312115372524E-2</v>
      </c>
      <c r="G13" s="89">
        <v>-5.7695823655780397E-3</v>
      </c>
      <c r="H13" s="89">
        <v>5.0308366659741874E-4</v>
      </c>
      <c r="I13" s="89">
        <v>9.4137603181924934E-3</v>
      </c>
      <c r="J13" s="122"/>
      <c r="K13" s="159" t="s">
        <v>113</v>
      </c>
      <c r="L13" s="159">
        <v>8.0969201094015231E-2</v>
      </c>
      <c r="M13" s="159" t="s">
        <v>113</v>
      </c>
      <c r="N13" s="159">
        <v>4.2799429262559967E-2</v>
      </c>
      <c r="O13" s="128"/>
      <c r="P13" s="123">
        <v>-4.4385227100607241E-3</v>
      </c>
      <c r="Q13" s="123">
        <v>7.8876555521933973E-3</v>
      </c>
      <c r="R13" s="123">
        <v>1.7690142237913913E-2</v>
      </c>
      <c r="S13" s="123">
        <v>1.0563541047464363E-2</v>
      </c>
    </row>
    <row r="14" spans="1:19" x14ac:dyDescent="0.35">
      <c r="A14" s="89">
        <v>-3.8061208921102797E-2</v>
      </c>
      <c r="B14" s="89">
        <v>-3.9735611604746852E-3</v>
      </c>
      <c r="C14" s="89">
        <v>-1.2952581552655973E-3</v>
      </c>
      <c r="D14" s="89">
        <v>1.1671218770039144E-2</v>
      </c>
      <c r="F14" s="89">
        <v>-2.019485620432206E-2</v>
      </c>
      <c r="G14" s="89">
        <v>-9.8460389882587054E-3</v>
      </c>
      <c r="H14" s="89">
        <v>-6.1946436189838777E-3</v>
      </c>
      <c r="I14" s="89">
        <v>5.3909250501789178E-3</v>
      </c>
      <c r="J14" s="122"/>
      <c r="K14" s="159" t="s">
        <v>114</v>
      </c>
      <c r="L14" s="159">
        <v>0.4134002458435907</v>
      </c>
      <c r="M14" s="159" t="s">
        <v>114</v>
      </c>
      <c r="N14" s="159">
        <v>0.61780764433870328</v>
      </c>
      <c r="O14" s="128"/>
      <c r="P14" s="123">
        <v>-1.7088395983437005E-3</v>
      </c>
      <c r="Q14" s="123">
        <v>1.789696163981408E-3</v>
      </c>
      <c r="R14" s="123">
        <v>8.1384664983714695E-3</v>
      </c>
      <c r="S14" s="123">
        <v>1.5040689011424677E-2</v>
      </c>
    </row>
    <row r="15" spans="1:19" x14ac:dyDescent="0.35">
      <c r="A15" s="89">
        <v>-3.0139699552677118E-2</v>
      </c>
      <c r="B15" s="89">
        <v>-1.2859291404466814E-2</v>
      </c>
      <c r="C15" s="89">
        <v>3.0491844480115557E-3</v>
      </c>
      <c r="D15" s="89">
        <v>7.2723509426270037E-3</v>
      </c>
      <c r="F15" s="89">
        <v>-1.9819662578893647E-2</v>
      </c>
      <c r="G15" s="89">
        <v>-9.8026311715432336E-3</v>
      </c>
      <c r="H15" s="89">
        <v>6.0442894775887407E-3</v>
      </c>
      <c r="I15" s="89">
        <v>-1.392761318936222E-3</v>
      </c>
      <c r="J15" s="122"/>
      <c r="K15" s="159" t="s">
        <v>115</v>
      </c>
      <c r="L15" s="159">
        <v>79</v>
      </c>
      <c r="M15" s="159" t="s">
        <v>115</v>
      </c>
      <c r="N15" s="159">
        <v>79</v>
      </c>
      <c r="O15" s="128"/>
      <c r="P15" s="123">
        <v>-1.5359207939341056E-3</v>
      </c>
      <c r="Q15" s="123">
        <v>4.0541417522700941E-3</v>
      </c>
      <c r="R15" s="123">
        <v>6.4304563756334551E-3</v>
      </c>
      <c r="S15" s="123">
        <v>1.084177184944274E-2</v>
      </c>
    </row>
    <row r="16" spans="1:19" ht="15" thickBot="1" x14ac:dyDescent="0.4">
      <c r="A16" s="89">
        <v>-2.9882010586025728E-2</v>
      </c>
      <c r="B16" s="89">
        <v>-6.2722326528513875E-3</v>
      </c>
      <c r="C16" s="89">
        <v>6.0740990270872174E-3</v>
      </c>
      <c r="D16" s="89">
        <v>5.4016419823024646E-3</v>
      </c>
      <c r="F16" s="89">
        <v>-1.8800164743523567E-2</v>
      </c>
      <c r="G16" s="89">
        <v>-2.019576646470023E-2</v>
      </c>
      <c r="H16" s="89">
        <v>-1.0647623802827832E-2</v>
      </c>
      <c r="I16" s="89">
        <v>-2.5785385061798078E-2</v>
      </c>
      <c r="J16" s="122"/>
      <c r="K16" s="160" t="s">
        <v>116</v>
      </c>
      <c r="L16" s="160">
        <v>9.9956893174865686E-3</v>
      </c>
      <c r="M16" s="160" t="s">
        <v>116</v>
      </c>
      <c r="N16" s="160">
        <v>3.5816891447058396E-3</v>
      </c>
      <c r="O16" s="128"/>
      <c r="P16" s="123">
        <v>2.8930973507442789E-4</v>
      </c>
      <c r="Q16" s="123">
        <v>6.7152061566523634E-3</v>
      </c>
      <c r="R16" s="123">
        <v>1.1309720642063786E-2</v>
      </c>
      <c r="S16" s="123">
        <v>1.1950538914540867E-2</v>
      </c>
    </row>
    <row r="17" spans="1:19" x14ac:dyDescent="0.35">
      <c r="A17" s="89">
        <v>-2.755865804916742E-2</v>
      </c>
      <c r="B17" s="89">
        <v>3.7823061878855752E-3</v>
      </c>
      <c r="C17" s="89">
        <v>1.5461553571513858E-2</v>
      </c>
      <c r="D17" s="89">
        <v>2.1674594086938104E-2</v>
      </c>
      <c r="F17" s="89">
        <v>-1.6045606212141832E-2</v>
      </c>
      <c r="G17" s="89">
        <v>-9.1683930893835027E-3</v>
      </c>
      <c r="H17" s="89">
        <v>-6.5269591177521463E-3</v>
      </c>
      <c r="I17" s="89">
        <v>-6.1128287823517371E-3</v>
      </c>
      <c r="J17" s="122"/>
      <c r="K17" s="125">
        <v>-6.9630031180615767E-3</v>
      </c>
      <c r="L17" s="125">
        <v>7.8378204386294788E-3</v>
      </c>
      <c r="M17" s="125">
        <v>7.7885905870445906E-3</v>
      </c>
      <c r="N17" s="125">
        <v>3.8708571431335437E-2</v>
      </c>
      <c r="O17" s="128"/>
      <c r="P17" s="123">
        <v>6.4495078164875346E-4</v>
      </c>
      <c r="Q17" s="123">
        <v>-1.024421195300931E-2</v>
      </c>
      <c r="R17" s="123">
        <v>-1.534684321069101E-2</v>
      </c>
      <c r="S17" s="123">
        <v>1.7626832272169855E-2</v>
      </c>
    </row>
    <row r="18" spans="1:19" ht="15" thickBot="1" x14ac:dyDescent="0.4">
      <c r="A18" s="89">
        <v>-2.2090179064040413E-2</v>
      </c>
      <c r="B18" s="89">
        <v>-5.6597237311405441E-3</v>
      </c>
      <c r="C18" s="89">
        <v>-8.9879190391315318E-3</v>
      </c>
      <c r="D18" s="89">
        <v>1.7779568793358843E-2</v>
      </c>
      <c r="F18" s="89">
        <v>-1.4464743105792566E-2</v>
      </c>
      <c r="G18" s="89">
        <v>4.8726163988748062E-3</v>
      </c>
      <c r="H18" s="89">
        <v>2.2960943881119595E-2</v>
      </c>
      <c r="I18" s="89">
        <v>1.4817790299269924E-2</v>
      </c>
      <c r="J18" s="122"/>
      <c r="K18" s="163" t="s">
        <v>117</v>
      </c>
      <c r="L18" s="125">
        <v>1.3924506453655465E-3</v>
      </c>
      <c r="M18" s="125">
        <v>6.6596035237657522E-3</v>
      </c>
      <c r="N18" s="125">
        <v>7.6271158939109638E-3</v>
      </c>
      <c r="O18" s="128"/>
      <c r="P18" s="123">
        <v>6.6842764424294944E-4</v>
      </c>
      <c r="Q18" s="123">
        <v>-1.7628769509741671E-3</v>
      </c>
      <c r="R18" s="123">
        <v>5.2755790450218186E-3</v>
      </c>
      <c r="S18" s="123">
        <v>5.9880207574494063E-3</v>
      </c>
    </row>
    <row r="19" spans="1:19" x14ac:dyDescent="0.35">
      <c r="A19" s="89">
        <v>-2.1222312115372524E-2</v>
      </c>
      <c r="B19" s="89">
        <v>-5.7695823655780397E-3</v>
      </c>
      <c r="C19" s="89">
        <v>5.0308366659741874E-4</v>
      </c>
      <c r="D19" s="89">
        <v>9.4137603181924934E-3</v>
      </c>
      <c r="F19" s="89">
        <v>-1.4350209324736157E-2</v>
      </c>
      <c r="G19" s="89">
        <v>1.254775329137787E-3</v>
      </c>
      <c r="H19" s="89">
        <v>2.2357665275040666E-2</v>
      </c>
      <c r="I19" s="89">
        <v>2.2605280972208515E-3</v>
      </c>
      <c r="J19" s="122"/>
      <c r="K19" s="161" t="s">
        <v>51</v>
      </c>
      <c r="L19" s="161"/>
      <c r="M19" s="161" t="s">
        <v>54</v>
      </c>
      <c r="N19" s="161"/>
      <c r="O19" s="128"/>
      <c r="P19" s="123">
        <v>1.1107889910569669E-3</v>
      </c>
      <c r="Q19" s="123">
        <v>6.7828789625076907E-3</v>
      </c>
      <c r="R19" s="123">
        <v>7.2401511618551051E-3</v>
      </c>
      <c r="S19" s="123">
        <v>9.6563985437196527E-3</v>
      </c>
    </row>
    <row r="20" spans="1:19" x14ac:dyDescent="0.35">
      <c r="A20" s="89">
        <v>-2.019485620432206E-2</v>
      </c>
      <c r="B20" s="89">
        <v>-9.8460389882587054E-3</v>
      </c>
      <c r="C20" s="89">
        <v>-6.1946436189838777E-3</v>
      </c>
      <c r="D20" s="89">
        <v>5.3909250501789178E-3</v>
      </c>
      <c r="F20" s="89">
        <v>-1.4005985355559523E-2</v>
      </c>
      <c r="G20" s="89">
        <v>-6.0090131809919832E-3</v>
      </c>
      <c r="H20" s="89">
        <v>-1.5876807205127536E-2</v>
      </c>
      <c r="I20" s="89">
        <v>8.8346592594116813E-3</v>
      </c>
      <c r="J20" s="122"/>
      <c r="K20" s="159"/>
      <c r="L20" s="159"/>
      <c r="M20" s="159"/>
      <c r="N20" s="159"/>
      <c r="O20" s="128"/>
      <c r="P20" s="123">
        <v>2.5425224216106732E-3</v>
      </c>
      <c r="Q20" s="123">
        <v>-5.890435965092501E-3</v>
      </c>
      <c r="R20" s="123">
        <v>1.8093822705039661E-2</v>
      </c>
      <c r="S20" s="123">
        <v>1.2769467464831477E-2</v>
      </c>
    </row>
    <row r="21" spans="1:19" x14ac:dyDescent="0.35">
      <c r="A21" s="89">
        <v>-1.9819662578893647E-2</v>
      </c>
      <c r="B21" s="89">
        <v>-9.8026311715432336E-3</v>
      </c>
      <c r="C21" s="89">
        <v>6.0442894775887407E-3</v>
      </c>
      <c r="D21" s="89">
        <v>-1.392761318936222E-3</v>
      </c>
      <c r="F21" s="89">
        <v>-1.3739045566351219E-2</v>
      </c>
      <c r="G21" s="89">
        <v>-4.8641950192971932E-3</v>
      </c>
      <c r="H21" s="89">
        <v>1.0500999922028189E-2</v>
      </c>
      <c r="I21" s="89">
        <v>1.43055177190486E-2</v>
      </c>
      <c r="J21" s="122"/>
      <c r="K21" s="159" t="s">
        <v>103</v>
      </c>
      <c r="L21" s="159">
        <v>-1.3726558179545328E-2</v>
      </c>
      <c r="M21" s="159" t="s">
        <v>103</v>
      </c>
      <c r="N21" s="159">
        <v>1.338767848827925E-2</v>
      </c>
      <c r="O21" s="128"/>
      <c r="P21" s="123">
        <v>2.7570048570542114E-3</v>
      </c>
      <c r="Q21" s="123">
        <v>8.1192681929207148E-3</v>
      </c>
      <c r="R21" s="123">
        <v>9.3120867746721396E-3</v>
      </c>
      <c r="S21" s="123">
        <v>4.4583037887460618E-3</v>
      </c>
    </row>
    <row r="22" spans="1:19" x14ac:dyDescent="0.35">
      <c r="A22" s="89">
        <v>-1.8800164743523567E-2</v>
      </c>
      <c r="B22" s="89">
        <v>-2.019576646470023E-2</v>
      </c>
      <c r="C22" s="89">
        <v>-1.0647623802827832E-2</v>
      </c>
      <c r="D22" s="89">
        <v>-2.5785385061798078E-2</v>
      </c>
      <c r="F22" s="89">
        <v>-1.3671079605327815E-2</v>
      </c>
      <c r="G22" s="89">
        <v>-1.0171248056120199E-3</v>
      </c>
      <c r="H22" s="89">
        <v>1.8194283826903534E-2</v>
      </c>
      <c r="I22" s="89">
        <v>1.6134082709069242E-2</v>
      </c>
      <c r="J22" s="122"/>
      <c r="K22" s="159" t="s">
        <v>104</v>
      </c>
      <c r="L22" s="159">
        <v>1.0688402693386643E-2</v>
      </c>
      <c r="M22" s="159" t="s">
        <v>104</v>
      </c>
      <c r="N22" s="159">
        <v>6.8843093801026021E-3</v>
      </c>
      <c r="O22" s="128"/>
      <c r="P22" s="123">
        <v>2.7879054728190285E-3</v>
      </c>
      <c r="Q22" s="123">
        <v>1.0686540258112519E-2</v>
      </c>
      <c r="R22" s="123">
        <v>1.0860017913803996E-2</v>
      </c>
      <c r="S22" s="123">
        <v>3.5646291701867889E-3</v>
      </c>
    </row>
    <row r="23" spans="1:19" x14ac:dyDescent="0.35">
      <c r="A23" s="89">
        <v>-1.6045606212141832E-2</v>
      </c>
      <c r="B23" s="89">
        <v>-9.1683930893835027E-3</v>
      </c>
      <c r="C23" s="89">
        <v>-6.5269591177521463E-3</v>
      </c>
      <c r="D23" s="89">
        <v>-6.1128287823517371E-3</v>
      </c>
      <c r="F23" s="89">
        <v>-1.3388223489179996E-2</v>
      </c>
      <c r="G23" s="89">
        <v>-1.915141143610256E-2</v>
      </c>
      <c r="H23" s="89">
        <v>-2.0576351210647215E-2</v>
      </c>
      <c r="I23" s="89">
        <v>1.4472207173894473E-2</v>
      </c>
      <c r="J23" s="122"/>
      <c r="K23" s="159" t="s">
        <v>105</v>
      </c>
      <c r="L23" s="159">
        <v>-1.6482050930062168E-2</v>
      </c>
      <c r="M23" s="159" t="s">
        <v>105</v>
      </c>
      <c r="N23" s="159">
        <v>2.1356720920513057E-2</v>
      </c>
      <c r="O23" s="128"/>
      <c r="P23" s="123">
        <v>4.3994193557392123E-3</v>
      </c>
      <c r="Q23" s="123">
        <v>5.9851947079981455E-3</v>
      </c>
      <c r="R23" s="123">
        <v>6.7820977959358996E-3</v>
      </c>
      <c r="S23" s="123">
        <v>2.696579554095311E-3</v>
      </c>
    </row>
    <row r="24" spans="1:19" x14ac:dyDescent="0.35">
      <c r="A24" s="89">
        <v>-1.4464743105792566E-2</v>
      </c>
      <c r="B24" s="89">
        <v>4.8726163988748062E-3</v>
      </c>
      <c r="C24" s="89">
        <v>2.2960943881119595E-2</v>
      </c>
      <c r="D24" s="89">
        <v>1.4817790299269924E-2</v>
      </c>
      <c r="F24" s="89">
        <v>-5.8669853170701019E-3</v>
      </c>
      <c r="G24" s="89">
        <v>-9.5206138346941704E-3</v>
      </c>
      <c r="H24" s="89">
        <v>-6.8277676525301794E-3</v>
      </c>
      <c r="I24" s="89">
        <v>7.8392128700749443E-3</v>
      </c>
      <c r="J24" s="122"/>
      <c r="K24" s="159" t="s">
        <v>106</v>
      </c>
      <c r="L24" s="159" t="e">
        <v>#N/A</v>
      </c>
      <c r="M24" s="159" t="s">
        <v>106</v>
      </c>
      <c r="N24" s="159" t="e">
        <v>#N/A</v>
      </c>
      <c r="O24" s="128"/>
      <c r="P24" s="123">
        <v>4.5172784734679458E-3</v>
      </c>
      <c r="Q24" s="123">
        <v>3.9818007008086504E-3</v>
      </c>
      <c r="R24" s="123">
        <v>9.752255116684868E-3</v>
      </c>
      <c r="S24" s="123">
        <v>1.3651760829253089E-2</v>
      </c>
    </row>
    <row r="25" spans="1:19" x14ac:dyDescent="0.35">
      <c r="A25" s="89">
        <v>-1.4350209324736157E-2</v>
      </c>
      <c r="B25" s="89">
        <v>1.254775329137787E-3</v>
      </c>
      <c r="C25" s="89">
        <v>2.2357665275040666E-2</v>
      </c>
      <c r="D25" s="89">
        <v>2.2605280972208515E-3</v>
      </c>
      <c r="F25" s="89">
        <v>-1.4188124159886925E-3</v>
      </c>
      <c r="G25" s="89">
        <v>1.6687008180351987E-2</v>
      </c>
      <c r="H25" s="89">
        <v>5.7926259335298255E-3</v>
      </c>
      <c r="I25" s="89">
        <v>5.9170237795660979E-3</v>
      </c>
      <c r="J25" s="122"/>
      <c r="K25" s="159" t="s">
        <v>107</v>
      </c>
      <c r="L25" s="159">
        <v>2.3899994993304377E-2</v>
      </c>
      <c r="M25" s="159" t="s">
        <v>107</v>
      </c>
      <c r="N25" s="159">
        <v>1.5393783752048857E-2</v>
      </c>
      <c r="O25" s="128"/>
      <c r="P25" s="123">
        <v>4.5350449453956283E-3</v>
      </c>
      <c r="Q25" s="123">
        <v>4.8617560587629269E-3</v>
      </c>
      <c r="R25" s="123">
        <v>9.4500227031536262E-3</v>
      </c>
      <c r="S25" s="123">
        <v>3.3924410419419217E-3</v>
      </c>
    </row>
    <row r="26" spans="1:19" x14ac:dyDescent="0.35">
      <c r="A26" s="89">
        <v>-1.4005985355559523E-2</v>
      </c>
      <c r="B26" s="89">
        <v>-6.0090131809919832E-3</v>
      </c>
      <c r="C26" s="89">
        <v>-1.5876807205127536E-2</v>
      </c>
      <c r="D26" s="89">
        <v>8.8346592594116813E-3</v>
      </c>
      <c r="F26" s="89">
        <v>1.8761499007206859E-3</v>
      </c>
      <c r="G26" s="89">
        <v>1.471670986701033E-3</v>
      </c>
      <c r="H26" s="89">
        <v>5.9581513998147673E-3</v>
      </c>
      <c r="I26" s="89">
        <v>3.3149192741178577E-3</v>
      </c>
      <c r="J26" s="122"/>
      <c r="K26" s="159" t="s">
        <v>108</v>
      </c>
      <c r="L26" s="159">
        <v>5.7120976067997424E-4</v>
      </c>
      <c r="M26" s="159" t="s">
        <v>108</v>
      </c>
      <c r="N26" s="159">
        <v>2.3696857820484338E-4</v>
      </c>
      <c r="O26" s="128"/>
      <c r="P26" s="123">
        <v>4.5731261871134275E-3</v>
      </c>
      <c r="Q26" s="123">
        <v>7.0586806254561785E-3</v>
      </c>
      <c r="R26" s="123">
        <v>1.7395025841089762E-2</v>
      </c>
      <c r="S26" s="123">
        <v>2.4035647503657182E-2</v>
      </c>
    </row>
    <row r="27" spans="1:19" x14ac:dyDescent="0.35">
      <c r="A27" s="89">
        <v>-1.3739045566351219E-2</v>
      </c>
      <c r="B27" s="89">
        <v>-4.8641950192971932E-3</v>
      </c>
      <c r="C27" s="89">
        <v>1.0500999922028189E-2</v>
      </c>
      <c r="D27" s="89">
        <v>1.43055177190486E-2</v>
      </c>
      <c r="F27" s="89">
        <v>2.451947412906759E-3</v>
      </c>
      <c r="G27" s="89">
        <v>-1.4350830924593792E-2</v>
      </c>
      <c r="H27" s="89">
        <v>1.0273531295112668E-2</v>
      </c>
      <c r="I27" s="89">
        <v>5.41068171992686E-3</v>
      </c>
      <c r="J27" s="122"/>
      <c r="K27" s="159" t="s">
        <v>109</v>
      </c>
      <c r="L27" s="159">
        <v>-1.3040797916417022</v>
      </c>
      <c r="M27" s="159" t="s">
        <v>109</v>
      </c>
      <c r="N27" s="159">
        <v>-9.2521645721156176E-2</v>
      </c>
      <c r="O27" s="128"/>
      <c r="P27" s="123">
        <v>4.6296319723426425E-3</v>
      </c>
      <c r="Q27" s="123">
        <v>6.8480900670392789E-3</v>
      </c>
      <c r="R27" s="123">
        <v>1.1137001427238155E-2</v>
      </c>
      <c r="S27" s="123">
        <v>1.5221179900398162E-2</v>
      </c>
    </row>
    <row r="28" spans="1:19" x14ac:dyDescent="0.35">
      <c r="A28" s="89">
        <v>-1.3671079605327815E-2</v>
      </c>
      <c r="B28" s="89">
        <v>-1.0171248056120199E-3</v>
      </c>
      <c r="C28" s="89">
        <v>1.8194283826903534E-2</v>
      </c>
      <c r="D28" s="89">
        <v>1.6134082709069242E-2</v>
      </c>
      <c r="F28" s="89">
        <v>3.7999699708480281E-3</v>
      </c>
      <c r="G28" s="89">
        <v>3.8813622659112199E-3</v>
      </c>
      <c r="H28" s="89">
        <v>1.2096078334408653E-3</v>
      </c>
      <c r="I28" s="89">
        <v>-1.3529161890539152E-2</v>
      </c>
      <c r="J28" s="122"/>
      <c r="K28" s="159" t="s">
        <v>110</v>
      </c>
      <c r="L28" s="159">
        <v>-0.3209599390484828</v>
      </c>
      <c r="M28" s="159" t="s">
        <v>110</v>
      </c>
      <c r="N28" s="159">
        <v>-1.1393110990838204</v>
      </c>
      <c r="O28" s="128"/>
      <c r="P28" s="123">
        <v>4.7012105112025316E-3</v>
      </c>
      <c r="Q28" s="123">
        <v>7.5385060014996168E-3</v>
      </c>
      <c r="R28" s="123">
        <v>1.5662435287212277E-2</v>
      </c>
      <c r="S28" s="123">
        <v>1.6061256909906087E-2</v>
      </c>
    </row>
    <row r="29" spans="1:19" x14ac:dyDescent="0.35">
      <c r="A29" s="89">
        <v>-1.3388223489179996E-2</v>
      </c>
      <c r="B29" s="89">
        <v>-1.915141143610256E-2</v>
      </c>
      <c r="C29" s="89">
        <v>-2.0576351210647215E-2</v>
      </c>
      <c r="D29" s="89">
        <v>1.4472207173894473E-2</v>
      </c>
      <c r="F29" s="89">
        <v>4.2428760036738733E-3</v>
      </c>
      <c r="G29" s="89">
        <v>1.1709850581111861E-2</v>
      </c>
      <c r="H29" s="89">
        <v>-3.1275111664754284E-3</v>
      </c>
      <c r="I29" s="89">
        <v>3.4742872482928351E-2</v>
      </c>
      <c r="J29" s="122"/>
      <c r="K29" s="159" t="s">
        <v>111</v>
      </c>
      <c r="L29" s="159">
        <v>5.7384032809053867E-2</v>
      </c>
      <c r="M29" s="159" t="s">
        <v>111</v>
      </c>
      <c r="N29" s="159">
        <v>3.5650232584666652E-2</v>
      </c>
      <c r="O29" s="128"/>
      <c r="P29" s="123">
        <v>4.8851430623030523E-3</v>
      </c>
      <c r="Q29" s="123">
        <v>-1.4532834739681182E-2</v>
      </c>
      <c r="R29" s="123">
        <v>1.0516796162091793E-2</v>
      </c>
      <c r="S29" s="123">
        <v>7.8797315605990525E-3</v>
      </c>
    </row>
    <row r="30" spans="1:19" x14ac:dyDescent="0.35">
      <c r="A30" s="89">
        <v>-5.8669853170701019E-3</v>
      </c>
      <c r="B30" s="89">
        <v>-9.5206138346941704E-3</v>
      </c>
      <c r="C30" s="89">
        <v>-6.8277676525301794E-3</v>
      </c>
      <c r="D30" s="89">
        <v>7.8392128700749443E-3</v>
      </c>
      <c r="F30" s="89">
        <v>6.014907175911975E-3</v>
      </c>
      <c r="G30" s="89">
        <v>4.1754488889637509E-2</v>
      </c>
      <c r="H30" s="89">
        <v>2.6446979469557839E-2</v>
      </c>
      <c r="I30" s="89">
        <v>1.4243730058352879E-2</v>
      </c>
      <c r="J30" s="122"/>
      <c r="K30" s="159" t="s">
        <v>112</v>
      </c>
      <c r="L30" s="159">
        <v>-4.6326597127709306E-2</v>
      </c>
      <c r="M30" s="159" t="s">
        <v>112</v>
      </c>
      <c r="N30" s="159">
        <v>-1.023650933519009E-2</v>
      </c>
      <c r="O30" s="128"/>
      <c r="P30" s="123">
        <v>4.9554741795192463E-3</v>
      </c>
      <c r="Q30" s="123">
        <v>6.1175565946468766E-3</v>
      </c>
      <c r="R30" s="123">
        <v>8.2349332410347077E-3</v>
      </c>
      <c r="S30" s="123">
        <v>6.8534909383119059E-3</v>
      </c>
    </row>
    <row r="31" spans="1:19" x14ac:dyDescent="0.35">
      <c r="A31" s="89">
        <v>-1.4188124159886925E-3</v>
      </c>
      <c r="B31" s="89">
        <v>1.6687008180351987E-2</v>
      </c>
      <c r="C31" s="89">
        <v>5.7926259335298255E-3</v>
      </c>
      <c r="D31" s="89">
        <v>5.9170237795660979E-3</v>
      </c>
      <c r="F31" s="89">
        <v>7.1923628529237471E-3</v>
      </c>
      <c r="G31" s="89">
        <v>1.1793641274223308E-2</v>
      </c>
      <c r="H31" s="89">
        <v>-2.9214041033891556E-3</v>
      </c>
      <c r="I31" s="89">
        <v>2.1137669538350799E-3</v>
      </c>
      <c r="J31" s="122"/>
      <c r="K31" s="159" t="s">
        <v>113</v>
      </c>
      <c r="L31" s="159">
        <v>1.1057435681344562E-2</v>
      </c>
      <c r="M31" s="159" t="s">
        <v>113</v>
      </c>
      <c r="N31" s="159">
        <v>2.5413723249476564E-2</v>
      </c>
      <c r="O31" s="128"/>
      <c r="P31" s="123">
        <v>5.1085825946137736E-3</v>
      </c>
      <c r="Q31" s="123">
        <v>-8.9670628424157531E-3</v>
      </c>
      <c r="R31" s="123">
        <v>1.2620541068431648E-2</v>
      </c>
      <c r="S31" s="123">
        <v>9.8945144854675742E-3</v>
      </c>
    </row>
    <row r="32" spans="1:19" x14ac:dyDescent="0.35">
      <c r="A32" s="89">
        <v>1.8761499007206859E-3</v>
      </c>
      <c r="B32" s="89">
        <v>1.471670986701033E-3</v>
      </c>
      <c r="C32" s="89">
        <v>5.9581513998147673E-3</v>
      </c>
      <c r="D32" s="89">
        <v>3.3149192741178577E-3</v>
      </c>
      <c r="F32" s="89">
        <v>7.5512896461505117E-3</v>
      </c>
      <c r="G32" s="89">
        <v>-3.1495130194475873E-3</v>
      </c>
      <c r="H32" s="89">
        <v>1.0744509064615286E-2</v>
      </c>
      <c r="I32" s="89">
        <v>1.2347103450923493E-2</v>
      </c>
      <c r="J32" s="122"/>
      <c r="K32" s="159" t="s">
        <v>114</v>
      </c>
      <c r="L32" s="159">
        <v>-6.8632790897726642E-2</v>
      </c>
      <c r="M32" s="159" t="s">
        <v>114</v>
      </c>
      <c r="N32" s="159">
        <v>6.6938392441396252E-2</v>
      </c>
      <c r="O32" s="128"/>
      <c r="P32" s="123">
        <v>5.5209206154667066E-3</v>
      </c>
      <c r="Q32" s="123">
        <v>-1.7362257568349051E-2</v>
      </c>
      <c r="R32" s="123">
        <v>7.6832433753980809E-3</v>
      </c>
      <c r="S32" s="123">
        <v>1.010654114945797E-2</v>
      </c>
    </row>
    <row r="33" spans="1:19" x14ac:dyDescent="0.35">
      <c r="A33" s="89">
        <v>2.451947412906759E-3</v>
      </c>
      <c r="B33" s="89">
        <v>-1.4350830924593792E-2</v>
      </c>
      <c r="C33" s="89">
        <v>1.0273531295112668E-2</v>
      </c>
      <c r="D33" s="89">
        <v>5.41068171992686E-3</v>
      </c>
      <c r="F33" s="89">
        <v>8.1540556132903182E-3</v>
      </c>
      <c r="G33" s="89">
        <v>4.9169543407068727E-3</v>
      </c>
      <c r="H33" s="89">
        <v>2.174169296506363E-2</v>
      </c>
      <c r="I33" s="89">
        <v>4.2797575714091122E-3</v>
      </c>
      <c r="J33" s="122"/>
      <c r="K33" s="159" t="s">
        <v>115</v>
      </c>
      <c r="L33" s="159">
        <v>5</v>
      </c>
      <c r="M33" s="159" t="s">
        <v>115</v>
      </c>
      <c r="N33" s="159">
        <v>5</v>
      </c>
      <c r="O33" s="128"/>
      <c r="P33" s="123">
        <v>5.7442012255965354E-3</v>
      </c>
      <c r="Q33" s="123">
        <v>-1.1032436380821037E-3</v>
      </c>
      <c r="R33" s="123">
        <v>8.7359314836751491E-3</v>
      </c>
      <c r="S33" s="123">
        <v>2.0567949239050547E-3</v>
      </c>
    </row>
    <row r="34" spans="1:19" ht="15" thickBot="1" x14ac:dyDescent="0.4">
      <c r="A34" s="89">
        <v>3.7999699708480281E-3</v>
      </c>
      <c r="B34" s="89">
        <v>3.8813622659112199E-3</v>
      </c>
      <c r="C34" s="89">
        <v>1.2096078334408653E-3</v>
      </c>
      <c r="D34" s="89">
        <v>-1.3529161890539152E-2</v>
      </c>
      <c r="F34" s="89">
        <v>8.7102681966149779E-3</v>
      </c>
      <c r="G34" s="89">
        <v>8.7765834533257807E-3</v>
      </c>
      <c r="H34" s="89">
        <v>7.6046908228082511E-3</v>
      </c>
      <c r="I34" s="89">
        <v>4.1869642580390576E-3</v>
      </c>
      <c r="J34" s="122"/>
      <c r="K34" s="160" t="s">
        <v>116</v>
      </c>
      <c r="L34" s="160">
        <v>2.9675763340436253E-2</v>
      </c>
      <c r="M34" s="160" t="s">
        <v>116</v>
      </c>
      <c r="N34" s="160">
        <v>1.9113907081053122E-2</v>
      </c>
      <c r="O34" s="128"/>
      <c r="P34" s="123">
        <v>6.1192158821843654E-3</v>
      </c>
      <c r="Q34" s="123">
        <v>4.5308041448226342E-3</v>
      </c>
      <c r="R34" s="123">
        <v>5.3157128522223068E-3</v>
      </c>
      <c r="S34" s="123">
        <v>1.0002903666371157E-2</v>
      </c>
    </row>
    <row r="35" spans="1:19" x14ac:dyDescent="0.35">
      <c r="A35" s="89">
        <v>4.2428760036738733E-3</v>
      </c>
      <c r="B35" s="89">
        <v>1.1709850581111861E-2</v>
      </c>
      <c r="C35" s="89">
        <v>-3.1275111664754284E-3</v>
      </c>
      <c r="D35" s="89">
        <v>3.4742872482928351E-2</v>
      </c>
      <c r="F35" s="89">
        <v>9.8608792060558698E-3</v>
      </c>
      <c r="G35" s="89">
        <v>3.8349119633400478E-3</v>
      </c>
      <c r="H35" s="89">
        <v>1.9217004568001371E-2</v>
      </c>
      <c r="I35" s="89">
        <v>1.0146459953649996E-2</v>
      </c>
      <c r="J35" s="122"/>
      <c r="K35" s="125">
        <v>4.5731261871134275E-3</v>
      </c>
      <c r="L35" s="125">
        <v>7.0586806254561785E-3</v>
      </c>
      <c r="M35" s="125">
        <v>1.7395025841089762E-2</v>
      </c>
      <c r="N35" s="125">
        <v>2.4035647503657182E-2</v>
      </c>
      <c r="O35" s="128"/>
      <c r="P35" s="123">
        <v>6.3725007945023013E-3</v>
      </c>
      <c r="Q35" s="123">
        <v>6.7708145902431226E-3</v>
      </c>
      <c r="R35" s="123">
        <v>-3.1906845427259175E-4</v>
      </c>
      <c r="S35" s="123">
        <v>1.3510787794157939E-2</v>
      </c>
    </row>
    <row r="36" spans="1:19" x14ac:dyDescent="0.35">
      <c r="A36" s="89">
        <v>6.014907175911975E-3</v>
      </c>
      <c r="B36" s="89">
        <v>4.1754488889637509E-2</v>
      </c>
      <c r="C36" s="89">
        <v>2.6446979469557839E-2</v>
      </c>
      <c r="D36" s="89">
        <v>1.4243730058352879E-2</v>
      </c>
      <c r="F36" s="89">
        <v>1.0053267488867127E-2</v>
      </c>
      <c r="G36" s="89">
        <v>2.61619078343635E-2</v>
      </c>
      <c r="H36" s="89">
        <v>1.1024086183559993E-2</v>
      </c>
      <c r="I36" s="89">
        <v>3.5199967410360828E-3</v>
      </c>
      <c r="J36" s="122"/>
      <c r="K36" s="163" t="s">
        <v>118</v>
      </c>
      <c r="L36" s="163"/>
      <c r="M36" s="163"/>
      <c r="N36" s="163"/>
      <c r="O36" s="128"/>
      <c r="P36" s="123">
        <v>6.7659339396810457E-3</v>
      </c>
      <c r="Q36" s="123">
        <v>-2.0584025621037789E-2</v>
      </c>
      <c r="R36" s="123">
        <v>7.8116472561893325E-3</v>
      </c>
      <c r="S36" s="123">
        <v>1.1131082049827793E-2</v>
      </c>
    </row>
    <row r="37" spans="1:19" x14ac:dyDescent="0.35">
      <c r="A37" s="89">
        <v>7.1923628529237471E-3</v>
      </c>
      <c r="B37" s="89">
        <v>1.1793641274223308E-2</v>
      </c>
      <c r="C37" s="89">
        <v>-2.9214041033891556E-3</v>
      </c>
      <c r="D37" s="89">
        <v>2.1137669538350799E-3</v>
      </c>
      <c r="F37" s="89">
        <v>1.0625249404472951E-2</v>
      </c>
      <c r="G37" s="89">
        <v>3.9356822838077565E-2</v>
      </c>
      <c r="H37" s="89">
        <v>2.0016490555477131E-2</v>
      </c>
      <c r="I37" s="89">
        <v>1.4656831321329101E-2</v>
      </c>
      <c r="J37" s="122"/>
      <c r="K37" s="163"/>
      <c r="L37" s="163"/>
      <c r="M37" s="163"/>
      <c r="N37" s="163"/>
      <c r="O37" s="128"/>
      <c r="P37" s="123">
        <v>6.8550478096721544E-3</v>
      </c>
      <c r="Q37" s="123">
        <v>8.1411094167758401E-3</v>
      </c>
      <c r="R37" s="123">
        <v>8.8326265014861561E-3</v>
      </c>
      <c r="S37" s="123">
        <v>2.304011010917555E-2</v>
      </c>
    </row>
    <row r="38" spans="1:19" x14ac:dyDescent="0.35">
      <c r="A38" s="89">
        <v>7.5512896461505117E-3</v>
      </c>
      <c r="B38" s="89">
        <v>-3.1495130194475873E-3</v>
      </c>
      <c r="C38" s="89">
        <v>1.0744509064615286E-2</v>
      </c>
      <c r="D38" s="89">
        <v>1.2347103450923493E-2</v>
      </c>
      <c r="F38" s="89">
        <v>1.1010983760601533E-2</v>
      </c>
      <c r="G38" s="89">
        <v>7.3806203823015412E-3</v>
      </c>
      <c r="H38" s="89">
        <v>1.021465531864368E-2</v>
      </c>
      <c r="I38" s="89">
        <v>1.3095112748875634E-2</v>
      </c>
      <c r="J38" s="122"/>
      <c r="K38" s="125">
        <v>4.8851430623030523E-3</v>
      </c>
      <c r="L38" s="125">
        <v>-1.4532834739681182E-2</v>
      </c>
      <c r="M38" s="125">
        <v>1.0516796162091793E-2</v>
      </c>
      <c r="N38" s="125">
        <v>7.8797315605990525E-3</v>
      </c>
      <c r="O38" s="128"/>
      <c r="P38" s="123">
        <v>7.0162081593042767E-3</v>
      </c>
      <c r="Q38" s="123">
        <v>5.2979247969476553E-3</v>
      </c>
      <c r="R38" s="123">
        <v>5.815546615126138E-3</v>
      </c>
      <c r="S38" s="123">
        <v>3.1971478658482737E-3</v>
      </c>
    </row>
    <row r="39" spans="1:19" x14ac:dyDescent="0.35">
      <c r="A39" s="89">
        <v>8.1540556132903182E-3</v>
      </c>
      <c r="B39" s="89">
        <v>4.9169543407068727E-3</v>
      </c>
      <c r="C39" s="89">
        <v>2.174169296506363E-2</v>
      </c>
      <c r="D39" s="89">
        <v>4.2797575714091122E-3</v>
      </c>
      <c r="F39" s="89">
        <v>1.2087584447973572E-2</v>
      </c>
      <c r="G39" s="89">
        <v>1.9101486127857316E-2</v>
      </c>
      <c r="H39" s="89">
        <v>1.7678287196318376E-2</v>
      </c>
      <c r="I39" s="89">
        <v>1.4146226440092434E-2</v>
      </c>
      <c r="J39" s="122"/>
      <c r="K39" s="125">
        <v>4.9554741795192463E-3</v>
      </c>
      <c r="L39" s="125">
        <v>6.1175565946468766E-3</v>
      </c>
      <c r="M39" s="125">
        <v>8.2349332410347077E-3</v>
      </c>
      <c r="N39" s="125">
        <v>6.8534909383119059E-3</v>
      </c>
      <c r="O39" s="128"/>
      <c r="P39" s="123">
        <v>7.1009197554118501E-3</v>
      </c>
      <c r="Q39" s="123">
        <v>6.6590340189634301E-3</v>
      </c>
      <c r="R39" s="123">
        <v>-5.7046802308212755E-3</v>
      </c>
      <c r="S39" s="123">
        <v>1.6940873009201888E-2</v>
      </c>
    </row>
    <row r="40" spans="1:19" x14ac:dyDescent="0.35">
      <c r="A40" s="89">
        <v>8.7102681966149779E-3</v>
      </c>
      <c r="B40" s="89">
        <v>8.7765834533257807E-3</v>
      </c>
      <c r="C40" s="89">
        <v>7.6046908228082511E-3</v>
      </c>
      <c r="D40" s="89">
        <v>4.1869642580390576E-3</v>
      </c>
      <c r="F40" s="89">
        <v>1.2375018538981182E-2</v>
      </c>
      <c r="G40" s="89">
        <v>2.7742923748147064E-2</v>
      </c>
      <c r="H40" s="89">
        <v>-8.6981623939568452E-3</v>
      </c>
      <c r="I40" s="89">
        <v>3.1317020097642645E-2</v>
      </c>
      <c r="J40" s="122"/>
      <c r="K40" s="125">
        <v>5.1085825946137736E-3</v>
      </c>
      <c r="L40" s="125">
        <v>-8.9670628424157531E-3</v>
      </c>
      <c r="M40" s="125">
        <v>1.2620541068431648E-2</v>
      </c>
      <c r="N40" s="125">
        <v>9.8945144854675742E-3</v>
      </c>
      <c r="O40" s="128"/>
      <c r="P40" s="123">
        <v>7.4858784291800817E-3</v>
      </c>
      <c r="Q40" s="123">
        <v>8.9618209113670258E-3</v>
      </c>
      <c r="R40" s="123">
        <v>1.041767629093056E-2</v>
      </c>
      <c r="S40" s="123">
        <v>1.8883716944889165E-2</v>
      </c>
    </row>
    <row r="41" spans="1:19" x14ac:dyDescent="0.35">
      <c r="A41" s="89">
        <v>9.8608792060558698E-3</v>
      </c>
      <c r="B41" s="89">
        <v>3.8349119633400478E-3</v>
      </c>
      <c r="C41" s="89">
        <v>1.9217004568001371E-2</v>
      </c>
      <c r="D41" s="89">
        <v>1.0146459953649996E-2</v>
      </c>
      <c r="F41" s="89">
        <v>1.3703856318882542E-2</v>
      </c>
      <c r="G41" s="89">
        <v>-4.2160485395983487E-3</v>
      </c>
      <c r="H41" s="89">
        <v>5.020516325896957E-3</v>
      </c>
      <c r="I41" s="89">
        <v>-4.7029208668458592E-3</v>
      </c>
      <c r="J41" s="122"/>
      <c r="K41" s="125">
        <v>5.5209206154667066E-3</v>
      </c>
      <c r="L41" s="125">
        <v>-1.7362257568349051E-2</v>
      </c>
      <c r="M41" s="125">
        <v>7.6832433753980809E-3</v>
      </c>
      <c r="N41" s="125">
        <v>1.010654114945797E-2</v>
      </c>
      <c r="O41" s="128"/>
      <c r="P41" s="123">
        <v>7.6800972047155322E-3</v>
      </c>
      <c r="Q41" s="123">
        <v>1.0610667439260219E-2</v>
      </c>
      <c r="R41" s="123">
        <v>4.5626272663002159E-3</v>
      </c>
      <c r="S41" s="123">
        <v>8.194537177397352E-3</v>
      </c>
    </row>
    <row r="42" spans="1:19" x14ac:dyDescent="0.35">
      <c r="A42" s="89">
        <v>1.0053267488867127E-2</v>
      </c>
      <c r="B42" s="89">
        <v>2.61619078343635E-2</v>
      </c>
      <c r="C42" s="89">
        <v>1.1024086183559993E-2</v>
      </c>
      <c r="D42" s="89">
        <v>3.5199967410360828E-3</v>
      </c>
      <c r="F42" s="89">
        <v>1.5712424334186636E-2</v>
      </c>
      <c r="G42" s="89">
        <v>6.5369498265148542E-3</v>
      </c>
      <c r="H42" s="89">
        <v>5.8755800746100196E-3</v>
      </c>
      <c r="I42" s="89">
        <v>4.1876647352347392E-3</v>
      </c>
      <c r="J42" s="122"/>
      <c r="K42" s="125">
        <v>5.7442012255965354E-3</v>
      </c>
      <c r="L42" s="125">
        <v>-1.1032436380821037E-3</v>
      </c>
      <c r="M42" s="125">
        <v>8.7359314836751491E-3</v>
      </c>
      <c r="N42" s="125">
        <v>2.0567949239050547E-3</v>
      </c>
      <c r="O42" s="128"/>
      <c r="P42" s="123">
        <v>7.7826445963748506E-3</v>
      </c>
      <c r="Q42" s="123">
        <v>1.0804978251261329E-2</v>
      </c>
      <c r="R42" s="123">
        <v>1.0732144219185598E-2</v>
      </c>
      <c r="S42" s="123">
        <v>1.4162782502583338E-2</v>
      </c>
    </row>
    <row r="43" spans="1:19" x14ac:dyDescent="0.35">
      <c r="A43" s="89">
        <v>1.0625249404472951E-2</v>
      </c>
      <c r="B43" s="89">
        <v>3.9356822838077565E-2</v>
      </c>
      <c r="C43" s="89">
        <v>2.0016490555477131E-2</v>
      </c>
      <c r="D43" s="89">
        <v>1.4656831321329101E-2</v>
      </c>
      <c r="F43" s="89">
        <v>1.8847760919711503E-2</v>
      </c>
      <c r="G43" s="89">
        <v>3.3940777579798881E-2</v>
      </c>
      <c r="H43" s="89">
        <v>1.5039965058799095E-2</v>
      </c>
      <c r="I43" s="89">
        <v>1.253079169309422E-2</v>
      </c>
      <c r="J43" s="122"/>
      <c r="K43" s="125">
        <v>5.8387766123992055E-3</v>
      </c>
      <c r="L43" s="125">
        <v>9.3838286213681066E-3</v>
      </c>
      <c r="M43" s="125">
        <v>1.0595389071397223E-2</v>
      </c>
      <c r="N43" s="125">
        <v>3.4551491718070704E-2</v>
      </c>
      <c r="O43" s="128"/>
      <c r="P43" s="123">
        <v>7.8865028171458042E-3</v>
      </c>
      <c r="Q43" s="123">
        <v>9.3842368685347274E-3</v>
      </c>
      <c r="R43" s="123">
        <v>8.9605514501259181E-3</v>
      </c>
      <c r="S43" s="123">
        <v>1.6822633316184232E-2</v>
      </c>
    </row>
    <row r="44" spans="1:19" x14ac:dyDescent="0.35">
      <c r="A44" s="89">
        <v>1.1010983760601533E-2</v>
      </c>
      <c r="B44" s="89">
        <v>7.3806203823015412E-3</v>
      </c>
      <c r="C44" s="89">
        <v>1.021465531864368E-2</v>
      </c>
      <c r="D44" s="89">
        <v>1.3095112748875634E-2</v>
      </c>
      <c r="F44" s="89">
        <v>1.9049735300212554E-2</v>
      </c>
      <c r="G44" s="89">
        <v>8.747171251247245E-3</v>
      </c>
      <c r="H44" s="89">
        <v>2.3804559901656648E-2</v>
      </c>
      <c r="I44" s="89">
        <v>-8.4713733952415382E-3</v>
      </c>
      <c r="J44" s="122"/>
      <c r="K44" s="125">
        <v>6.1192158821843654E-3</v>
      </c>
      <c r="L44" s="125">
        <v>4.5308041448226342E-3</v>
      </c>
      <c r="M44" s="125">
        <v>5.3157128522223068E-3</v>
      </c>
      <c r="N44" s="125">
        <v>1.0002903666371157E-2</v>
      </c>
      <c r="O44" s="128"/>
      <c r="P44" s="123">
        <v>7.9694262992598391E-3</v>
      </c>
      <c r="Q44" s="123">
        <v>1.2601502015639362E-2</v>
      </c>
      <c r="R44" s="123">
        <v>2.0386357107845452E-2</v>
      </c>
      <c r="S44" s="123">
        <v>1.429470307346188E-2</v>
      </c>
    </row>
    <row r="45" spans="1:19" x14ac:dyDescent="0.35">
      <c r="A45" s="89">
        <v>1.2087584447973572E-2</v>
      </c>
      <c r="B45" s="89">
        <v>1.9101486127857316E-2</v>
      </c>
      <c r="C45" s="89">
        <v>1.7678287196318376E-2</v>
      </c>
      <c r="D45" s="89">
        <v>1.4146226440092434E-2</v>
      </c>
      <c r="F45" s="89">
        <v>1.9179900601492016E-2</v>
      </c>
      <c r="G45" s="89">
        <v>3.1922050994053215E-2</v>
      </c>
      <c r="H45" s="89">
        <v>4.9957823641635819E-3</v>
      </c>
      <c r="I45" s="89">
        <v>-7.0451490146309476E-4</v>
      </c>
      <c r="J45" s="122"/>
      <c r="K45" s="125">
        <v>6.3725007945023013E-3</v>
      </c>
      <c r="L45" s="125">
        <v>6.7708145902431226E-3</v>
      </c>
      <c r="M45" s="125">
        <v>-3.1906845427259175E-4</v>
      </c>
      <c r="N45" s="125">
        <v>1.3510787794157939E-2</v>
      </c>
      <c r="O45" s="128"/>
      <c r="P45" s="123">
        <v>7.9704320314765258E-3</v>
      </c>
      <c r="Q45" s="123">
        <v>-5.8735654131176476E-3</v>
      </c>
      <c r="R45" s="123">
        <v>1.5457106584844026E-2</v>
      </c>
      <c r="S45" s="123">
        <v>7.0032118467123683E-3</v>
      </c>
    </row>
    <row r="46" spans="1:19" x14ac:dyDescent="0.35">
      <c r="A46" s="89">
        <v>1.2375018538981182E-2</v>
      </c>
      <c r="B46" s="89">
        <v>2.7742923748147064E-2</v>
      </c>
      <c r="C46" s="89">
        <v>-8.6981623939568452E-3</v>
      </c>
      <c r="D46" s="89">
        <v>3.1317020097642645E-2</v>
      </c>
      <c r="F46" s="89">
        <v>1.9874061305296144E-2</v>
      </c>
      <c r="G46" s="89">
        <v>1.7058447621264732E-2</v>
      </c>
      <c r="H46" s="89">
        <v>9.0690720817189919E-3</v>
      </c>
      <c r="I46" s="89">
        <v>1.6829024800985245E-2</v>
      </c>
      <c r="J46" s="122"/>
      <c r="K46" s="125">
        <v>6.7659339396810457E-3</v>
      </c>
      <c r="L46" s="125">
        <v>-2.0584025621037789E-2</v>
      </c>
      <c r="M46" s="125">
        <v>7.8116472561893325E-3</v>
      </c>
      <c r="N46" s="125">
        <v>1.1131082049827793E-2</v>
      </c>
      <c r="O46" s="128"/>
      <c r="P46" s="123">
        <v>8.0876700074083395E-3</v>
      </c>
      <c r="Q46" s="123">
        <v>1.0808440901042739E-2</v>
      </c>
      <c r="R46" s="123">
        <v>6.5033752011324662E-3</v>
      </c>
      <c r="S46" s="123">
        <v>7.569078016208805E-3</v>
      </c>
    </row>
    <row r="47" spans="1:19" x14ac:dyDescent="0.35">
      <c r="A47" s="89">
        <v>1.3703856318882542E-2</v>
      </c>
      <c r="B47" s="89">
        <v>-4.2160485395983487E-3</v>
      </c>
      <c r="C47" s="89">
        <v>5.020516325896957E-3</v>
      </c>
      <c r="D47" s="89">
        <v>-4.7029208668458592E-3</v>
      </c>
      <c r="F47" s="89">
        <v>2.2025460829806342E-2</v>
      </c>
      <c r="G47" s="89">
        <v>3.2378703156155007E-2</v>
      </c>
      <c r="H47" s="89">
        <v>6.8247068187595192E-3</v>
      </c>
      <c r="I47" s="89">
        <v>1.3158455025180857E-2</v>
      </c>
      <c r="J47" s="122"/>
      <c r="K47" s="125">
        <v>6.8550478096721544E-3</v>
      </c>
      <c r="L47" s="125">
        <v>8.1411094167758401E-3</v>
      </c>
      <c r="M47" s="125">
        <v>8.8326265014861561E-3</v>
      </c>
      <c r="N47" s="125">
        <v>2.304011010917555E-2</v>
      </c>
      <c r="O47" s="128"/>
      <c r="P47" s="123">
        <v>8.9533833699793949E-3</v>
      </c>
      <c r="Q47" s="123">
        <v>5.5438651150842583E-3</v>
      </c>
      <c r="R47" s="123">
        <v>5.2940161871340482E-3</v>
      </c>
      <c r="S47" s="123">
        <v>1.3506487201055224E-2</v>
      </c>
    </row>
    <row r="48" spans="1:19" x14ac:dyDescent="0.35">
      <c r="A48" s="89">
        <v>1.5712424334186636E-2</v>
      </c>
      <c r="B48" s="89">
        <v>6.5369498265148542E-3</v>
      </c>
      <c r="C48" s="89">
        <v>5.8755800746100196E-3</v>
      </c>
      <c r="D48" s="89">
        <v>4.1876647352347392E-3</v>
      </c>
      <c r="F48" s="89">
        <v>2.9239948673491944E-2</v>
      </c>
      <c r="G48" s="89">
        <v>4.0666750452934067E-3</v>
      </c>
      <c r="H48" s="89">
        <v>1.3140248721608927E-2</v>
      </c>
      <c r="I48" s="89">
        <v>1.4404460997899807E-2</v>
      </c>
      <c r="J48" s="122"/>
      <c r="K48" s="125">
        <v>7.0162081593042767E-3</v>
      </c>
      <c r="L48" s="125">
        <v>5.2979247969476553E-3</v>
      </c>
      <c r="M48" s="125">
        <v>5.815546615126138E-3</v>
      </c>
      <c r="N48" s="125">
        <v>3.1971478658482737E-3</v>
      </c>
      <c r="O48" s="128"/>
      <c r="P48" s="123">
        <v>9.2241124833093765E-3</v>
      </c>
      <c r="Q48" s="123">
        <v>-2.9331314204058411E-3</v>
      </c>
      <c r="R48" s="123">
        <v>7.2453878648710869E-3</v>
      </c>
      <c r="S48" s="123">
        <v>-1.2612477539603235E-3</v>
      </c>
    </row>
    <row r="49" spans="1:19" x14ac:dyDescent="0.35">
      <c r="A49" s="89">
        <v>1.8847760919711503E-2</v>
      </c>
      <c r="B49" s="89">
        <v>3.3940777579798881E-2</v>
      </c>
      <c r="C49" s="89">
        <v>1.5039965058799095E-2</v>
      </c>
      <c r="D49" s="89">
        <v>1.253079169309422E-2</v>
      </c>
      <c r="F49" s="89">
        <v>3.4336348068134917E-2</v>
      </c>
      <c r="G49" s="89">
        <v>4.104906508469338E-2</v>
      </c>
      <c r="H49" s="89">
        <v>1.2463526771814183E-2</v>
      </c>
      <c r="I49" s="89">
        <v>2.1730279420787028E-2</v>
      </c>
      <c r="J49" s="122"/>
      <c r="K49" s="125">
        <v>7.1009197554118501E-3</v>
      </c>
      <c r="L49" s="125">
        <v>6.6590340189634301E-3</v>
      </c>
      <c r="M49" s="125">
        <v>-5.7046802308212755E-3</v>
      </c>
      <c r="N49" s="125">
        <v>1.6940873009201888E-2</v>
      </c>
      <c r="O49" s="128"/>
      <c r="P49" s="123">
        <v>9.2315208310060157E-3</v>
      </c>
      <c r="Q49" s="123">
        <v>1.113689523368469E-2</v>
      </c>
      <c r="R49" s="123">
        <v>1.4080332814025076E-2</v>
      </c>
      <c r="S49" s="123">
        <v>1.9240284428466124E-2</v>
      </c>
    </row>
    <row r="50" spans="1:19" x14ac:dyDescent="0.35">
      <c r="A50" s="89">
        <v>1.9049735300212554E-2</v>
      </c>
      <c r="B50" s="89">
        <v>8.747171251247245E-3</v>
      </c>
      <c r="C50" s="89">
        <v>2.3804559901656648E-2</v>
      </c>
      <c r="D50" s="89">
        <v>-8.4713733952415382E-3</v>
      </c>
      <c r="F50" s="89">
        <v>3.4676333253530256E-2</v>
      </c>
      <c r="G50" s="89">
        <v>1.5408277230031056E-2</v>
      </c>
      <c r="H50" s="89">
        <v>5.2469619297185943E-3</v>
      </c>
      <c r="I50" s="89">
        <v>1.9515106897148712E-3</v>
      </c>
      <c r="J50" s="122"/>
      <c r="K50" s="125">
        <v>7.4858784291800817E-3</v>
      </c>
      <c r="L50" s="125">
        <v>8.9618209113670258E-3</v>
      </c>
      <c r="M50" s="125">
        <v>1.041767629093056E-2</v>
      </c>
      <c r="N50" s="125">
        <v>1.8883716944889165E-2</v>
      </c>
      <c r="O50" s="128"/>
      <c r="P50" s="123">
        <v>9.5648519465842043E-3</v>
      </c>
      <c r="Q50" s="123">
        <v>8.0378216075543841E-3</v>
      </c>
      <c r="R50" s="123">
        <v>1.5026097874105434E-2</v>
      </c>
      <c r="S50" s="123">
        <v>5.0291048701642596E-3</v>
      </c>
    </row>
    <row r="51" spans="1:19" x14ac:dyDescent="0.35">
      <c r="A51" s="89">
        <v>1.9179900601492016E-2</v>
      </c>
      <c r="B51" s="89">
        <v>3.1922050994053215E-2</v>
      </c>
      <c r="C51" s="89">
        <v>4.9957823641635819E-3</v>
      </c>
      <c r="D51" s="89">
        <v>-7.0451490146309476E-4</v>
      </c>
      <c r="F51" s="89">
        <v>3.5700463114667139E-2</v>
      </c>
      <c r="G51" s="89">
        <v>5.8090450512445126E-3</v>
      </c>
      <c r="H51" s="89">
        <v>4.708160633770898E-3</v>
      </c>
      <c r="I51" s="89">
        <v>-4.9568608602570475E-3</v>
      </c>
      <c r="J51" s="122"/>
      <c r="K51" s="125">
        <v>7.6800972047155322E-3</v>
      </c>
      <c r="L51" s="125">
        <v>1.0610667439260219E-2</v>
      </c>
      <c r="M51" s="125">
        <v>4.5626272663002159E-3</v>
      </c>
      <c r="N51" s="125">
        <v>8.194537177397352E-3</v>
      </c>
      <c r="O51" s="128"/>
      <c r="P51" s="123">
        <v>9.7940008177938107E-3</v>
      </c>
      <c r="Q51" s="123">
        <v>-1.1724003063153968E-2</v>
      </c>
      <c r="R51" s="123">
        <v>1.2160346639431328E-2</v>
      </c>
      <c r="S51" s="123">
        <v>6.9008716225984982E-3</v>
      </c>
    </row>
    <row r="52" spans="1:19" x14ac:dyDescent="0.35">
      <c r="A52" s="89">
        <v>1.9874061305296144E-2</v>
      </c>
      <c r="B52" s="89">
        <v>1.7058447621264732E-2</v>
      </c>
      <c r="C52" s="89">
        <v>9.0690720817189919E-3</v>
      </c>
      <c r="D52" s="89">
        <v>1.6829024800985245E-2</v>
      </c>
      <c r="F52" s="89">
        <v>3.7245996530036525E-2</v>
      </c>
      <c r="G52" s="89">
        <v>2.0297046304986185E-2</v>
      </c>
      <c r="H52" s="89">
        <v>8.3885749144108363E-3</v>
      </c>
      <c r="I52" s="89">
        <v>1.4757874380577385E-2</v>
      </c>
      <c r="J52" s="122"/>
      <c r="K52" s="125">
        <v>7.7826445963748506E-3</v>
      </c>
      <c r="L52" s="125">
        <v>1.0804978251261329E-2</v>
      </c>
      <c r="M52" s="125">
        <v>1.0732144219185598E-2</v>
      </c>
      <c r="N52" s="125">
        <v>1.4162782502583338E-2</v>
      </c>
      <c r="O52" s="128"/>
      <c r="P52" s="123">
        <v>1.0840160156711307E-2</v>
      </c>
      <c r="Q52" s="123">
        <v>1.0588002581431845E-2</v>
      </c>
      <c r="R52" s="123">
        <v>1.4565848161767177E-2</v>
      </c>
      <c r="S52" s="123">
        <v>1.4613538927399156E-2</v>
      </c>
    </row>
    <row r="53" spans="1:19" x14ac:dyDescent="0.35">
      <c r="A53" s="89">
        <v>2.2025460829806342E-2</v>
      </c>
      <c r="B53" s="89">
        <v>3.2378703156155007E-2</v>
      </c>
      <c r="C53" s="89">
        <v>6.8247068187595192E-3</v>
      </c>
      <c r="D53" s="89">
        <v>1.3158455025180857E-2</v>
      </c>
      <c r="F53" s="89">
        <v>3.9866761932722809E-2</v>
      </c>
      <c r="G53" s="89">
        <v>3.4505419479997676E-2</v>
      </c>
      <c r="H53" s="89">
        <v>1.2201910570728098E-2</v>
      </c>
      <c r="I53" s="89">
        <v>1.7818605538192079E-2</v>
      </c>
      <c r="J53" s="122"/>
      <c r="K53" s="125">
        <v>7.8865028171458042E-3</v>
      </c>
      <c r="L53" s="125">
        <v>9.3842368685347274E-3</v>
      </c>
      <c r="M53" s="125">
        <v>8.9605514501259181E-3</v>
      </c>
      <c r="N53" s="125">
        <v>1.6822633316184232E-2</v>
      </c>
      <c r="O53" s="128"/>
      <c r="P53" s="123">
        <v>1.1306837188331741E-2</v>
      </c>
      <c r="Q53" s="123">
        <v>8.6537330117393823E-3</v>
      </c>
      <c r="R53" s="123">
        <v>1.5043130230070268E-2</v>
      </c>
      <c r="S53" s="123">
        <v>8.5450907496155588E-3</v>
      </c>
    </row>
    <row r="54" spans="1:19" x14ac:dyDescent="0.35">
      <c r="A54" s="89">
        <v>2.9239948673491944E-2</v>
      </c>
      <c r="B54" s="89">
        <v>4.0666750452934067E-3</v>
      </c>
      <c r="C54" s="89">
        <v>1.3140248721608927E-2</v>
      </c>
      <c r="D54" s="89">
        <v>1.4404460997899807E-2</v>
      </c>
      <c r="F54" s="89">
        <v>4.0502230893878784E-2</v>
      </c>
      <c r="G54" s="89">
        <v>2.1619599703136032E-2</v>
      </c>
      <c r="H54" s="89">
        <v>1.0103515673445777E-2</v>
      </c>
      <c r="I54" s="89">
        <v>-4.5547708568179996E-4</v>
      </c>
      <c r="J54" s="122"/>
      <c r="K54" s="125">
        <v>7.9694262992598391E-3</v>
      </c>
      <c r="L54" s="125">
        <v>1.2601502015639362E-2</v>
      </c>
      <c r="M54" s="125">
        <v>2.0386357107845452E-2</v>
      </c>
      <c r="N54" s="125">
        <v>1.429470307346188E-2</v>
      </c>
      <c r="O54" s="128"/>
      <c r="P54" s="123">
        <v>1.204121297846652E-2</v>
      </c>
      <c r="Q54" s="123">
        <v>7.0173032885286557E-3</v>
      </c>
      <c r="R54" s="123">
        <v>6.8698094260067977E-3</v>
      </c>
      <c r="S54" s="123">
        <v>1.5606503499570422E-2</v>
      </c>
    </row>
    <row r="55" spans="1:19" x14ac:dyDescent="0.35">
      <c r="A55" s="89">
        <v>3.4336348068134917E-2</v>
      </c>
      <c r="B55" s="89">
        <v>4.104906508469338E-2</v>
      </c>
      <c r="C55" s="89">
        <v>1.2463526771814183E-2</v>
      </c>
      <c r="D55" s="89">
        <v>2.1730279420787028E-2</v>
      </c>
      <c r="F55" s="89">
        <v>4.0522131337989681E-2</v>
      </c>
      <c r="G55" s="89">
        <v>9.9307624180198419E-3</v>
      </c>
      <c r="H55" s="89">
        <v>9.6390513009626828E-3</v>
      </c>
      <c r="I55" s="89">
        <v>-1.4430570018846131E-3</v>
      </c>
      <c r="J55" s="122"/>
      <c r="K55" s="125">
        <v>7.9704320314765258E-3</v>
      </c>
      <c r="L55" s="125">
        <v>-5.8735654131176476E-3</v>
      </c>
      <c r="M55" s="125">
        <v>1.5457106584844026E-2</v>
      </c>
      <c r="N55" s="125">
        <v>7.0032118467123683E-3</v>
      </c>
      <c r="O55" s="128"/>
      <c r="P55" s="123">
        <v>1.2309963559679908E-2</v>
      </c>
      <c r="Q55" s="123">
        <v>4.0540164772323459E-2</v>
      </c>
      <c r="R55" s="123">
        <v>3.7870185665758735E-3</v>
      </c>
      <c r="S55" s="123">
        <v>2.8813244401647785E-3</v>
      </c>
    </row>
    <row r="56" spans="1:19" x14ac:dyDescent="0.35">
      <c r="A56" s="89">
        <v>3.4676333253530256E-2</v>
      </c>
      <c r="B56" s="89">
        <v>1.5408277230031056E-2</v>
      </c>
      <c r="C56" s="89">
        <v>5.2469619297185943E-3</v>
      </c>
      <c r="D56" s="89">
        <v>1.9515106897148712E-3</v>
      </c>
      <c r="F56" s="89">
        <v>4.0752127163465046E-2</v>
      </c>
      <c r="G56" s="89">
        <v>2.2943324798963785E-2</v>
      </c>
      <c r="H56" s="89">
        <v>2.6863532944458924E-3</v>
      </c>
      <c r="I56" s="89">
        <v>-3.2436589534737756E-3</v>
      </c>
      <c r="J56" s="122"/>
      <c r="K56" s="125">
        <v>8.0876700074083395E-3</v>
      </c>
      <c r="L56" s="125">
        <v>1.0808440901042739E-2</v>
      </c>
      <c r="M56" s="125">
        <v>6.5033752011324662E-3</v>
      </c>
      <c r="N56" s="125">
        <v>7.569078016208805E-3</v>
      </c>
      <c r="O56" s="128"/>
      <c r="P56" s="123">
        <v>1.2398431236592924E-2</v>
      </c>
      <c r="Q56" s="123">
        <v>7.9628158149069508E-3</v>
      </c>
      <c r="R56" s="123">
        <v>1.7802754819253166E-2</v>
      </c>
      <c r="S56" s="123">
        <v>1.4388974420124606E-2</v>
      </c>
    </row>
    <row r="57" spans="1:19" x14ac:dyDescent="0.35">
      <c r="A57" s="89">
        <v>3.5700463114667139E-2</v>
      </c>
      <c r="B57" s="89">
        <v>5.8090450512445126E-3</v>
      </c>
      <c r="C57" s="89">
        <v>4.708160633770898E-3</v>
      </c>
      <c r="D57" s="89">
        <v>-4.9568608602570475E-3</v>
      </c>
      <c r="F57" s="89">
        <v>4.0997924165243102E-2</v>
      </c>
      <c r="G57" s="89">
        <v>2.0400587415199664E-2</v>
      </c>
      <c r="H57" s="89">
        <v>2.0755985684548593E-2</v>
      </c>
      <c r="I57" s="89">
        <v>-1.6093934128206023E-2</v>
      </c>
      <c r="J57" s="122"/>
      <c r="K57" s="125">
        <v>8.4881304911119167E-3</v>
      </c>
      <c r="L57" s="125">
        <v>4.2387501583821046E-3</v>
      </c>
      <c r="M57" s="125">
        <v>-2.6951348603546518E-2</v>
      </c>
      <c r="N57" s="125">
        <v>3.6117029151198417E-2</v>
      </c>
      <c r="O57" s="128"/>
      <c r="P57" s="123">
        <v>1.5601136937897863E-2</v>
      </c>
      <c r="Q57" s="123">
        <v>1.0174947983678691E-2</v>
      </c>
      <c r="R57" s="123">
        <v>1.3621388230974425E-2</v>
      </c>
      <c r="S57" s="123">
        <v>3.0126422434668048E-2</v>
      </c>
    </row>
    <row r="58" spans="1:19" x14ac:dyDescent="0.35">
      <c r="A58" s="89">
        <v>3.7245996530036525E-2</v>
      </c>
      <c r="B58" s="89">
        <v>2.0297046304986185E-2</v>
      </c>
      <c r="C58" s="89">
        <v>8.3885749144108363E-3</v>
      </c>
      <c r="D58" s="89">
        <v>1.4757874380577385E-2</v>
      </c>
      <c r="F58" s="89">
        <v>4.1797108619237688E-2</v>
      </c>
      <c r="G58" s="89">
        <v>5.2051985512115435E-2</v>
      </c>
      <c r="H58" s="89">
        <v>1.5874767593124315E-2</v>
      </c>
      <c r="I58" s="89">
        <v>-2.2718209945258788E-2</v>
      </c>
      <c r="J58" s="122"/>
      <c r="K58" s="125">
        <v>8.9533833699793949E-3</v>
      </c>
      <c r="L58" s="125">
        <v>5.5438651150842583E-3</v>
      </c>
      <c r="M58" s="125">
        <v>5.2940161871340482E-3</v>
      </c>
      <c r="N58" s="125">
        <v>1.3506487201055224E-2</v>
      </c>
      <c r="O58" s="128"/>
      <c r="P58" s="123">
        <v>1.6499665694371266E-2</v>
      </c>
      <c r="Q58" s="123">
        <v>6.2544987122653819E-3</v>
      </c>
      <c r="R58" s="123">
        <v>2.2404148939051554E-2</v>
      </c>
      <c r="S58" s="123">
        <v>1.7003286414550355E-2</v>
      </c>
    </row>
    <row r="59" spans="1:19" x14ac:dyDescent="0.35">
      <c r="A59" s="89">
        <v>3.9866761932722809E-2</v>
      </c>
      <c r="B59" s="89">
        <v>3.4505419479997676E-2</v>
      </c>
      <c r="C59" s="89">
        <v>1.2201910570728098E-2</v>
      </c>
      <c r="D59" s="89">
        <v>1.7818605538192079E-2</v>
      </c>
      <c r="F59" s="89">
        <v>4.5339546489623753E-2</v>
      </c>
      <c r="G59" s="89">
        <v>5.0863330188376514E-2</v>
      </c>
      <c r="H59" s="89">
        <v>2.2377132138390952E-2</v>
      </c>
      <c r="I59" s="89">
        <v>-1.426858426739383E-2</v>
      </c>
      <c r="J59" s="122"/>
      <c r="K59" s="125">
        <v>9.2241124833093765E-3</v>
      </c>
      <c r="L59" s="125">
        <v>-2.9331314204058411E-3</v>
      </c>
      <c r="M59" s="125">
        <v>7.2453878648710869E-3</v>
      </c>
      <c r="N59" s="125">
        <v>-1.2612477539603235E-3</v>
      </c>
      <c r="O59" s="128"/>
      <c r="P59" s="123">
        <v>1.8328446508731416E-2</v>
      </c>
      <c r="Q59" s="123">
        <v>6.3700636790677782E-3</v>
      </c>
      <c r="R59" s="123">
        <v>1.0309040318617065E-2</v>
      </c>
      <c r="S59" s="123">
        <v>1.3587592377616408E-2</v>
      </c>
    </row>
    <row r="60" spans="1:19" x14ac:dyDescent="0.35">
      <c r="A60" s="89">
        <v>4.0502230893878784E-2</v>
      </c>
      <c r="B60" s="89">
        <v>2.1619599703136032E-2</v>
      </c>
      <c r="C60" s="89">
        <v>1.0103515673445777E-2</v>
      </c>
      <c r="D60" s="89">
        <v>-4.5547708568179996E-4</v>
      </c>
      <c r="F60" s="89">
        <v>5.0050802150891326E-2</v>
      </c>
      <c r="G60" s="89">
        <v>1.6454847761731527E-2</v>
      </c>
      <c r="H60" s="89">
        <v>2.8152638632185966E-3</v>
      </c>
      <c r="I60" s="89">
        <v>-7.5929070632460799E-4</v>
      </c>
      <c r="J60" s="122"/>
      <c r="K60" s="125">
        <v>9.2315208310060157E-3</v>
      </c>
      <c r="L60" s="125">
        <v>1.113689523368469E-2</v>
      </c>
      <c r="M60" s="125">
        <v>1.4080332814025076E-2</v>
      </c>
      <c r="N60" s="125">
        <v>1.9240284428466124E-2</v>
      </c>
      <c r="O60" s="128"/>
      <c r="P60" s="123">
        <v>2.2317961998780063E-2</v>
      </c>
      <c r="Q60" s="123">
        <v>-1.3088688850603452E-2</v>
      </c>
      <c r="R60" s="123">
        <v>5.253752778235689E-3</v>
      </c>
      <c r="S60" s="123">
        <v>7.9227566501922017E-3</v>
      </c>
    </row>
    <row r="61" spans="1:19" x14ac:dyDescent="0.35">
      <c r="A61" s="89">
        <v>4.0522131337989681E-2</v>
      </c>
      <c r="B61" s="89">
        <v>9.9307624180198419E-3</v>
      </c>
      <c r="C61" s="89">
        <v>9.6390513009626828E-3</v>
      </c>
      <c r="D61" s="89">
        <v>-1.4430570018846131E-3</v>
      </c>
      <c r="F61" s="89">
        <v>5.0992246411619445E-2</v>
      </c>
      <c r="G61" s="89">
        <v>1.3156431619096321E-2</v>
      </c>
      <c r="H61" s="89">
        <v>1.5486248547042957E-2</v>
      </c>
      <c r="I61" s="89">
        <v>-2.7888531477520382E-2</v>
      </c>
      <c r="J61" s="122"/>
      <c r="K61" s="125">
        <v>9.5648519465842043E-3</v>
      </c>
      <c r="L61" s="125">
        <v>8.0378216075543841E-3</v>
      </c>
      <c r="M61" s="125">
        <v>1.5026097874105434E-2</v>
      </c>
      <c r="N61" s="125">
        <v>5.0291048701642596E-3</v>
      </c>
      <c r="O61" s="128"/>
      <c r="P61" s="124">
        <f>AVERAGE(P2:P60)</f>
        <v>2.6197056718135318E-3</v>
      </c>
      <c r="Q61" s="124">
        <f>AVERAGE(Q2:Q60)</f>
        <v>4.0500971107971491E-3</v>
      </c>
      <c r="R61" s="124">
        <f>AVERAGE(R2:R60)</f>
        <v>9.2228001528131057E-3</v>
      </c>
      <c r="S61" s="124">
        <f>AVERAGE(S2:S60)</f>
        <v>1.1518008502397479E-2</v>
      </c>
    </row>
    <row r="62" spans="1:19" x14ac:dyDescent="0.35">
      <c r="A62" s="89">
        <v>4.0752127163465046E-2</v>
      </c>
      <c r="B62" s="89">
        <v>2.2943324798963785E-2</v>
      </c>
      <c r="C62" s="89">
        <v>2.6863532944458924E-3</v>
      </c>
      <c r="D62" s="89">
        <v>-3.2436589534737756E-3</v>
      </c>
      <c r="F62" s="89">
        <v>5.1709755345753193E-2</v>
      </c>
      <c r="G62" s="89">
        <v>9.2508515204675311E-3</v>
      </c>
      <c r="H62" s="89">
        <v>2.091385611640953E-3</v>
      </c>
      <c r="I62" s="89">
        <v>5.6589849715137528E-3</v>
      </c>
      <c r="J62" s="122"/>
      <c r="K62" s="125">
        <v>9.7940008177938107E-3</v>
      </c>
      <c r="L62" s="125">
        <v>-1.1724003063153968E-2</v>
      </c>
      <c r="M62" s="125">
        <v>1.2160346639431328E-2</v>
      </c>
      <c r="N62" s="125">
        <v>6.9008716225984982E-3</v>
      </c>
      <c r="O62" s="128"/>
      <c r="P62" s="125"/>
      <c r="Q62" s="125"/>
      <c r="R62" s="125"/>
      <c r="S62" s="125"/>
    </row>
    <row r="63" spans="1:19" x14ac:dyDescent="0.35">
      <c r="A63" s="89">
        <v>4.0997924165243102E-2</v>
      </c>
      <c r="B63" s="89">
        <v>2.0400587415199664E-2</v>
      </c>
      <c r="C63" s="89">
        <v>2.0755985684548593E-2</v>
      </c>
      <c r="D63" s="89">
        <v>-1.6093934128206023E-2</v>
      </c>
      <c r="F63" s="89">
        <v>5.4211256125145546E-2</v>
      </c>
      <c r="G63" s="89">
        <v>5.1218017568198923E-2</v>
      </c>
      <c r="H63" s="89">
        <v>2.3779158858774473E-2</v>
      </c>
      <c r="I63" s="89">
        <v>-1.6183772032901341E-3</v>
      </c>
      <c r="J63" s="122"/>
      <c r="K63" s="125">
        <v>1.0840160156711307E-2</v>
      </c>
      <c r="L63" s="125">
        <v>1.0588002581431845E-2</v>
      </c>
      <c r="M63" s="125">
        <v>1.4565848161767177E-2</v>
      </c>
      <c r="N63" s="125">
        <v>1.4613538927399156E-2</v>
      </c>
      <c r="O63" s="128"/>
      <c r="P63" s="125"/>
      <c r="Q63" s="125"/>
      <c r="R63" s="125"/>
      <c r="S63" s="125"/>
    </row>
    <row r="64" spans="1:19" x14ac:dyDescent="0.35">
      <c r="A64" s="89">
        <v>4.1797108619237688E-2</v>
      </c>
      <c r="B64" s="89">
        <v>5.2051985512115435E-2</v>
      </c>
      <c r="C64" s="89">
        <v>1.5874767593124315E-2</v>
      </c>
      <c r="D64" s="89">
        <v>-2.2718209945258788E-2</v>
      </c>
      <c r="F64" s="89">
        <v>5.5107134465803745E-2</v>
      </c>
      <c r="G64" s="89">
        <v>2.7536916553817247E-2</v>
      </c>
      <c r="H64" s="89">
        <v>1.9950992237091063E-2</v>
      </c>
      <c r="I64" s="89">
        <v>1.2016422538345457E-2</v>
      </c>
      <c r="J64" s="122"/>
      <c r="K64" s="125">
        <v>1.1306837188331741E-2</v>
      </c>
      <c r="L64" s="125">
        <v>8.6537330117393823E-3</v>
      </c>
      <c r="M64" s="125">
        <v>1.5043130230070268E-2</v>
      </c>
      <c r="N64" s="125">
        <v>8.5450907496155588E-3</v>
      </c>
      <c r="O64" s="128"/>
      <c r="P64" s="125"/>
      <c r="Q64" s="125"/>
      <c r="R64" s="125"/>
      <c r="S64" s="125"/>
    </row>
    <row r="65" spans="1:19" x14ac:dyDescent="0.35">
      <c r="A65" s="96">
        <v>4.4717809118468302E-2</v>
      </c>
      <c r="B65" s="96">
        <v>9.5749619122534199E-2</v>
      </c>
      <c r="C65" s="96">
        <v>3.2841774682519913E-2</v>
      </c>
      <c r="D65" s="96">
        <v>2.9750499155480507E-2</v>
      </c>
      <c r="E65" t="s">
        <v>58</v>
      </c>
      <c r="F65" s="89">
        <v>5.9859131555822127E-2</v>
      </c>
      <c r="G65" s="89">
        <v>2.346305701303672E-2</v>
      </c>
      <c r="H65" s="89">
        <v>2.8449625571672224E-3</v>
      </c>
      <c r="I65" s="89">
        <v>-2.0649519998000086E-3</v>
      </c>
      <c r="J65" s="122"/>
      <c r="K65" s="163" t="s">
        <v>118</v>
      </c>
      <c r="L65" s="163"/>
      <c r="M65" s="125">
        <v>6.8698094260067977E-3</v>
      </c>
      <c r="N65" s="125">
        <v>1.5606503499570422E-2</v>
      </c>
      <c r="O65" s="128"/>
      <c r="P65" s="125"/>
      <c r="Q65" s="125"/>
      <c r="R65" s="125"/>
      <c r="S65" s="125"/>
    </row>
    <row r="66" spans="1:19" ht="15" thickBot="1" x14ac:dyDescent="0.4">
      <c r="A66" s="89">
        <v>4.5339546489623753E-2</v>
      </c>
      <c r="B66" s="89">
        <v>5.0863330188376514E-2</v>
      </c>
      <c r="C66" s="89">
        <v>2.2377132138390952E-2</v>
      </c>
      <c r="D66" s="89">
        <v>-1.426858426739383E-2</v>
      </c>
      <c r="F66" s="89">
        <v>5.9985860107555848E-2</v>
      </c>
      <c r="G66" s="89">
        <v>4.7747189740742567E-2</v>
      </c>
      <c r="H66" s="89">
        <v>3.1496847448555472E-2</v>
      </c>
      <c r="I66" s="89">
        <v>2.3258737102792221E-2</v>
      </c>
      <c r="J66" s="122"/>
      <c r="K66" s="163" t="s">
        <v>51</v>
      </c>
      <c r="L66" s="163" t="s">
        <v>92</v>
      </c>
      <c r="M66" s="125">
        <v>3.7870185665758735E-3</v>
      </c>
      <c r="N66" s="125">
        <v>2.8813244401647785E-3</v>
      </c>
      <c r="O66" s="128"/>
      <c r="P66" s="122"/>
      <c r="Q66" s="122"/>
      <c r="R66" s="122"/>
      <c r="S66" s="122"/>
    </row>
    <row r="67" spans="1:19" x14ac:dyDescent="0.35">
      <c r="A67" s="89">
        <v>5.0050802150891326E-2</v>
      </c>
      <c r="B67" s="89">
        <v>1.6454847761731527E-2</v>
      </c>
      <c r="C67" s="89">
        <v>2.8152638632185966E-3</v>
      </c>
      <c r="D67" s="89">
        <v>-7.5929070632460799E-4</v>
      </c>
      <c r="F67" s="89">
        <v>6.185112611586039E-2</v>
      </c>
      <c r="G67" s="89">
        <v>3.0205572654017094E-2</v>
      </c>
      <c r="H67" s="89">
        <v>2.2512433998374607E-2</v>
      </c>
      <c r="I67" s="89">
        <v>1.7914379692678187E-2</v>
      </c>
      <c r="J67" s="122"/>
      <c r="K67" s="164"/>
      <c r="L67" s="164">
        <v>1.8255520126706195E-2</v>
      </c>
      <c r="M67" s="125">
        <v>1.7802754819253166E-2</v>
      </c>
      <c r="N67" s="125">
        <v>1.4388974420124606E-2</v>
      </c>
      <c r="O67" s="128"/>
      <c r="P67" s="122"/>
      <c r="Q67" s="122"/>
      <c r="R67" s="122"/>
      <c r="S67" s="122"/>
    </row>
    <row r="68" spans="1:19" ht="15" thickBot="1" x14ac:dyDescent="0.4">
      <c r="A68" s="89">
        <v>5.0992246411619445E-2</v>
      </c>
      <c r="B68" s="89">
        <v>1.3156431619096321E-2</v>
      </c>
      <c r="C68" s="89">
        <v>1.5486248547042957E-2</v>
      </c>
      <c r="D68" s="89">
        <v>-2.7888531477520382E-2</v>
      </c>
      <c r="F68" s="89">
        <v>6.2167550057224012E-2</v>
      </c>
      <c r="G68" s="89">
        <v>2.8106164972602665E-2</v>
      </c>
      <c r="H68" s="89">
        <v>2.151820172292938E-2</v>
      </c>
      <c r="I68" s="89">
        <v>-1.9397852903198183E-2</v>
      </c>
      <c r="J68" s="122"/>
      <c r="K68" s="160">
        <v>1.8255520126706195E-2</v>
      </c>
      <c r="L68" s="160">
        <v>1</v>
      </c>
      <c r="M68" s="125">
        <v>1.3621388230974425E-2</v>
      </c>
      <c r="N68" s="125">
        <v>3.0126422434668048E-2</v>
      </c>
      <c r="O68" s="128"/>
      <c r="P68" s="122"/>
      <c r="Q68" s="122"/>
      <c r="R68" s="122"/>
      <c r="S68" s="122"/>
    </row>
    <row r="69" spans="1:19" x14ac:dyDescent="0.35">
      <c r="A69" s="89">
        <v>5.1709755345753193E-2</v>
      </c>
      <c r="B69" s="89">
        <v>9.2508515204675311E-3</v>
      </c>
      <c r="C69" s="89">
        <v>2.091385611640953E-3</v>
      </c>
      <c r="D69" s="89">
        <v>5.6589849715137528E-3</v>
      </c>
      <c r="F69" s="89">
        <v>6.4624199660667875E-2</v>
      </c>
      <c r="G69" s="89">
        <v>1.1209090008798012E-2</v>
      </c>
      <c r="H69" s="89">
        <v>-7.0756609017003109E-3</v>
      </c>
      <c r="I69" s="89">
        <v>-3.2870061855618471E-2</v>
      </c>
      <c r="J69" s="122"/>
      <c r="K69" s="125">
        <v>1.6499665694371266E-2</v>
      </c>
      <c r="L69" s="125">
        <v>6.2544987122653819E-3</v>
      </c>
      <c r="M69" s="125">
        <v>2.2404148939051554E-2</v>
      </c>
      <c r="N69" s="125">
        <v>1.7003286414550355E-2</v>
      </c>
      <c r="O69" s="128"/>
      <c r="P69" s="122"/>
      <c r="Q69" s="122"/>
      <c r="R69" s="122"/>
      <c r="S69" s="122"/>
    </row>
    <row r="70" spans="1:19" ht="15" thickBot="1" x14ac:dyDescent="0.4">
      <c r="A70" s="89">
        <v>5.4211256125145546E-2</v>
      </c>
      <c r="B70" s="89">
        <v>5.1218017568198923E-2</v>
      </c>
      <c r="C70" s="89">
        <v>2.3779158858774473E-2</v>
      </c>
      <c r="D70" s="89">
        <v>-1.6183772032901341E-3</v>
      </c>
      <c r="F70" s="89">
        <v>6.8215476729890132E-2</v>
      </c>
      <c r="G70" s="89">
        <v>4.4968519086694282E-2</v>
      </c>
      <c r="H70" s="89">
        <v>1.8909182062448137E-2</v>
      </c>
      <c r="I70" s="89">
        <v>1.9291885079276479E-2</v>
      </c>
      <c r="J70" s="122"/>
      <c r="K70" s="163" t="s">
        <v>51</v>
      </c>
      <c r="L70" s="163" t="s">
        <v>92</v>
      </c>
      <c r="M70" s="125">
        <v>1.0309040318617065E-2</v>
      </c>
      <c r="N70" s="125">
        <v>1.3587592377616408E-2</v>
      </c>
      <c r="O70" s="128"/>
      <c r="P70" s="122"/>
      <c r="Q70" s="122"/>
      <c r="R70" s="122"/>
      <c r="S70" s="122"/>
    </row>
    <row r="71" spans="1:19" x14ac:dyDescent="0.35">
      <c r="A71" s="89">
        <v>5.5107134465803745E-2</v>
      </c>
      <c r="B71" s="89">
        <v>2.7536916553817247E-2</v>
      </c>
      <c r="C71" s="89">
        <v>1.9950992237091063E-2</v>
      </c>
      <c r="D71" s="89">
        <v>1.2016422538345457E-2</v>
      </c>
      <c r="F71" s="93">
        <f>AVERAGE(F2:F70)</f>
        <v>1.0157119829956896E-2</v>
      </c>
      <c r="G71" s="93">
        <f>AVERAGE(G2:G70)</f>
        <v>1.0043562267036954E-2</v>
      </c>
      <c r="H71" s="93">
        <f>AVERAGE(H2:H70)</f>
        <v>8.0784847644042E-3</v>
      </c>
      <c r="I71" s="93">
        <f>AVERAGE(I2:I70)</f>
        <v>6.6429163125335854E-3</v>
      </c>
      <c r="J71" s="122"/>
      <c r="K71" s="164"/>
      <c r="L71" s="164">
        <v>2.4557855103132062E-2</v>
      </c>
      <c r="M71" s="125">
        <v>5.253752778235689E-3</v>
      </c>
      <c r="N71" s="125">
        <v>7.9227566501922017E-3</v>
      </c>
      <c r="O71" s="128"/>
      <c r="P71" s="122"/>
      <c r="Q71" s="122"/>
      <c r="R71" s="122"/>
      <c r="S71" s="122"/>
    </row>
    <row r="72" spans="1:19" ht="15" thickBot="1" x14ac:dyDescent="0.4">
      <c r="A72" s="89">
        <v>5.9859131555822127E-2</v>
      </c>
      <c r="B72" s="89">
        <v>2.346305701303672E-2</v>
      </c>
      <c r="C72" s="89">
        <v>2.8449625571672224E-3</v>
      </c>
      <c r="D72" s="89">
        <v>-2.0649519998000086E-3</v>
      </c>
      <c r="J72" s="122"/>
      <c r="K72" s="160">
        <v>2.4557855103132062E-2</v>
      </c>
      <c r="L72" s="160">
        <v>1</v>
      </c>
      <c r="M72" s="125">
        <v>2.8569704767346812E-2</v>
      </c>
      <c r="N72" s="125">
        <v>1.2635660385005614E-2</v>
      </c>
      <c r="O72" s="128"/>
      <c r="P72" s="122"/>
      <c r="Q72" s="122"/>
      <c r="R72" s="122"/>
      <c r="S72" s="122"/>
    </row>
    <row r="73" spans="1:19" ht="20" customHeight="1" x14ac:dyDescent="0.6">
      <c r="A73" s="89">
        <v>5.9985860107555848E-2</v>
      </c>
      <c r="B73" s="89">
        <v>4.7747189740742567E-2</v>
      </c>
      <c r="C73" s="89">
        <v>3.1496847448555472E-2</v>
      </c>
      <c r="D73" s="89">
        <v>2.3258737102792221E-2</v>
      </c>
      <c r="F73" s="98" t="s">
        <v>60</v>
      </c>
      <c r="J73" s="122"/>
      <c r="K73" s="125">
        <v>4.8824094594273046E-2</v>
      </c>
      <c r="L73" s="125">
        <v>3.3614799461659482E-2</v>
      </c>
      <c r="M73" s="125">
        <v>3.5357296768341026E-2</v>
      </c>
      <c r="N73" s="125">
        <v>6.9659562983284008E-3</v>
      </c>
      <c r="O73" s="128"/>
      <c r="P73" s="122"/>
      <c r="Q73" s="122"/>
      <c r="R73" s="122"/>
      <c r="S73" s="122"/>
    </row>
    <row r="74" spans="1:19" x14ac:dyDescent="0.35">
      <c r="A74" s="89">
        <v>6.185112611586039E-2</v>
      </c>
      <c r="B74" s="89">
        <v>3.0205572654017094E-2</v>
      </c>
      <c r="C74" s="89">
        <v>2.2512433998374607E-2</v>
      </c>
      <c r="D74" s="89">
        <v>1.7914379692678187E-2</v>
      </c>
      <c r="J74" s="122"/>
      <c r="K74" s="125">
        <v>6.3783906664826376E-2</v>
      </c>
      <c r="L74" s="125">
        <v>-9.697012816382522E-3</v>
      </c>
      <c r="M74" s="125">
        <v>5.8278650779074468E-3</v>
      </c>
      <c r="N74" s="125">
        <v>1.2444374107969365E-2</v>
      </c>
      <c r="O74" s="128"/>
      <c r="P74" s="122"/>
      <c r="Q74" s="122"/>
      <c r="R74" s="122"/>
      <c r="S74" s="122"/>
    </row>
    <row r="75" spans="1:19" x14ac:dyDescent="0.35">
      <c r="A75" s="89">
        <v>6.2167550057224012E-2</v>
      </c>
      <c r="B75" s="89">
        <v>2.8106164972602665E-2</v>
      </c>
      <c r="C75" s="89">
        <v>2.151820172292938E-2</v>
      </c>
      <c r="D75" s="89">
        <v>-1.9397852903198183E-2</v>
      </c>
      <c r="J75" s="122"/>
      <c r="K75" s="125">
        <v>6.6660109628246492E-2</v>
      </c>
      <c r="L75" s="125">
        <v>4.3505211081033175E-3</v>
      </c>
      <c r="M75" s="125">
        <v>-1.0673170299976339E-3</v>
      </c>
      <c r="N75" s="125">
        <v>1.2785260938349865E-2</v>
      </c>
      <c r="O75" s="128"/>
      <c r="P75" s="122"/>
      <c r="Q75" s="122"/>
      <c r="R75" s="122"/>
      <c r="S75" s="122"/>
    </row>
    <row r="76" spans="1:19" x14ac:dyDescent="0.35">
      <c r="A76" s="89">
        <v>6.4624199660667875E-2</v>
      </c>
      <c r="B76" s="89">
        <v>1.1209090008798012E-2</v>
      </c>
      <c r="C76" s="89">
        <v>-7.0756609017003109E-3</v>
      </c>
      <c r="D76" s="89">
        <v>-3.2870061855618471E-2</v>
      </c>
      <c r="J76" s="122"/>
      <c r="K76" s="125">
        <v>0.11776873081388253</v>
      </c>
      <c r="L76" s="125">
        <v>4.7274008184630151E-2</v>
      </c>
      <c r="M76" s="125">
        <v>3.9612026584118873E-2</v>
      </c>
      <c r="N76" s="125">
        <v>1.3223042301398371E-2</v>
      </c>
      <c r="O76" s="128"/>
      <c r="P76" s="122"/>
      <c r="Q76" s="122"/>
      <c r="R76" s="122"/>
      <c r="S76" s="122"/>
    </row>
    <row r="77" spans="1:19" x14ac:dyDescent="0.35">
      <c r="A77" s="89">
        <v>6.8215476729890132E-2</v>
      </c>
      <c r="B77" s="89">
        <v>4.4968519086694282E-2</v>
      </c>
      <c r="C77" s="89">
        <v>1.8909182062448137E-2</v>
      </c>
      <c r="D77" s="89">
        <v>1.9291885079276479E-2</v>
      </c>
      <c r="J77" s="122"/>
      <c r="K77" s="125">
        <v>0.16999120219672742</v>
      </c>
      <c r="L77" s="125">
        <v>0.12451391208969298</v>
      </c>
      <c r="M77" s="125">
        <v>8.917260990611732E-2</v>
      </c>
      <c r="N77" s="125">
        <v>1.8493868053834642E-2</v>
      </c>
      <c r="O77" s="128"/>
      <c r="P77" s="122"/>
      <c r="Q77" s="122"/>
      <c r="R77" s="122"/>
      <c r="S77" s="122"/>
    </row>
    <row r="78" spans="1:19" x14ac:dyDescent="0.35">
      <c r="A78" s="91">
        <v>7.5595497277817794E-2</v>
      </c>
      <c r="B78" s="91">
        <v>3.2704004760515083E-2</v>
      </c>
      <c r="C78" s="91">
        <v>4.8832452387963313E-3</v>
      </c>
      <c r="D78" s="91">
        <v>-8.7589533974224906E-3</v>
      </c>
      <c r="E78" t="s">
        <v>58</v>
      </c>
      <c r="F78" s="95"/>
      <c r="G78" s="95"/>
      <c r="H78" s="95"/>
      <c r="I78" s="95"/>
      <c r="J78" s="122"/>
      <c r="K78" s="125">
        <v>0.18214483681502344</v>
      </c>
      <c r="L78" s="125">
        <v>6.7355427820588509E-2</v>
      </c>
      <c r="M78" s="125">
        <v>0.14124363040969548</v>
      </c>
      <c r="N78" s="125">
        <v>1.2620795209783542E-2</v>
      </c>
      <c r="O78" s="128"/>
      <c r="P78" s="122"/>
      <c r="Q78" s="122"/>
      <c r="R78" s="122"/>
      <c r="S78" s="122"/>
    </row>
    <row r="79" spans="1:19" x14ac:dyDescent="0.35">
      <c r="A79" s="91">
        <v>7.7188372577435146E-2</v>
      </c>
      <c r="B79" s="91">
        <v>2.8925817860383524E-2</v>
      </c>
      <c r="C79" s="91">
        <v>3.8635369559871186E-4</v>
      </c>
      <c r="D79" s="91">
        <v>6.9570253349083644E-3</v>
      </c>
      <c r="E79" t="s">
        <v>58</v>
      </c>
      <c r="F79" s="95"/>
      <c r="G79" s="95"/>
      <c r="H79" s="95"/>
      <c r="I79" s="95"/>
      <c r="J79" s="122"/>
      <c r="K79" s="125">
        <v>0.22465305143119929</v>
      </c>
      <c r="L79" s="125">
        <v>1.5028297935466757E-2</v>
      </c>
      <c r="M79" s="125">
        <v>6.4795854302742437E-3</v>
      </c>
      <c r="N79" s="125">
        <v>1.3790264598243207E-2</v>
      </c>
      <c r="O79" s="128"/>
      <c r="P79" s="122"/>
      <c r="Q79" s="122"/>
      <c r="R79" s="122"/>
      <c r="S79" s="122"/>
    </row>
    <row r="80" spans="1:19" x14ac:dyDescent="0.35">
      <c r="A80" s="91">
        <v>8.0969201094015231E-2</v>
      </c>
      <c r="B80" s="91">
        <v>1.0580963836617514E-2</v>
      </c>
      <c r="C80" s="91">
        <v>3.2790088411913279E-3</v>
      </c>
      <c r="D80" s="91">
        <v>-2.3589662341255542E-2</v>
      </c>
      <c r="E80" t="s">
        <v>58</v>
      </c>
      <c r="F80" s="95"/>
      <c r="G80" s="95"/>
      <c r="H80" s="95"/>
      <c r="I80" s="95"/>
      <c r="J80" s="122"/>
      <c r="K80" s="125">
        <v>0.26388462886688285</v>
      </c>
      <c r="L80" s="125">
        <v>9.6482360855031681E-3</v>
      </c>
      <c r="M80" s="125">
        <v>2.0878467101996739E-2</v>
      </c>
      <c r="N80" s="125">
        <v>1.1632864693436027E-2</v>
      </c>
      <c r="O80" s="128"/>
      <c r="P80" s="122"/>
      <c r="Q80" s="122"/>
      <c r="R80" s="122"/>
      <c r="S80" s="122"/>
    </row>
    <row r="81" spans="1:19" x14ac:dyDescent="0.35">
      <c r="A81" s="94">
        <f>AVERAGE(A6:A80)</f>
        <v>1.0962379383346186E-2</v>
      </c>
      <c r="B81" s="94">
        <f>AVERAGE(B6:B80)</f>
        <v>1.0559899167967603E-2</v>
      </c>
      <c r="C81" s="94">
        <f>AVERAGE(C6:C80)</f>
        <v>7.8235308139012558E-3</v>
      </c>
      <c r="D81" s="94">
        <f>AVERAGE(D6:D80)</f>
        <v>6.8906907724393448E-3</v>
      </c>
      <c r="F81" s="97"/>
      <c r="G81" s="97"/>
      <c r="H81" s="97"/>
      <c r="I81" s="97"/>
      <c r="J81" s="122"/>
      <c r="K81" s="128"/>
      <c r="L81" s="128"/>
      <c r="M81" s="128"/>
      <c r="N81" s="128"/>
      <c r="O81" s="128"/>
      <c r="P81" s="122"/>
      <c r="Q81" s="122"/>
      <c r="R81" s="122"/>
      <c r="S81" s="122"/>
    </row>
    <row r="82" spans="1:19" x14ac:dyDescent="0.35">
      <c r="J82" s="122"/>
      <c r="K82" s="128"/>
      <c r="L82" s="128"/>
      <c r="M82" s="128"/>
      <c r="N82" s="128"/>
      <c r="O82" s="128"/>
      <c r="P82" s="122"/>
      <c r="Q82" s="122"/>
      <c r="R82" s="122"/>
      <c r="S82" s="122"/>
    </row>
    <row r="83" spans="1:19" x14ac:dyDescent="0.35">
      <c r="A83" t="s">
        <v>60</v>
      </c>
      <c r="B83" t="s">
        <v>55</v>
      </c>
      <c r="C83" t="s">
        <v>56</v>
      </c>
      <c r="D83" t="s">
        <v>57</v>
      </c>
      <c r="J83" s="122"/>
      <c r="K83" s="128" t="s">
        <v>60</v>
      </c>
      <c r="L83" s="128" t="s">
        <v>55</v>
      </c>
      <c r="M83" s="128" t="s">
        <v>56</v>
      </c>
      <c r="N83" s="128" t="s">
        <v>57</v>
      </c>
      <c r="O83" s="128"/>
      <c r="P83" s="122"/>
      <c r="Q83" s="122"/>
      <c r="R83" s="122"/>
      <c r="S83" s="122"/>
    </row>
    <row r="84" spans="1:19" x14ac:dyDescent="0.35">
      <c r="A84" t="s">
        <v>51</v>
      </c>
      <c r="B84" s="93">
        <v>1.0157119829956896E-2</v>
      </c>
      <c r="C84" s="93">
        <v>-1.3726558179545328E-2</v>
      </c>
      <c r="D84" s="92">
        <f>C84-B84</f>
        <v>-2.3883678009502224E-2</v>
      </c>
      <c r="E84" t="s">
        <v>65</v>
      </c>
      <c r="J84" s="122"/>
      <c r="K84" s="128" t="s">
        <v>51</v>
      </c>
      <c r="L84" s="129">
        <v>2.6197056718135318E-3</v>
      </c>
      <c r="M84" s="130">
        <v>1.065791654078127E-2</v>
      </c>
      <c r="N84" s="125">
        <f>M84-L84</f>
        <v>8.0382108689677385E-3</v>
      </c>
      <c r="O84" s="128" t="s">
        <v>62</v>
      </c>
      <c r="P84" s="122"/>
      <c r="Q84" s="122"/>
      <c r="R84" s="122"/>
      <c r="S84" s="122"/>
    </row>
    <row r="85" spans="1:19" x14ac:dyDescent="0.35">
      <c r="A85" t="s">
        <v>52</v>
      </c>
      <c r="B85" s="93">
        <v>1.0043562267036954E-2</v>
      </c>
      <c r="C85" s="93">
        <v>5.683342651554007E-3</v>
      </c>
      <c r="D85" s="92">
        <f>C85-B85</f>
        <v>-4.360219615482947E-3</v>
      </c>
      <c r="E85" t="s">
        <v>65</v>
      </c>
      <c r="J85" s="122"/>
      <c r="K85" s="128" t="s">
        <v>52</v>
      </c>
      <c r="L85" s="129">
        <v>4.0500971107971491E-3</v>
      </c>
      <c r="M85" s="130">
        <v>6.1422152841100024E-3</v>
      </c>
      <c r="N85" s="125">
        <f>M85-L85</f>
        <v>2.0921181733128532E-3</v>
      </c>
      <c r="O85" s="128" t="s">
        <v>62</v>
      </c>
      <c r="P85" s="122"/>
      <c r="Q85" s="122"/>
      <c r="R85" s="122"/>
      <c r="S85" s="122"/>
    </row>
    <row r="86" spans="1:19" x14ac:dyDescent="0.35">
      <c r="A86" t="s">
        <v>53</v>
      </c>
      <c r="B86" s="93">
        <v>8.0784847644042E-3</v>
      </c>
      <c r="C86" s="93">
        <v>2.6348679379315561E-4</v>
      </c>
      <c r="D86" s="92">
        <f>C86-B86</f>
        <v>-7.8149979706110435E-3</v>
      </c>
      <c r="E86" t="s">
        <v>65</v>
      </c>
      <c r="J86" s="122"/>
      <c r="K86" s="128" t="s">
        <v>53</v>
      </c>
      <c r="L86" s="129">
        <v>9.2228001528131057E-3</v>
      </c>
      <c r="M86" s="130">
        <v>7.0952339617215447E-3</v>
      </c>
      <c r="N86" s="125">
        <f>M86-L86</f>
        <v>-2.127566191091561E-3</v>
      </c>
      <c r="O86" s="128" t="s">
        <v>63</v>
      </c>
      <c r="P86" s="122"/>
      <c r="Q86" s="122"/>
      <c r="R86" s="122"/>
      <c r="S86" s="122"/>
    </row>
    <row r="87" spans="1:19" x14ac:dyDescent="0.35">
      <c r="A87" t="s">
        <v>54</v>
      </c>
      <c r="B87" s="93">
        <v>6.6429163125335854E-3</v>
      </c>
      <c r="C87" s="93">
        <v>1.338767848827925E-2</v>
      </c>
      <c r="D87" s="92">
        <f>C87-B87</f>
        <v>6.744762175745665E-3</v>
      </c>
      <c r="E87" t="s">
        <v>64</v>
      </c>
      <c r="J87" s="122"/>
      <c r="K87" s="128" t="s">
        <v>54</v>
      </c>
      <c r="L87" s="129">
        <v>1.1518008502397479E-2</v>
      </c>
      <c r="M87" s="130">
        <v>1.1246448498201791E-2</v>
      </c>
      <c r="N87" s="125">
        <f>M87-L87</f>
        <v>-2.7156000419568775E-4</v>
      </c>
      <c r="O87" s="128" t="s">
        <v>61</v>
      </c>
      <c r="P87" s="122"/>
      <c r="Q87" s="122"/>
      <c r="R87" s="122"/>
      <c r="S87" s="122"/>
    </row>
    <row r="88" spans="1:19" x14ac:dyDescent="0.35">
      <c r="J88" s="122"/>
      <c r="K88" s="128"/>
      <c r="L88" s="128"/>
      <c r="M88" s="128"/>
      <c r="N88" s="128"/>
      <c r="O88" s="128"/>
      <c r="P88" s="122"/>
      <c r="Q88" s="122"/>
      <c r="R88" s="122"/>
      <c r="S88" s="122"/>
    </row>
    <row r="89" spans="1:19" x14ac:dyDescent="0.35">
      <c r="A89" t="s">
        <v>67</v>
      </c>
      <c r="J89" s="122"/>
      <c r="K89" s="128" t="s">
        <v>66</v>
      </c>
      <c r="L89" s="128"/>
      <c r="M89" s="128"/>
      <c r="N89" s="128"/>
      <c r="O89" s="128"/>
      <c r="P89" s="122"/>
      <c r="Q89" s="122"/>
      <c r="R89" s="122"/>
      <c r="S89" s="122"/>
    </row>
    <row r="90" spans="1:19" x14ac:dyDescent="0.35">
      <c r="A90" t="s">
        <v>51</v>
      </c>
      <c r="B90" t="s">
        <v>52</v>
      </c>
      <c r="C90" t="s">
        <v>53</v>
      </c>
      <c r="D90" t="s">
        <v>54</v>
      </c>
      <c r="J90" s="122"/>
      <c r="K90" s="128" t="s">
        <v>51</v>
      </c>
      <c r="L90" s="128" t="s">
        <v>52</v>
      </c>
      <c r="M90" s="128" t="s">
        <v>53</v>
      </c>
      <c r="N90" s="128" t="s">
        <v>54</v>
      </c>
      <c r="O90" s="128"/>
      <c r="P90" s="122"/>
      <c r="Q90" s="122"/>
      <c r="R90" s="122"/>
      <c r="S90" s="122"/>
    </row>
    <row r="91" spans="1:19" x14ac:dyDescent="0.35">
      <c r="A91" s="90">
        <v>-1.6482050930062168E-2</v>
      </c>
      <c r="B91" s="90">
        <v>2.8922059355985828E-2</v>
      </c>
      <c r="C91" s="90">
        <v>3.668033169619897E-2</v>
      </c>
      <c r="D91" s="90">
        <v>2.4557855103132062E-2</v>
      </c>
      <c r="J91" s="122"/>
      <c r="K91" s="125">
        <v>1.0445268207419965E-2</v>
      </c>
      <c r="L91" s="125">
        <v>1.5626141809405316E-3</v>
      </c>
      <c r="M91" s="125">
        <v>8.4388588441919425E-3</v>
      </c>
      <c r="N91" s="125">
        <v>8.6932273964520548E-3</v>
      </c>
      <c r="O91" s="128"/>
      <c r="P91" s="122"/>
      <c r="Q91" s="122"/>
      <c r="R91" s="122"/>
      <c r="S91" s="122"/>
    </row>
    <row r="92" spans="1:19" x14ac:dyDescent="0.35">
      <c r="A92" s="90">
        <v>8.0570697697726588E-3</v>
      </c>
      <c r="B92" s="90">
        <v>-1.352994355964727E-2</v>
      </c>
      <c r="C92" s="90">
        <v>-2.6450159257372794E-2</v>
      </c>
      <c r="D92" s="90">
        <v>-1.023650933519009E-2</v>
      </c>
      <c r="J92" s="122"/>
      <c r="K92" s="125">
        <v>1.322886144230806E-2</v>
      </c>
      <c r="L92" s="125">
        <v>8.2736777489818487E-4</v>
      </c>
      <c r="M92" s="125">
        <v>6.4281062375653626E-3</v>
      </c>
      <c r="N92" s="125">
        <v>1.332961228212225E-2</v>
      </c>
      <c r="O92" s="128"/>
      <c r="P92" s="122"/>
      <c r="Q92" s="122"/>
      <c r="R92" s="122"/>
      <c r="S92" s="122"/>
    </row>
    <row r="93" spans="1:19" x14ac:dyDescent="0.35">
      <c r="A93" s="90">
        <v>-4.6326597127709306E-2</v>
      </c>
      <c r="B93" s="90">
        <v>-4.3920206416829428E-3</v>
      </c>
      <c r="C93" s="90">
        <v>-1.2182028192003763E-2</v>
      </c>
      <c r="D93" s="90">
        <v>2.1356720920513057E-2</v>
      </c>
      <c r="J93" s="122"/>
      <c r="K93" s="125">
        <v>8.630070152075342E-3</v>
      </c>
      <c r="L93" s="125">
        <v>6.7989995997950773E-3</v>
      </c>
      <c r="M93" s="125">
        <v>6.6601516532975484E-3</v>
      </c>
      <c r="N93" s="125">
        <v>1.140086711100253E-2</v>
      </c>
      <c r="O93" s="128"/>
      <c r="P93" s="122"/>
      <c r="Q93" s="122"/>
      <c r="R93" s="122"/>
      <c r="S93" s="122"/>
    </row>
    <row r="94" spans="1:19" x14ac:dyDescent="0.35">
      <c r="A94" s="90">
        <v>1.1057435681344562E-2</v>
      </c>
      <c r="B94" s="90">
        <v>1.2030881196806946E-2</v>
      </c>
      <c r="C94" s="90">
        <v>-5.7308590142426041E-3</v>
      </c>
      <c r="D94" s="90">
        <v>2.5413723249476564E-2</v>
      </c>
      <c r="J94" s="122"/>
      <c r="K94" s="125">
        <v>1.4459126613428073E-2</v>
      </c>
      <c r="L94" s="125">
        <v>1.6398396685031198E-2</v>
      </c>
      <c r="M94" s="125">
        <v>6.6811424169723205E-3</v>
      </c>
      <c r="N94" s="125">
        <v>1.8057610999998971E-2</v>
      </c>
      <c r="O94" s="128"/>
      <c r="P94" s="122"/>
      <c r="Q94" s="122"/>
      <c r="R94" s="122"/>
      <c r="S94" s="122"/>
    </row>
    <row r="95" spans="1:19" x14ac:dyDescent="0.35">
      <c r="A95" s="90">
        <v>-2.4938648291072382E-2</v>
      </c>
      <c r="B95" s="90">
        <v>5.3857369063074713E-3</v>
      </c>
      <c r="C95" s="90">
        <v>9.000148736385969E-3</v>
      </c>
      <c r="D95" s="90">
        <v>5.8466025034646521E-3</v>
      </c>
      <c r="J95" s="122"/>
      <c r="K95" s="125">
        <v>6.5262562886749132E-3</v>
      </c>
      <c r="L95" s="125">
        <v>5.1236981798850195E-3</v>
      </c>
      <c r="M95" s="125">
        <v>7.267910656580551E-3</v>
      </c>
      <c r="N95" s="125">
        <v>4.7509247014331547E-3</v>
      </c>
      <c r="O95" s="128"/>
      <c r="P95" s="122"/>
      <c r="Q95" s="122"/>
      <c r="R95" s="122"/>
      <c r="S95" s="122"/>
    </row>
    <row r="96" spans="1:19" x14ac:dyDescent="0.35">
      <c r="A96" s="99">
        <f>AVERAGE(A91:A95)</f>
        <v>-1.3726558179545328E-2</v>
      </c>
      <c r="B96" s="99">
        <f>AVERAGE(B91:B95)</f>
        <v>5.683342651554007E-3</v>
      </c>
      <c r="C96" s="99">
        <f>AVERAGE(C91:C95)</f>
        <v>2.6348679379315561E-4</v>
      </c>
      <c r="D96" s="99">
        <f>AVERAGE(D91:D95)</f>
        <v>1.338767848827925E-2</v>
      </c>
      <c r="J96" s="122"/>
      <c r="K96" s="131">
        <f>AVERAGE(K91:K95)</f>
        <v>1.065791654078127E-2</v>
      </c>
      <c r="L96" s="131">
        <f>AVERAGE(L91:L95)</f>
        <v>6.1422152841100024E-3</v>
      </c>
      <c r="M96" s="131">
        <f>AVERAGE(M91:M95)</f>
        <v>7.0952339617215447E-3</v>
      </c>
      <c r="N96" s="131">
        <f>AVERAGE(N91:N95)</f>
        <v>1.1246448498201791E-2</v>
      </c>
      <c r="O96" s="128"/>
      <c r="P96" s="122"/>
      <c r="Q96" s="122"/>
      <c r="R96" s="122"/>
      <c r="S96" s="122"/>
    </row>
    <row r="97" spans="1:19" x14ac:dyDescent="0.35">
      <c r="J97" s="122"/>
      <c r="K97" s="128"/>
      <c r="L97" s="128"/>
      <c r="M97" s="128"/>
      <c r="N97" s="128"/>
      <c r="O97" s="128"/>
      <c r="P97" s="122"/>
      <c r="Q97" s="122"/>
      <c r="R97" s="122"/>
      <c r="S97" s="122"/>
    </row>
    <row r="98" spans="1:19" x14ac:dyDescent="0.35">
      <c r="J98" s="122"/>
      <c r="K98" s="128"/>
      <c r="L98" s="128"/>
      <c r="M98" s="128"/>
      <c r="N98" s="128"/>
      <c r="O98" s="128"/>
      <c r="P98" s="122"/>
      <c r="Q98" s="122"/>
      <c r="R98" s="122"/>
      <c r="S98" s="122"/>
    </row>
    <row r="99" spans="1:19" x14ac:dyDescent="0.35">
      <c r="A99" s="91">
        <v>8.5131952845577702E-2</v>
      </c>
      <c r="B99" s="91">
        <v>6.3432354467685775E-2</v>
      </c>
      <c r="C99" s="91">
        <v>2.6332705578402778E-2</v>
      </c>
      <c r="D99" s="91">
        <v>1.9678151121655441E-2</v>
      </c>
      <c r="E99" t="s">
        <v>59</v>
      </c>
      <c r="J99" s="122"/>
      <c r="K99" s="132">
        <v>-1.6379170849322611E-3</v>
      </c>
      <c r="L99" s="132">
        <v>1.1956443106164344E-2</v>
      </c>
      <c r="M99" s="132">
        <v>5.4925424067252945E-3</v>
      </c>
      <c r="N99" s="132">
        <v>4.6541517672596497E-2</v>
      </c>
      <c r="O99" s="128"/>
      <c r="P99" s="122"/>
      <c r="Q99" s="122"/>
      <c r="R99" s="122"/>
      <c r="S99" s="122"/>
    </row>
    <row r="100" spans="1:19" x14ac:dyDescent="0.35">
      <c r="A100" t="s">
        <v>69</v>
      </c>
      <c r="J100" s="122"/>
      <c r="K100" s="128"/>
      <c r="L100" s="128"/>
      <c r="M100" s="128"/>
      <c r="N100" s="128"/>
      <c r="O100" s="128"/>
      <c r="P100" s="122"/>
      <c r="Q100" s="122"/>
      <c r="R100" s="122"/>
      <c r="S100" s="122"/>
    </row>
    <row r="101" spans="1:19" x14ac:dyDescent="0.35">
      <c r="A101" t="s">
        <v>51</v>
      </c>
      <c r="B101" t="s">
        <v>52</v>
      </c>
      <c r="C101" t="s">
        <v>53</v>
      </c>
      <c r="D101" t="s">
        <v>54</v>
      </c>
      <c r="J101" s="122"/>
      <c r="K101" s="128" t="s">
        <v>51</v>
      </c>
      <c r="L101" s="128" t="s">
        <v>52</v>
      </c>
      <c r="M101" s="128" t="s">
        <v>53</v>
      </c>
      <c r="N101" s="128" t="s">
        <v>54</v>
      </c>
      <c r="O101" s="128"/>
      <c r="P101" s="122"/>
      <c r="Q101" s="122"/>
      <c r="R101" s="122"/>
      <c r="S101" s="122"/>
    </row>
    <row r="102" spans="1:19" ht="16" x14ac:dyDescent="0.45">
      <c r="A102" s="64">
        <v>51565.504293345002</v>
      </c>
      <c r="B102" s="64">
        <v>790341.16008175036</v>
      </c>
      <c r="C102" s="64">
        <v>1864280.3882518206</v>
      </c>
      <c r="D102" s="64">
        <v>3597063.1204972225</v>
      </c>
      <c r="J102" s="122"/>
      <c r="K102" s="133">
        <v>2617610</v>
      </c>
      <c r="L102" s="133">
        <v>28521778</v>
      </c>
      <c r="M102" s="133">
        <v>62115806</v>
      </c>
      <c r="N102" s="133">
        <v>213473726</v>
      </c>
      <c r="O102" s="128"/>
      <c r="P102" s="122"/>
      <c r="Q102" s="122"/>
      <c r="R102" s="122"/>
      <c r="S102" s="122"/>
    </row>
    <row r="103" spans="1:19" ht="16" x14ac:dyDescent="0.45">
      <c r="A103" s="68">
        <v>51980.971159149994</v>
      </c>
      <c r="B103" s="68">
        <v>779647.88879297813</v>
      </c>
      <c r="C103" s="68">
        <v>1814969.8750821631</v>
      </c>
      <c r="D103" s="68">
        <v>3560241.7502849847</v>
      </c>
      <c r="J103" s="122"/>
      <c r="K103" s="134">
        <v>2652238</v>
      </c>
      <c r="L103" s="134">
        <v>28545376</v>
      </c>
      <c r="M103" s="134">
        <v>62515093</v>
      </c>
      <c r="N103" s="134">
        <v>216319248</v>
      </c>
      <c r="O103" s="128"/>
      <c r="P103" s="122"/>
      <c r="Q103" s="122"/>
      <c r="R103" s="122"/>
      <c r="S103" s="122"/>
    </row>
    <row r="104" spans="1:19" ht="16" x14ac:dyDescent="0.45">
      <c r="A104" s="72">
        <v>49572.869649952976</v>
      </c>
      <c r="B104" s="72">
        <v>776223.65917215485</v>
      </c>
      <c r="C104" s="72">
        <v>1792859.8608962747</v>
      </c>
      <c r="D104" s="72">
        <v>3636276.8397553801</v>
      </c>
      <c r="J104" s="122"/>
      <c r="K104" s="135">
        <v>2675127</v>
      </c>
      <c r="L104" s="135">
        <v>28739456</v>
      </c>
      <c r="M104" s="135">
        <v>62931453</v>
      </c>
      <c r="N104" s="135">
        <v>218785475</v>
      </c>
      <c r="O104" s="128"/>
      <c r="P104" s="122"/>
      <c r="Q104" s="122"/>
      <c r="R104" s="122"/>
      <c r="S104" s="122"/>
    </row>
    <row r="105" spans="1:19" ht="16" x14ac:dyDescent="0.45">
      <c r="A105" s="68">
        <v>50121.018467647009</v>
      </c>
      <c r="B105" s="68">
        <v>785562.31379780581</v>
      </c>
      <c r="C105" s="68">
        <v>1782585.2338011835</v>
      </c>
      <c r="D105" s="68">
        <v>3728688.1730194045</v>
      </c>
      <c r="J105" s="122"/>
      <c r="K105" s="134">
        <v>2713807</v>
      </c>
      <c r="L105" s="134">
        <v>29210737</v>
      </c>
      <c r="M105" s="134">
        <v>63351907</v>
      </c>
      <c r="N105" s="134">
        <v>222736218</v>
      </c>
      <c r="O105" s="128"/>
      <c r="P105" s="122"/>
      <c r="Q105" s="122"/>
      <c r="R105" s="122"/>
      <c r="S105" s="122"/>
    </row>
    <row r="106" spans="1:19" ht="16" x14ac:dyDescent="0.45">
      <c r="A106" s="68">
        <v>48871.068016092016</v>
      </c>
      <c r="B106" s="68">
        <v>789793.14574343094</v>
      </c>
      <c r="C106" s="68">
        <v>1798628.7660406795</v>
      </c>
      <c r="D106" s="68">
        <v>3750488.3306264188</v>
      </c>
      <c r="J106" s="122"/>
      <c r="K106" s="134">
        <v>2731518</v>
      </c>
      <c r="L106" s="134">
        <v>29360404</v>
      </c>
      <c r="M106" s="134">
        <v>63812343</v>
      </c>
      <c r="N106" s="134">
        <v>223794421</v>
      </c>
      <c r="O106" s="128"/>
      <c r="P106" s="122"/>
      <c r="Q106" s="122"/>
      <c r="R106" s="122"/>
      <c r="S106" s="122"/>
    </row>
    <row r="107" spans="1:19" x14ac:dyDescent="0.35">
      <c r="A107" s="103">
        <f>AVERAGE(A102:A106)</f>
        <v>50422.286317237398</v>
      </c>
      <c r="B107" s="103">
        <f>AVERAGE(B102:B106)</f>
        <v>784313.63351762411</v>
      </c>
      <c r="C107" s="103">
        <f>AVERAGE(C102:C106)</f>
        <v>1810664.8248144244</v>
      </c>
      <c r="D107" s="103">
        <f>AVERAGE(D102:D106)</f>
        <v>3654551.6428366825</v>
      </c>
      <c r="J107" s="122"/>
      <c r="K107" s="136">
        <f>AVERAGE(K102:K106)</f>
        <v>2678060</v>
      </c>
      <c r="L107" s="136">
        <f>AVERAGE(L102:L106)</f>
        <v>28875550.199999999</v>
      </c>
      <c r="M107" s="136">
        <f>AVERAGE(M102:M106)</f>
        <v>62945320.399999999</v>
      </c>
      <c r="N107" s="136">
        <f>AVERAGE(N102:N106)</f>
        <v>219021817.59999999</v>
      </c>
      <c r="O107" s="128"/>
      <c r="P107" s="122"/>
      <c r="Q107" s="122"/>
      <c r="R107" s="122"/>
      <c r="S107" s="122"/>
    </row>
    <row r="108" spans="1:19" x14ac:dyDescent="0.35">
      <c r="A108">
        <v>-2.3883678009502224E-2</v>
      </c>
      <c r="B108">
        <v>-4.360219615482947E-3</v>
      </c>
      <c r="C108">
        <v>-7.8149979706110435E-3</v>
      </c>
      <c r="D108">
        <v>6.744762175745665E-3</v>
      </c>
      <c r="J108" s="122"/>
      <c r="K108" s="128">
        <v>8.0382108689677385E-3</v>
      </c>
      <c r="L108" s="128">
        <v>2.0921181733128532E-3</v>
      </c>
      <c r="M108" s="128">
        <v>-2.127566191091561E-3</v>
      </c>
      <c r="N108" s="128">
        <v>-2.7156000419568775E-4</v>
      </c>
      <c r="O108" s="128"/>
      <c r="P108" s="122"/>
      <c r="Q108" s="122"/>
      <c r="R108" s="122"/>
      <c r="S108" s="122"/>
    </row>
    <row r="109" spans="1:19" x14ac:dyDescent="0.35">
      <c r="A109" s="102">
        <f>A107*A108</f>
        <v>-1204.2696509038278</v>
      </c>
      <c r="B109" s="102">
        <f>B107*B108</f>
        <v>-3419.7796895542479</v>
      </c>
      <c r="C109" s="102">
        <f>C107*C108</f>
        <v>-14150.341931381527</v>
      </c>
      <c r="D109" s="102">
        <f>D107*D108</f>
        <v>24649.081689914037</v>
      </c>
      <c r="E109" s="102">
        <f>SUM(A109:D109)</f>
        <v>5874.690418074435</v>
      </c>
      <c r="J109" s="122"/>
      <c r="K109" s="136">
        <f>K107*K108</f>
        <v>21526.81099974774</v>
      </c>
      <c r="L109" s="136">
        <f>L107*L108</f>
        <v>60411.063337827589</v>
      </c>
      <c r="M109" s="136">
        <f>M107*M108</f>
        <v>-133920.33557046592</v>
      </c>
      <c r="N109" s="136">
        <f>N107*N108</f>
        <v>-59477.565706403155</v>
      </c>
      <c r="O109" s="136">
        <f>SUM(K109:N109)</f>
        <v>-111460.02693929375</v>
      </c>
      <c r="P109" s="122"/>
      <c r="Q109" s="122"/>
      <c r="R109" s="122"/>
      <c r="S109" s="122"/>
    </row>
    <row r="110" spans="1:19" x14ac:dyDescent="0.35">
      <c r="A110" t="s">
        <v>68</v>
      </c>
      <c r="E110" s="102">
        <f>-SUM(A109:C109)</f>
        <v>18774.391271839602</v>
      </c>
      <c r="J110" s="122"/>
      <c r="K110" s="128"/>
      <c r="L110" s="128"/>
      <c r="M110" s="128"/>
      <c r="N110" s="128"/>
      <c r="O110" s="128"/>
      <c r="P110" s="122"/>
      <c r="Q110" s="122"/>
      <c r="R110" s="122"/>
      <c r="S110" s="122"/>
    </row>
    <row r="111" spans="1:19" x14ac:dyDescent="0.35">
      <c r="J111" s="122"/>
      <c r="K111" s="128"/>
      <c r="L111" s="128"/>
      <c r="M111" s="128"/>
      <c r="N111" s="128"/>
      <c r="O111" s="128"/>
      <c r="P111" s="122"/>
      <c r="Q111" s="122"/>
      <c r="R111" s="122"/>
      <c r="S111" s="122"/>
    </row>
    <row r="112" spans="1:19" x14ac:dyDescent="0.35">
      <c r="J112" s="122"/>
      <c r="K112" s="128"/>
      <c r="L112" s="128"/>
      <c r="M112" s="128"/>
      <c r="N112" s="128"/>
      <c r="O112" s="128"/>
      <c r="P112" s="122"/>
      <c r="Q112" s="122"/>
      <c r="R112" s="122"/>
      <c r="S112" s="122"/>
    </row>
    <row r="113" spans="1:19" ht="16" x14ac:dyDescent="0.45">
      <c r="J113" s="122"/>
      <c r="K113" s="126"/>
      <c r="L113" s="126"/>
      <c r="M113" s="126"/>
      <c r="N113" s="126"/>
      <c r="O113" s="128"/>
      <c r="P113" s="122"/>
      <c r="Q113" s="122"/>
      <c r="R113" s="122"/>
      <c r="S113" s="122"/>
    </row>
    <row r="114" spans="1:19" ht="16" x14ac:dyDescent="0.45">
      <c r="J114" s="122"/>
      <c r="K114" s="127"/>
      <c r="L114" s="127"/>
      <c r="M114" s="127"/>
      <c r="N114" s="127"/>
      <c r="O114" s="128"/>
      <c r="P114" s="122"/>
      <c r="Q114" s="122"/>
      <c r="R114" s="122"/>
      <c r="S114" s="122"/>
    </row>
    <row r="115" spans="1:19" ht="16" x14ac:dyDescent="0.45">
      <c r="A115" s="110">
        <v>53031.557473950983</v>
      </c>
      <c r="B115" s="110">
        <v>839891.58452037687</v>
      </c>
      <c r="C115" s="110">
        <v>1845991.5277816746</v>
      </c>
      <c r="D115" s="110">
        <v>3824291.0067764907</v>
      </c>
      <c r="E115" t="s">
        <v>59</v>
      </c>
      <c r="J115" s="122"/>
      <c r="K115" s="134">
        <v>2727044</v>
      </c>
      <c r="L115" s="134">
        <v>29711450</v>
      </c>
      <c r="M115" s="134">
        <v>64162835</v>
      </c>
      <c r="N115" s="134">
        <v>234210153</v>
      </c>
      <c r="O115" s="128"/>
      <c r="P115" s="122"/>
      <c r="Q115" s="122"/>
      <c r="R115" s="122"/>
      <c r="S115" s="122"/>
    </row>
    <row r="116" spans="1:19" ht="16" x14ac:dyDescent="0.45">
      <c r="J116" s="122"/>
      <c r="K116" s="127"/>
      <c r="L116" s="127"/>
      <c r="M116" s="127"/>
      <c r="N116" s="127"/>
      <c r="O116" s="128"/>
      <c r="P116" s="122"/>
      <c r="Q116" s="122"/>
      <c r="R116" s="122"/>
      <c r="S116" s="122"/>
    </row>
    <row r="117" spans="1:19" ht="16" x14ac:dyDescent="0.45">
      <c r="J117" s="122"/>
      <c r="K117" s="127"/>
      <c r="L117" s="127"/>
      <c r="M117" s="127"/>
      <c r="N117" s="127"/>
      <c r="O117" s="128"/>
      <c r="P117" s="122"/>
      <c r="Q117" s="122"/>
      <c r="R117" s="122"/>
      <c r="S117" s="122"/>
    </row>
    <row r="118" spans="1:19" ht="16" x14ac:dyDescent="0.45">
      <c r="J118" s="122"/>
      <c r="K118" s="127"/>
      <c r="L118" s="127"/>
      <c r="M118" s="127"/>
      <c r="N118" s="127"/>
      <c r="O118" s="128"/>
      <c r="P118" s="122"/>
      <c r="Q118" s="122"/>
      <c r="R118" s="122"/>
      <c r="S118" s="122"/>
    </row>
    <row r="119" spans="1:19" x14ac:dyDescent="0.35">
      <c r="J119" s="122"/>
      <c r="K119" s="128"/>
      <c r="L119" s="128"/>
      <c r="M119" s="128"/>
      <c r="N119" s="128"/>
      <c r="O119" s="128"/>
      <c r="P119" s="122"/>
      <c r="Q119" s="122"/>
      <c r="R119" s="122"/>
      <c r="S119" s="122"/>
    </row>
    <row r="120" spans="1:19" x14ac:dyDescent="0.35">
      <c r="J120" s="122"/>
      <c r="K120" s="128"/>
      <c r="L120" s="128"/>
      <c r="M120" s="128"/>
      <c r="N120" s="128"/>
      <c r="O120" s="128"/>
      <c r="P120" s="122"/>
      <c r="Q120" s="122"/>
      <c r="R120" s="122"/>
      <c r="S120" s="122"/>
    </row>
    <row r="121" spans="1:19" x14ac:dyDescent="0.35">
      <c r="J121" s="122"/>
      <c r="K121" s="128"/>
      <c r="L121" s="128"/>
      <c r="M121" s="128"/>
      <c r="N121" s="128"/>
      <c r="O121" s="128"/>
      <c r="P121" s="122"/>
      <c r="Q121" s="122"/>
      <c r="R121" s="122"/>
      <c r="S121" s="122"/>
    </row>
    <row r="122" spans="1:19" x14ac:dyDescent="0.35">
      <c r="J122" s="122"/>
      <c r="K122" s="128"/>
      <c r="L122" s="128"/>
      <c r="M122" s="128"/>
      <c r="N122" s="128"/>
      <c r="O122" s="128"/>
      <c r="P122" s="122"/>
      <c r="Q122" s="122"/>
      <c r="R122" s="122"/>
      <c r="S122" s="122"/>
    </row>
    <row r="123" spans="1:19" x14ac:dyDescent="0.35">
      <c r="J123" s="122"/>
      <c r="K123" s="128"/>
      <c r="L123" s="128"/>
      <c r="M123" s="128"/>
      <c r="N123" s="128"/>
      <c r="O123" s="128"/>
      <c r="P123" s="122"/>
      <c r="Q123" s="122"/>
      <c r="R123" s="122"/>
      <c r="S123" s="122"/>
    </row>
  </sheetData>
  <sortState ref="P2:S65">
    <sortCondition ref="P2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310F-5805-4BC6-B999-FBD66D745AA8}">
  <dimension ref="A1:O110"/>
  <sheetViews>
    <sheetView topLeftCell="B1" workbookViewId="0">
      <selection activeCell="H1" sqref="H1"/>
    </sheetView>
  </sheetViews>
  <sheetFormatPr defaultRowHeight="14.5" x14ac:dyDescent="0.35"/>
  <cols>
    <col min="1" max="1" width="13.08984375" customWidth="1"/>
    <col min="3" max="3" width="12.08984375" customWidth="1"/>
    <col min="14" max="14" width="20.7265625" customWidth="1"/>
    <col min="15" max="15" width="12.36328125" customWidth="1"/>
  </cols>
  <sheetData>
    <row r="1" spans="1:15" ht="16" x14ac:dyDescent="0.45">
      <c r="A1" s="21" t="s">
        <v>24</v>
      </c>
      <c r="B1" s="104" t="s">
        <v>28</v>
      </c>
      <c r="C1" s="21" t="s">
        <v>25</v>
      </c>
      <c r="D1" s="21" t="s">
        <v>26</v>
      </c>
      <c r="E1" s="21" t="s">
        <v>27</v>
      </c>
      <c r="H1" s="21" t="s">
        <v>24</v>
      </c>
      <c r="I1" s="104" t="s">
        <v>28</v>
      </c>
      <c r="J1" s="21" t="s">
        <v>25</v>
      </c>
      <c r="K1" s="21" t="s">
        <v>26</v>
      </c>
      <c r="L1" s="21" t="s">
        <v>27</v>
      </c>
      <c r="N1" s="161" t="s">
        <v>24</v>
      </c>
      <c r="O1" s="161"/>
    </row>
    <row r="2" spans="1:15" x14ac:dyDescent="0.35">
      <c r="A2" s="87">
        <v>1.857753900644285E-2</v>
      </c>
      <c r="B2" s="87">
        <v>-1.1549457847772841E-2</v>
      </c>
      <c r="C2" s="87">
        <v>1.6414651678947293E-2</v>
      </c>
      <c r="D2" s="87">
        <v>1.212743645316996E-2</v>
      </c>
      <c r="E2" s="87">
        <v>1.3677126266834849E-2</v>
      </c>
      <c r="H2" s="87">
        <v>-5.1443773228811794E-2</v>
      </c>
      <c r="I2" s="87">
        <v>3.7391623952270206E-2</v>
      </c>
      <c r="J2" s="87">
        <v>-6.8851747068143379E-3</v>
      </c>
      <c r="K2" s="87">
        <v>-1.6379842717360663E-2</v>
      </c>
      <c r="L2" s="87">
        <v>2.5114750031828077E-2</v>
      </c>
      <c r="N2" s="159"/>
      <c r="O2" s="159"/>
    </row>
    <row r="3" spans="1:15" x14ac:dyDescent="0.35">
      <c r="A3" s="88">
        <v>2.2319046235337387E-2</v>
      </c>
      <c r="B3" s="88">
        <v>8.5626815560179759E-2</v>
      </c>
      <c r="C3" s="88">
        <v>2.33608951241525E-2</v>
      </c>
      <c r="D3" s="88">
        <v>5.5159677998207542E-2</v>
      </c>
      <c r="E3" s="88">
        <v>8.951559622454067E-3</v>
      </c>
      <c r="H3" s="87">
        <v>-4.88428438312066E-2</v>
      </c>
      <c r="I3" s="87">
        <v>5.4369647233496611E-2</v>
      </c>
      <c r="J3" s="87">
        <v>1.5837510437826819E-2</v>
      </c>
      <c r="K3" s="87">
        <v>-1.8417820973211107E-2</v>
      </c>
      <c r="L3" s="87">
        <v>9.7645486295388998E-3</v>
      </c>
      <c r="N3" s="159" t="s">
        <v>103</v>
      </c>
      <c r="O3" s="159">
        <v>9.5122622931074242E-3</v>
      </c>
    </row>
    <row r="4" spans="1:15" x14ac:dyDescent="0.35">
      <c r="A4" s="87">
        <v>3.1881938800661543E-3</v>
      </c>
      <c r="B4" s="87">
        <v>-3.6917939090947101E-2</v>
      </c>
      <c r="C4" s="87">
        <v>-4.9048014128665208E-3</v>
      </c>
      <c r="D4" s="87">
        <v>-5.608257094877598E-2</v>
      </c>
      <c r="E4" s="87">
        <v>3.8879320667959084E-3</v>
      </c>
      <c r="H4" s="87">
        <v>-3.5682281861493532E-2</v>
      </c>
      <c r="I4" s="87">
        <v>3.4219229397863669E-2</v>
      </c>
      <c r="J4" s="87">
        <v>3.470495549836979E-3</v>
      </c>
      <c r="K4" s="87">
        <v>-1.2200613995255136E-2</v>
      </c>
      <c r="L4" s="87">
        <v>2.2475636092706777E-2</v>
      </c>
      <c r="N4" s="159" t="s">
        <v>104</v>
      </c>
      <c r="O4" s="159">
        <v>2.5352979389887506E-3</v>
      </c>
    </row>
    <row r="5" spans="1:15" x14ac:dyDescent="0.35">
      <c r="A5" s="87">
        <v>3.6405425373470198E-3</v>
      </c>
      <c r="B5" s="87">
        <v>4.1771720747747479E-3</v>
      </c>
      <c r="C5" s="87">
        <v>1.540409164199877E-2</v>
      </c>
      <c r="D5" s="87">
        <v>5.9745174377108488E-2</v>
      </c>
      <c r="E5" s="87">
        <v>2.2408110223133885E-2</v>
      </c>
      <c r="H5" s="87">
        <v>-2.8530433792562218E-2</v>
      </c>
      <c r="I5" s="87">
        <v>-2.1803022165317831E-2</v>
      </c>
      <c r="J5" s="87">
        <v>-1.1943005064502226E-2</v>
      </c>
      <c r="K5" s="87">
        <v>-2.7635480915078246E-2</v>
      </c>
      <c r="L5" s="87">
        <v>-2.1607798533523927E-2</v>
      </c>
      <c r="N5" s="159" t="s">
        <v>105</v>
      </c>
      <c r="O5" s="159">
        <v>1.1604649550251518E-2</v>
      </c>
    </row>
    <row r="6" spans="1:15" x14ac:dyDescent="0.35">
      <c r="A6" s="88">
        <v>5.1407605920164814E-2</v>
      </c>
      <c r="B6" s="88">
        <v>-0.1391097390195204</v>
      </c>
      <c r="C6" s="88">
        <v>3.8812880077295796E-2</v>
      </c>
      <c r="D6" s="88">
        <v>4.9544664421666454E-2</v>
      </c>
      <c r="E6" s="88">
        <v>-1.0278512470155659E-2</v>
      </c>
      <c r="H6" s="87">
        <v>-2.6693952910705233E-2</v>
      </c>
      <c r="I6" s="87">
        <v>6.6951310634321415E-2</v>
      </c>
      <c r="J6" s="87">
        <v>1.0260808869199466E-2</v>
      </c>
      <c r="K6" s="87">
        <v>-2.6142370469338382E-2</v>
      </c>
      <c r="L6" s="87">
        <v>3.3586732655616576E-2</v>
      </c>
      <c r="N6" s="159" t="s">
        <v>106</v>
      </c>
      <c r="O6" s="159" t="e">
        <v>#N/A</v>
      </c>
    </row>
    <row r="7" spans="1:15" x14ac:dyDescent="0.35">
      <c r="A7" s="87">
        <v>-5.1443773228811794E-2</v>
      </c>
      <c r="B7" s="87">
        <v>3.7391623952270206E-2</v>
      </c>
      <c r="C7" s="87">
        <v>-6.8851747068143379E-3</v>
      </c>
      <c r="D7" s="87">
        <v>-1.6379842717360663E-2</v>
      </c>
      <c r="E7" s="87">
        <v>2.5114750031828077E-2</v>
      </c>
      <c r="H7" s="87">
        <v>-2.4841908099825932E-2</v>
      </c>
      <c r="I7" s="87">
        <v>5.6030625102867514E-2</v>
      </c>
      <c r="J7" s="87">
        <v>4.1141033503994222E-3</v>
      </c>
      <c r="K7" s="87">
        <v>5.7082668375953403E-3</v>
      </c>
      <c r="L7" s="87">
        <v>6.5528075725773391E-2</v>
      </c>
      <c r="N7" s="159" t="s">
        <v>107</v>
      </c>
      <c r="O7" s="159">
        <v>2.2534220987551531E-2</v>
      </c>
    </row>
    <row r="8" spans="1:15" x14ac:dyDescent="0.35">
      <c r="A8" s="87">
        <v>1.1604649550251518E-2</v>
      </c>
      <c r="B8" s="87">
        <v>2.6940876785244372E-2</v>
      </c>
      <c r="C8" s="87">
        <v>-3.9642856521399953E-3</v>
      </c>
      <c r="D8" s="87">
        <v>5.1589681497929271E-3</v>
      </c>
      <c r="E8" s="87">
        <v>-1.6798906235561888E-2</v>
      </c>
      <c r="H8" s="87">
        <v>-2.1473532764292987E-2</v>
      </c>
      <c r="I8" s="87">
        <v>-6.7192959867569974E-3</v>
      </c>
      <c r="J8" s="87">
        <v>8.155728449131646E-3</v>
      </c>
      <c r="K8" s="87">
        <v>-2.5391775774267333E-2</v>
      </c>
      <c r="L8" s="87">
        <v>3.3490728181966066E-3</v>
      </c>
      <c r="N8" s="159" t="s">
        <v>108</v>
      </c>
      <c r="O8" s="159">
        <v>5.0779111551580791E-4</v>
      </c>
    </row>
    <row r="9" spans="1:15" x14ac:dyDescent="0.35">
      <c r="A9" s="87">
        <v>1.2733801786780703E-2</v>
      </c>
      <c r="B9" s="87">
        <v>3.7379192701961959E-2</v>
      </c>
      <c r="C9" s="87">
        <v>-4.3719782232737809E-3</v>
      </c>
      <c r="D9" s="87">
        <v>3.7534853849811663E-3</v>
      </c>
      <c r="E9" s="87">
        <v>-8.8247238090798912E-3</v>
      </c>
      <c r="H9" s="87">
        <v>-1.6849824863356146E-2</v>
      </c>
      <c r="I9" s="87">
        <v>4.2569766138984694E-2</v>
      </c>
      <c r="J9" s="87">
        <v>1.3088712994082364E-2</v>
      </c>
      <c r="K9" s="87">
        <v>5.7572964136730432E-3</v>
      </c>
      <c r="L9" s="87">
        <v>1.2370201957361009E-2</v>
      </c>
      <c r="N9" s="159" t="s">
        <v>109</v>
      </c>
      <c r="O9" s="159">
        <v>0.6882063089525543</v>
      </c>
    </row>
    <row r="10" spans="1:15" x14ac:dyDescent="0.35">
      <c r="A10" s="87">
        <v>2.7797143340086376E-2</v>
      </c>
      <c r="B10" s="87">
        <v>7.3095556890680702E-2</v>
      </c>
      <c r="C10" s="87">
        <v>1.5756200216337553E-2</v>
      </c>
      <c r="D10" s="87">
        <v>-1.7655515269269471E-2</v>
      </c>
      <c r="E10" s="87">
        <v>-3.4230302527370131E-2</v>
      </c>
      <c r="H10" s="87">
        <v>-1.1202215643606033E-2</v>
      </c>
      <c r="I10" s="87">
        <v>4.9670343290118768E-2</v>
      </c>
      <c r="J10" s="87">
        <v>-5.1345153509638674E-4</v>
      </c>
      <c r="K10" s="87">
        <v>-2.3776959328863423E-2</v>
      </c>
      <c r="L10" s="87">
        <v>2.4883758254941522E-2</v>
      </c>
      <c r="N10" s="159" t="s">
        <v>110</v>
      </c>
      <c r="O10" s="159">
        <v>-0.16540516189574392</v>
      </c>
    </row>
    <row r="11" spans="1:15" x14ac:dyDescent="0.35">
      <c r="A11" s="87">
        <v>1.3329665928992224E-2</v>
      </c>
      <c r="B11" s="87">
        <v>4.6803038471268252E-2</v>
      </c>
      <c r="C11" s="87">
        <v>1.6085001004324018E-2</v>
      </c>
      <c r="D11" s="87">
        <v>-7.4877935204344095E-3</v>
      </c>
      <c r="E11" s="87">
        <v>6.6604338806979288E-2</v>
      </c>
      <c r="H11" s="87">
        <v>-9.4081935313714872E-3</v>
      </c>
      <c r="I11" s="87">
        <v>-1.3627604814653593E-3</v>
      </c>
      <c r="J11" s="87">
        <v>7.5641557689739743E-3</v>
      </c>
      <c r="K11" s="87">
        <v>-4.2933270767780791E-3</v>
      </c>
      <c r="L11" s="87">
        <v>-2.4998251329587398E-2</v>
      </c>
      <c r="N11" s="159" t="s">
        <v>111</v>
      </c>
      <c r="O11" s="159">
        <v>0.11745373632251285</v>
      </c>
    </row>
    <row r="12" spans="1:15" x14ac:dyDescent="0.35">
      <c r="A12" s="87">
        <v>2.5185490171516479E-2</v>
      </c>
      <c r="B12" s="87">
        <v>5.2742718820043638E-2</v>
      </c>
      <c r="C12" s="87">
        <v>1.2016271822782398E-2</v>
      </c>
      <c r="D12" s="87">
        <v>1.2590198211123397E-2</v>
      </c>
      <c r="E12" s="87">
        <v>-3.3830359163405835E-2</v>
      </c>
      <c r="H12" s="87">
        <v>-5.2787341566085267E-3</v>
      </c>
      <c r="I12" s="87">
        <v>4.6186825222902017E-2</v>
      </c>
      <c r="J12" s="87">
        <v>-6.5109406259936304E-4</v>
      </c>
      <c r="K12" s="87">
        <v>-9.2232493449203035E-3</v>
      </c>
      <c r="L12" s="87">
        <v>1.5663934694767845E-2</v>
      </c>
      <c r="N12" s="159" t="s">
        <v>112</v>
      </c>
      <c r="O12" s="159">
        <v>-5.1443773228811794E-2</v>
      </c>
    </row>
    <row r="13" spans="1:15" x14ac:dyDescent="0.35">
      <c r="A13" s="88">
        <v>-4.9609367809476694E-3</v>
      </c>
      <c r="B13" s="88">
        <v>-0.13600099399241478</v>
      </c>
      <c r="C13" s="88">
        <v>4.9888703439295821E-3</v>
      </c>
      <c r="D13" s="88">
        <v>-3.6820108013551282E-2</v>
      </c>
      <c r="E13" s="88">
        <v>-2.7676083408911922E-2</v>
      </c>
      <c r="H13" s="87">
        <v>-4.7151225475367993E-3</v>
      </c>
      <c r="I13" s="87">
        <v>3.2994506702794829E-2</v>
      </c>
      <c r="J13" s="87">
        <v>7.7237676526617002E-3</v>
      </c>
      <c r="K13" s="87">
        <v>2.7848737659307995E-2</v>
      </c>
      <c r="L13" s="87">
        <v>9.0375775344273528E-3</v>
      </c>
      <c r="N13" s="159" t="s">
        <v>113</v>
      </c>
      <c r="O13" s="159">
        <v>6.6009963093701052E-2</v>
      </c>
    </row>
    <row r="14" spans="1:15" x14ac:dyDescent="0.35">
      <c r="A14" s="87">
        <v>2.5901711529773726E-2</v>
      </c>
      <c r="B14" s="87">
        <v>6.9511113760529195E-2</v>
      </c>
      <c r="C14" s="87">
        <v>8.1531419760819956E-3</v>
      </c>
      <c r="D14" s="87">
        <v>1.4163492714484249E-2</v>
      </c>
      <c r="E14" s="87">
        <v>3.1646517737293198E-2</v>
      </c>
      <c r="H14" s="87">
        <v>-4.0307119588540545E-3</v>
      </c>
      <c r="I14" s="87">
        <v>1.3700538492305408E-2</v>
      </c>
      <c r="J14" s="87">
        <v>1.1777230730419077E-2</v>
      </c>
      <c r="K14" s="87">
        <v>1.2132602571790283E-2</v>
      </c>
      <c r="L14" s="87">
        <v>1.0051948589564269E-2</v>
      </c>
      <c r="N14" s="159" t="s">
        <v>114</v>
      </c>
      <c r="O14" s="159">
        <v>0.75146872115548657</v>
      </c>
    </row>
    <row r="15" spans="1:15" x14ac:dyDescent="0.35">
      <c r="A15" s="88">
        <v>3.8817553078426423E-2</v>
      </c>
      <c r="B15" s="88">
        <v>0.13861394335724583</v>
      </c>
      <c r="C15" s="88">
        <v>2.1792147585353996E-2</v>
      </c>
      <c r="D15" s="88">
        <v>3.9031469416432533E-2</v>
      </c>
      <c r="E15" s="88">
        <v>1.7286506064511174E-2</v>
      </c>
      <c r="H15" s="87">
        <v>-3.9313664438320834E-3</v>
      </c>
      <c r="I15" s="87">
        <v>4.0279366200327744E-2</v>
      </c>
      <c r="J15" s="87">
        <v>3.928102568213231E-3</v>
      </c>
      <c r="K15" s="87">
        <v>-4.3485013674543681E-2</v>
      </c>
      <c r="L15" s="87">
        <v>2.0464618093242435E-2</v>
      </c>
      <c r="N15" s="159" t="s">
        <v>115</v>
      </c>
      <c r="O15" s="159">
        <v>79</v>
      </c>
    </row>
    <row r="16" spans="1:15" ht="15" thickBot="1" x14ac:dyDescent="0.4">
      <c r="A16" s="87">
        <v>1.2833161649890715E-3</v>
      </c>
      <c r="B16" s="87">
        <v>-8.1252357168754667E-3</v>
      </c>
      <c r="C16" s="87">
        <v>4.4689505713465189E-3</v>
      </c>
      <c r="D16" s="87">
        <v>6.7892460290541676E-2</v>
      </c>
      <c r="E16" s="87">
        <v>1.9936904443432244E-2</v>
      </c>
      <c r="H16" s="87">
        <v>-3.1508774964047327E-3</v>
      </c>
      <c r="I16" s="87">
        <v>4.6925514687245998E-2</v>
      </c>
      <c r="J16" s="87">
        <v>7.5628002937641802E-3</v>
      </c>
      <c r="K16" s="87">
        <v>-6.1700937833904139E-3</v>
      </c>
      <c r="L16" s="87">
        <v>-1.286974155577335E-2</v>
      </c>
      <c r="N16" s="160" t="s">
        <v>116</v>
      </c>
      <c r="O16" s="160">
        <v>5.0473904704000675E-3</v>
      </c>
    </row>
    <row r="17" spans="1:12" x14ac:dyDescent="0.35">
      <c r="A17" s="87">
        <v>1.4496603223913935E-2</v>
      </c>
      <c r="B17" s="87">
        <v>-1.0105725613606092E-2</v>
      </c>
      <c r="C17" s="87">
        <v>6.8478213885229565E-3</v>
      </c>
      <c r="D17" s="87">
        <v>1.9592567302416843E-2</v>
      </c>
      <c r="E17" s="87">
        <v>3.3445859088509534E-2</v>
      </c>
      <c r="H17" s="87">
        <v>-3.0346604845530941E-3</v>
      </c>
      <c r="I17" s="87">
        <v>2.8391569019658894E-2</v>
      </c>
      <c r="J17" s="87">
        <v>3.5667154043855899E-3</v>
      </c>
      <c r="K17" s="87">
        <v>-2.7786330722628476E-2</v>
      </c>
      <c r="L17" s="87">
        <v>3.1563749417598055E-2</v>
      </c>
    </row>
    <row r="18" spans="1:12" x14ac:dyDescent="0.35">
      <c r="A18" s="88">
        <v>4.2882750562990631E-2</v>
      </c>
      <c r="B18" s="88">
        <v>-0.14370583491454092</v>
      </c>
      <c r="C18" s="88">
        <v>1.9235210648297398E-2</v>
      </c>
      <c r="D18" s="88">
        <v>2.3121349834585844E-2</v>
      </c>
      <c r="E18" s="88">
        <v>-3.5346229072473194E-2</v>
      </c>
      <c r="H18" s="87">
        <v>-2.4384783273896926E-3</v>
      </c>
      <c r="I18" s="87">
        <v>-1.0794774138463161E-2</v>
      </c>
      <c r="J18" s="87">
        <v>7.11944392730628E-3</v>
      </c>
      <c r="K18" s="87">
        <v>2.8863014440444257E-2</v>
      </c>
      <c r="L18" s="87">
        <v>2.8558677783049904E-2</v>
      </c>
    </row>
    <row r="19" spans="1:12" x14ac:dyDescent="0.35">
      <c r="A19" s="87">
        <v>-2.4841908099825932E-2</v>
      </c>
      <c r="B19" s="87">
        <v>5.6030625102867514E-2</v>
      </c>
      <c r="C19" s="87">
        <v>4.1141033503994222E-3</v>
      </c>
      <c r="D19" s="87">
        <v>5.7082668375953403E-3</v>
      </c>
      <c r="E19" s="87">
        <v>6.5528075725773391E-2</v>
      </c>
      <c r="H19" s="87">
        <v>-1.5700871501385489E-3</v>
      </c>
      <c r="I19" s="87">
        <v>1.7088752061969643E-2</v>
      </c>
      <c r="J19" s="87">
        <v>1.0889505737762669E-2</v>
      </c>
      <c r="K19" s="87">
        <v>-4.1255944118902883E-2</v>
      </c>
      <c r="L19" s="87">
        <v>1.6400846590879474E-2</v>
      </c>
    </row>
    <row r="20" spans="1:12" x14ac:dyDescent="0.35">
      <c r="A20" s="87">
        <v>2.1951030716590797E-2</v>
      </c>
      <c r="B20" s="87">
        <v>3.3173845036774972E-2</v>
      </c>
      <c r="C20" s="87">
        <v>7.8809804390139325E-4</v>
      </c>
      <c r="D20" s="87">
        <v>2.6889611588862078E-2</v>
      </c>
      <c r="E20" s="87">
        <v>7.6931803788945095E-3</v>
      </c>
      <c r="H20" s="87">
        <v>-6.3119831070458142E-5</v>
      </c>
      <c r="I20" s="87">
        <v>-3.186977722731132E-3</v>
      </c>
      <c r="J20" s="87">
        <v>-2.3227221875060408E-3</v>
      </c>
      <c r="K20" s="87">
        <v>4.0951151812537862E-2</v>
      </c>
      <c r="L20" s="87">
        <v>-9.8711729455463922E-3</v>
      </c>
    </row>
    <row r="21" spans="1:12" x14ac:dyDescent="0.35">
      <c r="A21" s="88">
        <v>7.2469465137907732E-4</v>
      </c>
      <c r="B21" s="88">
        <v>0.11760445407022632</v>
      </c>
      <c r="C21" s="88">
        <v>3.4978307941373145E-3</v>
      </c>
      <c r="D21" s="88">
        <v>1.7489984144025996E-2</v>
      </c>
      <c r="E21" s="88">
        <v>1.1381032642095503E-2</v>
      </c>
      <c r="H21" s="87">
        <v>2.1597019551222588E-4</v>
      </c>
      <c r="I21" s="87">
        <v>1.6007767378856688E-2</v>
      </c>
      <c r="J21" s="87">
        <v>4.2195339593824824E-3</v>
      </c>
      <c r="K21" s="87">
        <v>2.566259995530475E-2</v>
      </c>
      <c r="L21" s="87">
        <v>-1.4957187839265029E-2</v>
      </c>
    </row>
    <row r="22" spans="1:12" x14ac:dyDescent="0.35">
      <c r="A22" s="88">
        <v>-2.2796884811209683E-2</v>
      </c>
      <c r="B22" s="88">
        <v>8.3785152271802027E-2</v>
      </c>
      <c r="C22" s="88">
        <v>1.1827498369258345E-2</v>
      </c>
      <c r="D22" s="88">
        <v>-5.8229379093342176E-3</v>
      </c>
      <c r="E22" s="88">
        <v>3.414072867548644E-2</v>
      </c>
      <c r="H22" s="87">
        <v>1.2833161649890715E-3</v>
      </c>
      <c r="I22" s="87">
        <v>-8.1252357168754667E-3</v>
      </c>
      <c r="J22" s="87">
        <v>4.4689505713465189E-3</v>
      </c>
      <c r="K22" s="87">
        <v>6.7892460290541676E-2</v>
      </c>
      <c r="L22" s="87">
        <v>1.9936904443432244E-2</v>
      </c>
    </row>
    <row r="23" spans="1:12" x14ac:dyDescent="0.35">
      <c r="A23" s="87">
        <v>-1.5700871501385489E-3</v>
      </c>
      <c r="B23" s="87">
        <v>1.7088752061969643E-2</v>
      </c>
      <c r="C23" s="87">
        <v>1.0889505737762669E-2</v>
      </c>
      <c r="D23" s="87">
        <v>-4.1255944118902883E-2</v>
      </c>
      <c r="E23" s="87">
        <v>1.6400846590879474E-2</v>
      </c>
      <c r="H23" s="87">
        <v>1.7454490016960084E-3</v>
      </c>
      <c r="I23" s="87">
        <v>6.2418319842527398E-4</v>
      </c>
      <c r="J23" s="87">
        <v>6.6449850561323253E-3</v>
      </c>
      <c r="K23" s="87">
        <v>-4.4415895767474983E-2</v>
      </c>
      <c r="L23" s="87">
        <v>-1.1693381416139605E-2</v>
      </c>
    </row>
    <row r="24" spans="1:12" x14ac:dyDescent="0.35">
      <c r="A24" s="87">
        <v>5.3683104371410655E-2</v>
      </c>
      <c r="B24" s="87">
        <v>2.0080131367414371E-2</v>
      </c>
      <c r="C24" s="87">
        <v>-2.6923726394883227E-3</v>
      </c>
      <c r="D24" s="87">
        <v>-2.5801048932339744E-2</v>
      </c>
      <c r="E24" s="87">
        <v>3.1330318756576363E-3</v>
      </c>
      <c r="H24" s="87">
        <v>3.1881938800661543E-3</v>
      </c>
      <c r="I24" s="87">
        <v>-3.6917939090947101E-2</v>
      </c>
      <c r="J24" s="87">
        <v>-4.9048014128665208E-3</v>
      </c>
      <c r="K24" s="87">
        <v>-5.608257094877598E-2</v>
      </c>
      <c r="L24" s="87">
        <v>3.8879320667959084E-3</v>
      </c>
    </row>
    <row r="25" spans="1:12" x14ac:dyDescent="0.35">
      <c r="A25" s="87">
        <v>9.3129426350265047E-3</v>
      </c>
      <c r="B25" s="87">
        <v>-3.4526687228501191E-2</v>
      </c>
      <c r="C25" s="87">
        <v>1.63499866276427E-3</v>
      </c>
      <c r="D25" s="87">
        <v>3.3427343821234676E-2</v>
      </c>
      <c r="E25" s="87">
        <v>-1.9568732056644202E-2</v>
      </c>
      <c r="H25" s="87">
        <v>3.6405425373470198E-3</v>
      </c>
      <c r="I25" s="87">
        <v>4.1771720747747479E-3</v>
      </c>
      <c r="J25" s="87">
        <v>1.540409164199877E-2</v>
      </c>
      <c r="K25" s="87">
        <v>5.9745174377108488E-2</v>
      </c>
      <c r="L25" s="87">
        <v>2.2408110223133885E-2</v>
      </c>
    </row>
    <row r="26" spans="1:12" x14ac:dyDescent="0.35">
      <c r="A26" s="87">
        <v>6.8619835034681633E-3</v>
      </c>
      <c r="B26" s="87">
        <v>9.7383196732478449E-4</v>
      </c>
      <c r="C26" s="87">
        <v>5.9849058182435411E-3</v>
      </c>
      <c r="D26" s="87">
        <v>1.5220780033930752E-2</v>
      </c>
      <c r="E26" s="87">
        <v>4.5771584299035259E-2</v>
      </c>
      <c r="H26" s="87">
        <v>3.9944716889605799E-3</v>
      </c>
      <c r="I26" s="87">
        <v>-4.8566565733659181E-2</v>
      </c>
      <c r="J26" s="87">
        <v>3.2805526670109816E-3</v>
      </c>
      <c r="K26" s="87">
        <v>2.3020860158250563E-2</v>
      </c>
      <c r="L26" s="87">
        <v>1.3936314589664317E-2</v>
      </c>
    </row>
    <row r="27" spans="1:12" x14ac:dyDescent="0.35">
      <c r="A27" s="87">
        <v>1.8395151636003654E-2</v>
      </c>
      <c r="B27" s="87">
        <v>6.1360597177914707E-2</v>
      </c>
      <c r="C27" s="87">
        <v>1.5025345817675959E-2</v>
      </c>
      <c r="D27" s="87">
        <v>2.6283367770662033E-2</v>
      </c>
      <c r="E27" s="87">
        <v>1.8741961853420881E-2</v>
      </c>
      <c r="H27" s="87">
        <v>5.0585410548309086E-3</v>
      </c>
      <c r="I27" s="87">
        <v>-5.0757103109034002E-2</v>
      </c>
      <c r="J27" s="87">
        <v>9.3434272748098481E-3</v>
      </c>
      <c r="K27" s="87">
        <v>-1.9767017942719574E-2</v>
      </c>
      <c r="L27" s="87">
        <v>-3.3042580406598819E-2</v>
      </c>
    </row>
    <row r="28" spans="1:12" x14ac:dyDescent="0.35">
      <c r="A28" s="87">
        <v>-2.8530433792562218E-2</v>
      </c>
      <c r="B28" s="87">
        <v>-2.1803022165317831E-2</v>
      </c>
      <c r="C28" s="87">
        <v>-1.1943005064502226E-2</v>
      </c>
      <c r="D28" s="87">
        <v>-2.7635480915078246E-2</v>
      </c>
      <c r="E28" s="87">
        <v>-2.1607798533523927E-2</v>
      </c>
      <c r="H28" s="87">
        <v>6.8619835034681633E-3</v>
      </c>
      <c r="I28" s="87">
        <v>9.7383196732478449E-4</v>
      </c>
      <c r="J28" s="87">
        <v>5.9849058182435411E-3</v>
      </c>
      <c r="K28" s="87">
        <v>1.5220780033930752E-2</v>
      </c>
      <c r="L28" s="87">
        <v>4.5771584299035259E-2</v>
      </c>
    </row>
    <row r="29" spans="1:12" x14ac:dyDescent="0.35">
      <c r="A29" s="87">
        <v>3.9944716889605799E-3</v>
      </c>
      <c r="B29" s="87">
        <v>-4.8566565733659181E-2</v>
      </c>
      <c r="C29" s="87">
        <v>3.2805526670109816E-3</v>
      </c>
      <c r="D29" s="87">
        <v>2.3020860158250563E-2</v>
      </c>
      <c r="E29" s="87">
        <v>1.3936314589664317E-2</v>
      </c>
      <c r="H29" s="87">
        <v>7.299840560151964E-3</v>
      </c>
      <c r="I29" s="87">
        <v>-1.0748340791829425E-3</v>
      </c>
      <c r="J29" s="87">
        <v>4.6674101657062438E-4</v>
      </c>
      <c r="K29" s="87">
        <v>-1.2727786410470293E-2</v>
      </c>
      <c r="L29" s="87">
        <v>3.7231638622020169E-2</v>
      </c>
    </row>
    <row r="30" spans="1:12" x14ac:dyDescent="0.35">
      <c r="A30" s="88">
        <v>5.4633006654746109E-2</v>
      </c>
      <c r="B30" s="88">
        <v>-0.18505143867185492</v>
      </c>
      <c r="C30" s="88">
        <v>1.8016163822245523E-2</v>
      </c>
      <c r="D30" s="88">
        <v>-2.3552886176637384E-2</v>
      </c>
      <c r="E30" s="88">
        <v>-7.984375454616971E-2</v>
      </c>
      <c r="H30" s="87">
        <v>7.8395855506825617E-3</v>
      </c>
      <c r="I30" s="87">
        <v>4.704438847024562E-2</v>
      </c>
      <c r="J30" s="87">
        <v>-2.6051954787939991E-3</v>
      </c>
      <c r="K30" s="87">
        <v>4.3546247078978868E-2</v>
      </c>
      <c r="L30" s="87">
        <v>3.0375154517159452E-2</v>
      </c>
    </row>
    <row r="31" spans="1:12" x14ac:dyDescent="0.35">
      <c r="A31" s="88">
        <v>-2.8623584441229574E-2</v>
      </c>
      <c r="B31" s="88">
        <v>0.11991636874498465</v>
      </c>
      <c r="C31" s="88">
        <v>-3.384886395804271E-4</v>
      </c>
      <c r="D31" s="88">
        <v>-1.1996985965064681E-2</v>
      </c>
      <c r="E31" s="88">
        <v>2.1255481050312997E-2</v>
      </c>
      <c r="H31" s="87">
        <v>8.0297355721997542E-3</v>
      </c>
      <c r="I31" s="87">
        <v>1.89691489619855E-2</v>
      </c>
      <c r="J31" s="87">
        <v>3.6031126354292425E-3</v>
      </c>
      <c r="K31" s="87">
        <v>1.0131883974233145E-2</v>
      </c>
      <c r="L31" s="87">
        <v>6.5599840391363851E-2</v>
      </c>
    </row>
    <row r="32" spans="1:12" x14ac:dyDescent="0.35">
      <c r="A32" s="87">
        <v>8.0297355721997542E-3</v>
      </c>
      <c r="B32" s="87">
        <v>1.89691489619855E-2</v>
      </c>
      <c r="C32" s="87">
        <v>3.6031126354292425E-3</v>
      </c>
      <c r="D32" s="87">
        <v>1.0131883974233145E-2</v>
      </c>
      <c r="E32" s="87">
        <v>6.5599840391363851E-2</v>
      </c>
      <c r="H32" s="87">
        <v>8.7396540792275251E-3</v>
      </c>
      <c r="I32" s="87">
        <v>-1.9224298573527962E-2</v>
      </c>
      <c r="J32" s="87">
        <v>9.2040016068689664E-3</v>
      </c>
      <c r="K32" s="87">
        <v>-1.9731241472671759E-2</v>
      </c>
      <c r="L32" s="87">
        <v>8.8855947389873367E-3</v>
      </c>
    </row>
    <row r="33" spans="1:12" x14ac:dyDescent="0.35">
      <c r="A33" s="87">
        <v>1.6135745880253221E-2</v>
      </c>
      <c r="B33" s="87">
        <v>5.7485370515920439E-2</v>
      </c>
      <c r="C33" s="87">
        <v>-2.2442532776027306E-3</v>
      </c>
      <c r="D33" s="87">
        <v>-1.431997848744552E-2</v>
      </c>
      <c r="E33" s="87">
        <v>-2.7760998454552259E-2</v>
      </c>
      <c r="H33" s="87">
        <v>9.3129426350265047E-3</v>
      </c>
      <c r="I33" s="87">
        <v>-3.4526687228501191E-2</v>
      </c>
      <c r="J33" s="87">
        <v>1.63499866276427E-3</v>
      </c>
      <c r="K33" s="87">
        <v>3.3427343821234676E-2</v>
      </c>
      <c r="L33" s="87">
        <v>-1.9568732056644202E-2</v>
      </c>
    </row>
    <row r="34" spans="1:12" x14ac:dyDescent="0.35">
      <c r="A34" s="87">
        <v>-5.2787341566085267E-3</v>
      </c>
      <c r="B34" s="87">
        <v>4.6186825222902017E-2</v>
      </c>
      <c r="C34" s="87">
        <v>-6.5109406259936304E-4</v>
      </c>
      <c r="D34" s="87">
        <v>-9.2232493449203035E-3</v>
      </c>
      <c r="E34" s="87">
        <v>1.5663934694767845E-2</v>
      </c>
      <c r="H34" s="87">
        <v>1.0288022823771359E-2</v>
      </c>
      <c r="I34" s="87">
        <v>2.4655028274149591E-3</v>
      </c>
      <c r="J34" s="87">
        <v>1.3066474817083775E-2</v>
      </c>
      <c r="K34" s="87">
        <v>3.4286397045790923E-2</v>
      </c>
      <c r="L34" s="87">
        <v>7.4645936023394486E-3</v>
      </c>
    </row>
    <row r="35" spans="1:12" x14ac:dyDescent="0.35">
      <c r="A35" s="87">
        <v>-4.0307119588540545E-3</v>
      </c>
      <c r="B35" s="87">
        <v>1.3700538492305408E-2</v>
      </c>
      <c r="C35" s="87">
        <v>1.1777230730419077E-2</v>
      </c>
      <c r="D35" s="87">
        <v>1.2132602571790283E-2</v>
      </c>
      <c r="E35" s="87">
        <v>1.0051948589564269E-2</v>
      </c>
      <c r="H35" s="87">
        <v>1.1604649550251518E-2</v>
      </c>
      <c r="I35" s="87">
        <v>2.6940876785244372E-2</v>
      </c>
      <c r="J35" s="87">
        <v>-3.9642856521399953E-3</v>
      </c>
      <c r="K35" s="87">
        <v>5.1589681497929271E-3</v>
      </c>
      <c r="L35" s="87">
        <v>-1.6798906235561888E-2</v>
      </c>
    </row>
    <row r="36" spans="1:12" x14ac:dyDescent="0.35">
      <c r="A36" s="87">
        <v>5.0194773215942956E-2</v>
      </c>
      <c r="B36" s="87">
        <v>-6.4891422816828484E-2</v>
      </c>
      <c r="C36" s="87">
        <v>2.189368935009909E-3</v>
      </c>
      <c r="D36" s="87">
        <v>-2.888004569439604E-3</v>
      </c>
      <c r="E36" s="87">
        <v>-1.5772009637277814E-2</v>
      </c>
      <c r="H36" s="87">
        <v>1.2685718532873235E-2</v>
      </c>
      <c r="I36" s="87">
        <v>-1.0520935585659788E-2</v>
      </c>
      <c r="J36" s="87">
        <v>-2.1523689976633196E-3</v>
      </c>
      <c r="K36" s="87">
        <v>-2.3288411182964378E-2</v>
      </c>
      <c r="L36" s="87">
        <v>2.0300390907278681E-2</v>
      </c>
    </row>
    <row r="37" spans="1:12" x14ac:dyDescent="0.35">
      <c r="A37" s="87">
        <v>-1.6849824863356146E-2</v>
      </c>
      <c r="B37" s="87">
        <v>4.2569766138984694E-2</v>
      </c>
      <c r="C37" s="87">
        <v>1.3088712994082364E-2</v>
      </c>
      <c r="D37" s="87">
        <v>5.7572964136730432E-3</v>
      </c>
      <c r="E37" s="87">
        <v>1.2370201957361009E-2</v>
      </c>
      <c r="H37" s="87">
        <v>1.2733801786780703E-2</v>
      </c>
      <c r="I37" s="87">
        <v>3.7379192701961959E-2</v>
      </c>
      <c r="J37" s="87">
        <v>-4.3719782232737809E-3</v>
      </c>
      <c r="K37" s="87">
        <v>3.7534853849811663E-3</v>
      </c>
      <c r="L37" s="87">
        <v>-8.8247238090798912E-3</v>
      </c>
    </row>
    <row r="38" spans="1:12" x14ac:dyDescent="0.35">
      <c r="A38" s="87">
        <v>-2.4384783273896926E-3</v>
      </c>
      <c r="B38" s="87">
        <v>-1.0794774138463161E-2</v>
      </c>
      <c r="C38" s="87">
        <v>7.11944392730628E-3</v>
      </c>
      <c r="D38" s="87">
        <v>2.8863014440444257E-2</v>
      </c>
      <c r="E38" s="87">
        <v>2.8558677783049904E-2</v>
      </c>
      <c r="H38" s="87">
        <v>1.3329665928992224E-2</v>
      </c>
      <c r="I38" s="87">
        <v>4.6803038471268252E-2</v>
      </c>
      <c r="J38" s="87">
        <v>1.6085001004324018E-2</v>
      </c>
      <c r="K38" s="87">
        <v>-7.4877935204344095E-3</v>
      </c>
      <c r="L38" s="87">
        <v>6.6604338806979288E-2</v>
      </c>
    </row>
    <row r="39" spans="1:12" x14ac:dyDescent="0.35">
      <c r="A39" s="87">
        <v>3.4000796444365045E-2</v>
      </c>
      <c r="B39" s="87">
        <v>-1.3532756027379182E-2</v>
      </c>
      <c r="C39" s="87">
        <v>-1.9673112359588015E-2</v>
      </c>
      <c r="D39" s="87">
        <v>-6.3969079858425204E-2</v>
      </c>
      <c r="E39" s="87">
        <v>-3.4939924577424397E-2</v>
      </c>
      <c r="H39" s="87">
        <v>1.3943779411958478E-2</v>
      </c>
      <c r="I39" s="87">
        <v>2.5102270698015461E-2</v>
      </c>
      <c r="J39" s="87">
        <v>1.4806943510861004E-2</v>
      </c>
      <c r="K39" s="87">
        <v>2.1707706856286257E-2</v>
      </c>
      <c r="L39" s="87">
        <v>1.9129590066811256E-2</v>
      </c>
    </row>
    <row r="40" spans="1:12" x14ac:dyDescent="0.35">
      <c r="A40" s="87">
        <v>1.0288022823771359E-2</v>
      </c>
      <c r="B40" s="87">
        <v>2.4655028274149591E-3</v>
      </c>
      <c r="C40" s="87">
        <v>1.3066474817083775E-2</v>
      </c>
      <c r="D40" s="87">
        <v>3.4286397045790923E-2</v>
      </c>
      <c r="E40" s="87">
        <v>7.4645936023394486E-3</v>
      </c>
      <c r="H40" s="87">
        <v>1.4019984941227644E-2</v>
      </c>
      <c r="I40" s="87">
        <v>-9.0931794633588147E-3</v>
      </c>
      <c r="J40" s="87">
        <v>-7.3689647616489717E-3</v>
      </c>
      <c r="K40" s="87">
        <v>2.3890258077827513E-2</v>
      </c>
      <c r="L40" s="87">
        <v>2.7197657681142455E-2</v>
      </c>
    </row>
    <row r="41" spans="1:12" x14ac:dyDescent="0.35">
      <c r="A41" s="87">
        <v>2.5022838875412793E-2</v>
      </c>
      <c r="B41" s="87">
        <v>-2.0166568625362598E-2</v>
      </c>
      <c r="C41" s="87">
        <v>1.7943490003733801E-2</v>
      </c>
      <c r="D41" s="87">
        <v>5.6989868776776316E-2</v>
      </c>
      <c r="E41" s="87">
        <v>-1.5400507028610844E-2</v>
      </c>
      <c r="H41" s="87">
        <v>1.4326909599871261E-2</v>
      </c>
      <c r="I41" s="87">
        <v>7.612731624910142E-3</v>
      </c>
      <c r="J41" s="87">
        <v>-2.7134288176060666E-3</v>
      </c>
      <c r="K41" s="87">
        <v>-4.9156320232480476E-2</v>
      </c>
      <c r="L41" s="87">
        <v>1.8735501467737153E-2</v>
      </c>
    </row>
    <row r="42" spans="1:12" x14ac:dyDescent="0.35">
      <c r="A42" s="88">
        <v>5.0868870433146321E-2</v>
      </c>
      <c r="B42" s="88">
        <v>-0.10474122330771651</v>
      </c>
      <c r="C42" s="88">
        <v>2.1542993533995865E-2</v>
      </c>
      <c r="D42" s="88">
        <v>9.4098040974877444E-3</v>
      </c>
      <c r="E42" s="88">
        <v>-3.0885945385211978E-2</v>
      </c>
      <c r="H42" s="87">
        <v>1.4496603223913935E-2</v>
      </c>
      <c r="I42" s="87">
        <v>-1.0105725613606092E-2</v>
      </c>
      <c r="J42" s="87">
        <v>6.8478213885229565E-3</v>
      </c>
      <c r="K42" s="87">
        <v>1.9592567302416843E-2</v>
      </c>
      <c r="L42" s="87">
        <v>3.3445859088509534E-2</v>
      </c>
    </row>
    <row r="43" spans="1:12" x14ac:dyDescent="0.35">
      <c r="A43" s="87">
        <v>-2.6693952910705233E-2</v>
      </c>
      <c r="B43" s="87">
        <v>6.6951310634321415E-2</v>
      </c>
      <c r="C43" s="87">
        <v>1.0260808869199466E-2</v>
      </c>
      <c r="D43" s="87">
        <v>-2.6142370469338382E-2</v>
      </c>
      <c r="E43" s="87">
        <v>3.3586732655616576E-2</v>
      </c>
      <c r="H43" s="87">
        <v>1.5186487162625273E-2</v>
      </c>
      <c r="I43" s="87">
        <v>3.3571320117168305E-2</v>
      </c>
      <c r="J43" s="87">
        <v>7.7378936631727303E-3</v>
      </c>
      <c r="K43" s="87">
        <v>1.4934575259379412E-2</v>
      </c>
      <c r="L43" s="87">
        <v>1.5823588899763815E-2</v>
      </c>
    </row>
    <row r="44" spans="1:12" x14ac:dyDescent="0.35">
      <c r="A44" s="87">
        <v>-3.1508774964047327E-3</v>
      </c>
      <c r="B44" s="87">
        <v>4.6925514687245998E-2</v>
      </c>
      <c r="C44" s="87">
        <v>7.5628002937641802E-3</v>
      </c>
      <c r="D44" s="87">
        <v>-6.1700937833904139E-3</v>
      </c>
      <c r="E44" s="87">
        <v>-1.286974155577335E-2</v>
      </c>
      <c r="H44" s="87">
        <v>1.6135745880253221E-2</v>
      </c>
      <c r="I44" s="87">
        <v>5.7485370515920439E-2</v>
      </c>
      <c r="J44" s="87">
        <v>-2.2442532776027306E-3</v>
      </c>
      <c r="K44" s="87">
        <v>-1.431997848744552E-2</v>
      </c>
      <c r="L44" s="87">
        <v>-2.7760998454552259E-2</v>
      </c>
    </row>
    <row r="45" spans="1:12" x14ac:dyDescent="0.35">
      <c r="A45" s="87">
        <v>1.9490624095029527E-2</v>
      </c>
      <c r="B45" s="87">
        <v>7.4503152802321657E-2</v>
      </c>
      <c r="C45" s="87">
        <v>-2.3411830684338863E-3</v>
      </c>
      <c r="D45" s="87">
        <v>7.3310898650579728E-2</v>
      </c>
      <c r="E45" s="87">
        <v>2.4632384405371861E-2</v>
      </c>
      <c r="H45" s="87">
        <v>1.6724342494227669E-2</v>
      </c>
      <c r="I45" s="87">
        <v>-1.7380231491110208E-2</v>
      </c>
      <c r="J45" s="87">
        <v>5.7902710590018438E-3</v>
      </c>
      <c r="K45" s="87">
        <v>1.6407089961094752E-2</v>
      </c>
      <c r="L45" s="87">
        <v>6.4395188077481166E-2</v>
      </c>
    </row>
    <row r="46" spans="1:12" x14ac:dyDescent="0.35">
      <c r="A46" s="88">
        <v>-1.5843223990220007E-2</v>
      </c>
      <c r="B46" s="88">
        <v>6.5311466421375003E-2</v>
      </c>
      <c r="C46" s="88">
        <v>3.1524428587480717E-2</v>
      </c>
      <c r="D46" s="88">
        <v>-2.9092459676214391E-2</v>
      </c>
      <c r="E46" s="88">
        <v>-0.2437801257688558</v>
      </c>
      <c r="H46" s="87">
        <v>1.6919823284620862E-2</v>
      </c>
      <c r="I46" s="87">
        <v>-1.7312296813433846E-2</v>
      </c>
      <c r="J46" s="87">
        <v>2.0335542505425866E-3</v>
      </c>
      <c r="K46" s="87">
        <v>-2.3947073860407037E-2</v>
      </c>
      <c r="L46" s="87">
        <v>-1.587946451322847E-2</v>
      </c>
    </row>
    <row r="47" spans="1:12" x14ac:dyDescent="0.35">
      <c r="A47" s="87">
        <v>3.8102814587250809E-2</v>
      </c>
      <c r="B47" s="87">
        <v>1.8074236696894098E-2</v>
      </c>
      <c r="C47" s="87">
        <v>1.0342955427756654E-4</v>
      </c>
      <c r="D47" s="87">
        <v>4.106448988801048E-2</v>
      </c>
      <c r="E47" s="87">
        <v>3.5039728021953724E-3</v>
      </c>
      <c r="H47" s="87">
        <v>1.7743905667464355E-2</v>
      </c>
      <c r="I47" s="87">
        <v>4.8449944026987574E-2</v>
      </c>
      <c r="J47" s="87">
        <v>8.2013683025467642E-3</v>
      </c>
      <c r="K47" s="87">
        <v>1.5280809964718572E-2</v>
      </c>
      <c r="L47" s="87">
        <v>9.6217867797636254E-3</v>
      </c>
    </row>
    <row r="48" spans="1:12" x14ac:dyDescent="0.35">
      <c r="A48" s="87">
        <v>8.7396540792275251E-3</v>
      </c>
      <c r="B48" s="87">
        <v>-1.9224298573527962E-2</v>
      </c>
      <c r="C48" s="87">
        <v>9.2040016068689664E-3</v>
      </c>
      <c r="D48" s="87">
        <v>-1.9731241472671759E-2</v>
      </c>
      <c r="E48" s="87">
        <v>8.8855947389873367E-3</v>
      </c>
      <c r="H48" s="87">
        <v>1.7981065985024736E-2</v>
      </c>
      <c r="I48" s="87">
        <v>3.2468492137308028E-2</v>
      </c>
      <c r="J48" s="87">
        <v>5.65603056249709E-3</v>
      </c>
      <c r="K48" s="87">
        <v>1.992522444474272E-2</v>
      </c>
      <c r="L48" s="87">
        <v>9.6306371814510808E-3</v>
      </c>
    </row>
    <row r="49" spans="1:12" x14ac:dyDescent="0.35">
      <c r="A49" s="87">
        <v>-9.4081935313714872E-3</v>
      </c>
      <c r="B49" s="87">
        <v>-1.3627604814653593E-3</v>
      </c>
      <c r="C49" s="87">
        <v>7.5641557689739743E-3</v>
      </c>
      <c r="D49" s="87">
        <v>-4.2933270767780791E-3</v>
      </c>
      <c r="E49" s="87">
        <v>-2.4998251329587398E-2</v>
      </c>
      <c r="H49" s="87">
        <v>1.8395151636003654E-2</v>
      </c>
      <c r="I49" s="87">
        <v>6.1360597177914707E-2</v>
      </c>
      <c r="J49" s="87">
        <v>1.5025345817675959E-2</v>
      </c>
      <c r="K49" s="87">
        <v>2.6283367770662033E-2</v>
      </c>
      <c r="L49" s="87">
        <v>1.8741961853420881E-2</v>
      </c>
    </row>
    <row r="50" spans="1:12" x14ac:dyDescent="0.35">
      <c r="A50" s="87">
        <v>7.299840560151964E-3</v>
      </c>
      <c r="B50" s="87">
        <v>-1.0748340791829425E-3</v>
      </c>
      <c r="C50" s="87">
        <v>4.6674101657062438E-4</v>
      </c>
      <c r="D50" s="87">
        <v>-1.2727786410470293E-2</v>
      </c>
      <c r="E50" s="87">
        <v>3.7231638622020169E-2</v>
      </c>
      <c r="H50" s="87">
        <v>1.857753900644285E-2</v>
      </c>
      <c r="I50" s="87">
        <v>-1.1549457847772841E-2</v>
      </c>
      <c r="J50" s="87">
        <v>1.6414651678947293E-2</v>
      </c>
      <c r="K50" s="87">
        <v>1.212743645316996E-2</v>
      </c>
      <c r="L50" s="87">
        <v>1.3677126266834849E-2</v>
      </c>
    </row>
    <row r="51" spans="1:12" x14ac:dyDescent="0.35">
      <c r="A51" s="87">
        <v>1.7743905667464355E-2</v>
      </c>
      <c r="B51" s="87">
        <v>4.8449944026987574E-2</v>
      </c>
      <c r="C51" s="87">
        <v>8.2013683025467642E-3</v>
      </c>
      <c r="D51" s="87">
        <v>1.5280809964718572E-2</v>
      </c>
      <c r="E51" s="87">
        <v>9.6217867797636254E-3</v>
      </c>
      <c r="H51" s="87">
        <v>1.9490624095029527E-2</v>
      </c>
      <c r="I51" s="87">
        <v>7.4503152802321657E-2</v>
      </c>
      <c r="J51" s="87">
        <v>-2.3411830684338863E-3</v>
      </c>
      <c r="K51" s="87">
        <v>7.3310898650579728E-2</v>
      </c>
      <c r="L51" s="87">
        <v>2.4632384405371861E-2</v>
      </c>
    </row>
    <row r="52" spans="1:12" x14ac:dyDescent="0.35">
      <c r="A52" s="87">
        <v>-4.7151225475367993E-3</v>
      </c>
      <c r="B52" s="87">
        <v>3.2994506702794829E-2</v>
      </c>
      <c r="C52" s="87">
        <v>7.7237676526617002E-3</v>
      </c>
      <c r="D52" s="87">
        <v>2.7848737659307995E-2</v>
      </c>
      <c r="E52" s="87">
        <v>9.0375775344273528E-3</v>
      </c>
      <c r="H52" s="87">
        <v>1.9943197870504255E-2</v>
      </c>
      <c r="I52" s="87">
        <v>-9.337503942168885E-3</v>
      </c>
      <c r="J52" s="87">
        <v>7.2997098520500767E-4</v>
      </c>
      <c r="K52" s="87">
        <v>-4.4465039911513434E-3</v>
      </c>
      <c r="L52" s="87">
        <v>-3.1862807945512717E-2</v>
      </c>
    </row>
    <row r="53" spans="1:12" x14ac:dyDescent="0.35">
      <c r="A53" s="87">
        <v>1.6919823284620862E-2</v>
      </c>
      <c r="B53" s="87">
        <v>-1.7312296813433846E-2</v>
      </c>
      <c r="C53" s="87">
        <v>2.0335542505425866E-3</v>
      </c>
      <c r="D53" s="87">
        <v>-2.3947073860407037E-2</v>
      </c>
      <c r="E53" s="87">
        <v>-1.587946451322847E-2</v>
      </c>
      <c r="H53" s="87">
        <v>2.1951030716590797E-2</v>
      </c>
      <c r="I53" s="87">
        <v>3.3173845036774972E-2</v>
      </c>
      <c r="J53" s="87">
        <v>7.8809804390139325E-4</v>
      </c>
      <c r="K53" s="87">
        <v>2.6889611588862078E-2</v>
      </c>
      <c r="L53" s="87">
        <v>7.6931803788945095E-3</v>
      </c>
    </row>
    <row r="54" spans="1:12" x14ac:dyDescent="0.35">
      <c r="A54" s="88">
        <v>6.6009963093701052E-2</v>
      </c>
      <c r="B54" s="88">
        <v>-0.13659831964321154</v>
      </c>
      <c r="C54" s="88">
        <v>5.1412289289238583E-3</v>
      </c>
      <c r="D54" s="88">
        <v>1.2273825415353308E-2</v>
      </c>
      <c r="E54" s="88">
        <v>1.9459255151097431E-2</v>
      </c>
      <c r="H54" s="87">
        <v>2.2224533751504374E-2</v>
      </c>
      <c r="I54" s="87">
        <v>3.3027086737466342E-2</v>
      </c>
      <c r="J54" s="87">
        <v>-2.5597969157501816E-5</v>
      </c>
      <c r="K54" s="87">
        <v>2.0777826552649422E-2</v>
      </c>
      <c r="L54" s="87">
        <v>5.1186022359827277E-2</v>
      </c>
    </row>
    <row r="55" spans="1:12" x14ac:dyDescent="0.35">
      <c r="A55" s="87">
        <v>-4.88428438312066E-2</v>
      </c>
      <c r="B55" s="87">
        <v>5.4369647233496611E-2</v>
      </c>
      <c r="C55" s="87">
        <v>1.5837510437826819E-2</v>
      </c>
      <c r="D55" s="87">
        <v>-1.8417820973211107E-2</v>
      </c>
      <c r="E55" s="87">
        <v>9.7645486295388998E-3</v>
      </c>
      <c r="H55" s="87">
        <v>2.2847098423849115E-2</v>
      </c>
      <c r="I55" s="87">
        <v>4.5727352006910187E-2</v>
      </c>
      <c r="J55" s="87">
        <v>-3.4557852802624965E-4</v>
      </c>
      <c r="K55" s="87">
        <v>4.3791368746171191E-2</v>
      </c>
      <c r="L55" s="87">
        <v>2.5458904040937345E-2</v>
      </c>
    </row>
    <row r="56" spans="1:12" x14ac:dyDescent="0.35">
      <c r="A56" s="87">
        <v>2.1597019551222588E-4</v>
      </c>
      <c r="B56" s="87">
        <v>1.6007767378856688E-2</v>
      </c>
      <c r="C56" s="87">
        <v>4.2195339593824824E-3</v>
      </c>
      <c r="D56" s="87">
        <v>2.566259995530475E-2</v>
      </c>
      <c r="E56" s="87">
        <v>-1.4957187839265029E-2</v>
      </c>
      <c r="H56" s="87">
        <v>2.5022838875412793E-2</v>
      </c>
      <c r="I56" s="87">
        <v>-2.0166568625362598E-2</v>
      </c>
      <c r="J56" s="87">
        <v>1.7943490003733801E-2</v>
      </c>
      <c r="K56" s="87">
        <v>5.6989868776776316E-2</v>
      </c>
      <c r="L56" s="87">
        <v>-1.5400507028610844E-2</v>
      </c>
    </row>
    <row r="57" spans="1:12" x14ac:dyDescent="0.35">
      <c r="A57" s="87">
        <v>7.8395855506825617E-3</v>
      </c>
      <c r="B57" s="87">
        <v>4.704438847024562E-2</v>
      </c>
      <c r="C57" s="87">
        <v>-2.6051954787939991E-3</v>
      </c>
      <c r="D57" s="87">
        <v>4.3546247078978868E-2</v>
      </c>
      <c r="E57" s="87">
        <v>3.0375154517159452E-2</v>
      </c>
      <c r="H57" s="87">
        <v>2.5107404829279284E-2</v>
      </c>
      <c r="I57" s="87">
        <v>7.2151278325785481E-2</v>
      </c>
      <c r="J57" s="87">
        <v>1.1514490758001329E-2</v>
      </c>
      <c r="K57" s="87">
        <v>1.7870387034358424E-2</v>
      </c>
      <c r="L57" s="87">
        <v>1.1756658607896842E-2</v>
      </c>
    </row>
    <row r="58" spans="1:12" x14ac:dyDescent="0.35">
      <c r="A58" s="87">
        <v>-3.0346604845530941E-3</v>
      </c>
      <c r="B58" s="87">
        <v>2.8391569019658894E-2</v>
      </c>
      <c r="C58" s="87">
        <v>3.5667154043855899E-3</v>
      </c>
      <c r="D58" s="87">
        <v>-2.7786330722628476E-2</v>
      </c>
      <c r="E58" s="87">
        <v>3.1563749417598055E-2</v>
      </c>
      <c r="H58" s="87">
        <v>2.5185490171516479E-2</v>
      </c>
      <c r="I58" s="87">
        <v>5.2742718820043638E-2</v>
      </c>
      <c r="J58" s="87">
        <v>1.2016271822782398E-2</v>
      </c>
      <c r="K58" s="87">
        <v>1.2590198211123397E-2</v>
      </c>
      <c r="L58" s="87">
        <v>-3.3830359163405835E-2</v>
      </c>
    </row>
    <row r="59" spans="1:12" x14ac:dyDescent="0.35">
      <c r="A59" s="87">
        <v>1.4019984941227644E-2</v>
      </c>
      <c r="B59" s="87">
        <v>-9.0931794633588147E-3</v>
      </c>
      <c r="C59" s="87">
        <v>-7.3689647616489717E-3</v>
      </c>
      <c r="D59" s="87">
        <v>2.3890258077827513E-2</v>
      </c>
      <c r="E59" s="87">
        <v>2.7197657681142455E-2</v>
      </c>
      <c r="H59" s="87">
        <v>2.5901711529773726E-2</v>
      </c>
      <c r="I59" s="87">
        <v>6.9511113760529195E-2</v>
      </c>
      <c r="J59" s="87">
        <v>8.1531419760819956E-3</v>
      </c>
      <c r="K59" s="87">
        <v>1.4163492714484249E-2</v>
      </c>
      <c r="L59" s="87">
        <v>3.1646517737293198E-2</v>
      </c>
    </row>
    <row r="60" spans="1:12" x14ac:dyDescent="0.35">
      <c r="A60" s="87">
        <v>1.6724342494227669E-2</v>
      </c>
      <c r="B60" s="87">
        <v>-1.7380231491110208E-2</v>
      </c>
      <c r="C60" s="87">
        <v>5.7902710590018438E-3</v>
      </c>
      <c r="D60" s="87">
        <v>1.6407089961094752E-2</v>
      </c>
      <c r="E60" s="87">
        <v>6.4395188077481166E-2</v>
      </c>
      <c r="H60" s="87">
        <v>2.7797143340086376E-2</v>
      </c>
      <c r="I60" s="87">
        <v>7.3095556890680702E-2</v>
      </c>
      <c r="J60" s="87">
        <v>1.5756200216337553E-2</v>
      </c>
      <c r="K60" s="87">
        <v>-1.7655515269269471E-2</v>
      </c>
      <c r="L60" s="87">
        <v>-3.4230302527370131E-2</v>
      </c>
    </row>
    <row r="61" spans="1:12" x14ac:dyDescent="0.35">
      <c r="A61" s="88">
        <v>1.2470110200897449E-2</v>
      </c>
      <c r="B61" s="88">
        <v>-2.1497029754632822E-2</v>
      </c>
      <c r="C61" s="88">
        <v>-4.0463300736486869E-3</v>
      </c>
      <c r="D61" s="88">
        <v>2.9198422516074917E-2</v>
      </c>
      <c r="E61" s="88">
        <v>-8.5004601739630578E-2</v>
      </c>
      <c r="H61" s="87">
        <v>3.4000796444365045E-2</v>
      </c>
      <c r="I61" s="87">
        <v>-1.3532756027379182E-2</v>
      </c>
      <c r="J61" s="87">
        <v>-1.9673112359588015E-2</v>
      </c>
      <c r="K61" s="87">
        <v>-6.3969079858425204E-2</v>
      </c>
      <c r="L61" s="87">
        <v>-3.4939924577424397E-2</v>
      </c>
    </row>
    <row r="62" spans="1:12" x14ac:dyDescent="0.35">
      <c r="A62" s="87">
        <v>1.2685718532873235E-2</v>
      </c>
      <c r="B62" s="87">
        <v>-1.0520935585659788E-2</v>
      </c>
      <c r="C62" s="87">
        <v>-2.1523689976633196E-3</v>
      </c>
      <c r="D62" s="87">
        <v>-2.3288411182964378E-2</v>
      </c>
      <c r="E62" s="87">
        <v>2.0300390907278681E-2</v>
      </c>
      <c r="H62" s="87">
        <v>3.8102814587250809E-2</v>
      </c>
      <c r="I62" s="87">
        <v>1.8074236696894098E-2</v>
      </c>
      <c r="J62" s="87">
        <v>1.0342955427756654E-4</v>
      </c>
      <c r="K62" s="87">
        <v>4.106448988801048E-2</v>
      </c>
      <c r="L62" s="87">
        <v>3.5039728021953724E-3</v>
      </c>
    </row>
    <row r="63" spans="1:12" x14ac:dyDescent="0.35">
      <c r="A63" s="87">
        <v>2.2847098423849115E-2</v>
      </c>
      <c r="B63" s="87">
        <v>4.5727352006910187E-2</v>
      </c>
      <c r="C63" s="87">
        <v>-3.4557852802624965E-4</v>
      </c>
      <c r="D63" s="87">
        <v>4.3791368746171191E-2</v>
      </c>
      <c r="E63" s="87">
        <v>2.5458904040937345E-2</v>
      </c>
      <c r="H63" s="87">
        <v>5.0194773215942956E-2</v>
      </c>
      <c r="I63" s="87">
        <v>-6.4891422816828484E-2</v>
      </c>
      <c r="J63" s="87">
        <v>2.189368935009909E-3</v>
      </c>
      <c r="K63" s="87">
        <v>-2.888004569439604E-3</v>
      </c>
      <c r="L63" s="87">
        <v>-1.5772009637277814E-2</v>
      </c>
    </row>
    <row r="64" spans="1:12" x14ac:dyDescent="0.35">
      <c r="A64" s="87">
        <v>1.5186487162625273E-2</v>
      </c>
      <c r="B64" s="87">
        <v>3.3571320117168305E-2</v>
      </c>
      <c r="C64" s="87">
        <v>7.7378936631727303E-3</v>
      </c>
      <c r="D64" s="87">
        <v>1.4934575259379412E-2</v>
      </c>
      <c r="E64" s="87">
        <v>1.5823588899763815E-2</v>
      </c>
      <c r="H64" s="87">
        <v>5.3683104371410655E-2</v>
      </c>
      <c r="I64" s="87">
        <v>2.0080131367414371E-2</v>
      </c>
      <c r="J64" s="87">
        <v>-2.6923726394883227E-3</v>
      </c>
      <c r="K64" s="87">
        <v>-2.5801048932339744E-2</v>
      </c>
      <c r="L64" s="87">
        <v>3.1330318756576363E-3</v>
      </c>
    </row>
    <row r="65" spans="1:12" x14ac:dyDescent="0.35">
      <c r="A65" s="87">
        <v>1.4326909599871261E-2</v>
      </c>
      <c r="B65" s="87">
        <v>7.612731624910142E-3</v>
      </c>
      <c r="C65" s="87">
        <v>-2.7134288176060666E-3</v>
      </c>
      <c r="D65" s="87">
        <v>-4.9156320232480476E-2</v>
      </c>
      <c r="E65" s="87">
        <v>1.8735501467737153E-2</v>
      </c>
      <c r="H65" s="105">
        <f>AVERAGE(H2:H64)</f>
        <v>6.8345058196723433E-3</v>
      </c>
      <c r="I65" s="105">
        <f>AVERAGE(I2:I64)</f>
        <v>1.7449878531183041E-2</v>
      </c>
      <c r="J65" s="105">
        <f>AVERAGE(J2:J64)</f>
        <v>4.4834227341622257E-3</v>
      </c>
      <c r="K65" s="105">
        <f>AVERAGE(K2:K64)</f>
        <v>4.013672744727019E-3</v>
      </c>
      <c r="L65" s="105">
        <f>AVERAGE(L2:L64)</f>
        <v>1.074154358212014E-2</v>
      </c>
    </row>
    <row r="66" spans="1:12" x14ac:dyDescent="0.35">
      <c r="A66" s="88">
        <v>2.3049955023809559E-2</v>
      </c>
      <c r="B66" s="88">
        <v>-0.10559347162350823</v>
      </c>
      <c r="C66" s="88">
        <v>1.7384316183228006E-2</v>
      </c>
      <c r="D66" s="88">
        <v>2.7688823832070861E-2</v>
      </c>
      <c r="E66" s="88">
        <v>-5.6080328926246377E-2</v>
      </c>
      <c r="H66" s="88"/>
      <c r="I66" s="88"/>
      <c r="J66" s="88"/>
      <c r="K66" s="88"/>
      <c r="L66" s="88"/>
    </row>
    <row r="67" spans="1:12" x14ac:dyDescent="0.35">
      <c r="A67" s="87">
        <v>-3.5682281861493532E-2</v>
      </c>
      <c r="B67" s="87">
        <v>3.4219229397863669E-2</v>
      </c>
      <c r="C67" s="87">
        <v>3.470495549836979E-3</v>
      </c>
      <c r="D67" s="87">
        <v>-1.2200613995255136E-2</v>
      </c>
      <c r="E67" s="87">
        <v>2.2475636092706777E-2</v>
      </c>
      <c r="H67" s="88"/>
      <c r="I67" s="88"/>
      <c r="J67" s="88"/>
      <c r="K67" s="88"/>
      <c r="L67" s="88"/>
    </row>
    <row r="68" spans="1:12" x14ac:dyDescent="0.35">
      <c r="A68" s="88">
        <v>9.1530897681140269E-3</v>
      </c>
      <c r="B68" s="88">
        <v>2.2096864528337729E-2</v>
      </c>
      <c r="C68" s="88">
        <v>1.6517275702256529E-2</v>
      </c>
      <c r="D68" s="88">
        <v>-0.12821622020677947</v>
      </c>
      <c r="E68" s="88">
        <v>-2.8427693621986758E-2</v>
      </c>
      <c r="H68" s="88"/>
      <c r="I68" s="88"/>
      <c r="J68" s="88"/>
      <c r="K68" s="88"/>
      <c r="L68" s="88"/>
    </row>
    <row r="69" spans="1:12" x14ac:dyDescent="0.35">
      <c r="A69" s="87">
        <v>1.7981065985024736E-2</v>
      </c>
      <c r="B69" s="87">
        <v>3.2468492137308028E-2</v>
      </c>
      <c r="C69" s="87">
        <v>5.65603056249709E-3</v>
      </c>
      <c r="D69" s="87">
        <v>1.992522444474272E-2</v>
      </c>
      <c r="E69" s="87">
        <v>9.6306371814510808E-3</v>
      </c>
      <c r="H69" s="88"/>
      <c r="I69" s="88"/>
      <c r="J69" s="88"/>
      <c r="K69" s="88"/>
      <c r="L69" s="88"/>
    </row>
    <row r="70" spans="1:12" x14ac:dyDescent="0.35">
      <c r="A70" s="87">
        <v>-1.1202215643606033E-2</v>
      </c>
      <c r="B70" s="87">
        <v>4.9670343290118768E-2</v>
      </c>
      <c r="C70" s="87">
        <v>-5.1345153509638674E-4</v>
      </c>
      <c r="D70" s="87">
        <v>-2.3776959328863423E-2</v>
      </c>
      <c r="E70" s="87">
        <v>2.4883758254941522E-2</v>
      </c>
      <c r="H70" s="88"/>
      <c r="I70" s="88"/>
      <c r="J70" s="88"/>
      <c r="K70" s="88"/>
      <c r="L70" s="88"/>
    </row>
    <row r="71" spans="1:12" x14ac:dyDescent="0.35">
      <c r="A71" s="87">
        <v>5.0585410548309086E-3</v>
      </c>
      <c r="B71" s="87">
        <v>-5.0757103109034002E-2</v>
      </c>
      <c r="C71" s="87">
        <v>9.3434272748098481E-3</v>
      </c>
      <c r="D71" s="87">
        <v>-1.9767017942719574E-2</v>
      </c>
      <c r="E71" s="87">
        <v>-3.3042580406598819E-2</v>
      </c>
      <c r="H71" s="88"/>
      <c r="I71" s="88"/>
      <c r="J71" s="88"/>
      <c r="K71" s="88"/>
      <c r="L71" s="88"/>
    </row>
    <row r="72" spans="1:12" x14ac:dyDescent="0.35">
      <c r="A72" s="87">
        <v>2.5107404829279284E-2</v>
      </c>
      <c r="B72" s="87">
        <v>7.2151278325785481E-2</v>
      </c>
      <c r="C72" s="87">
        <v>1.1514490758001329E-2</v>
      </c>
      <c r="D72" s="87">
        <v>1.7870387034358424E-2</v>
      </c>
      <c r="E72" s="87">
        <v>1.1756658607896842E-2</v>
      </c>
      <c r="H72" s="88"/>
      <c r="I72" s="88"/>
      <c r="J72" s="88"/>
      <c r="K72" s="88"/>
      <c r="L72" s="88"/>
    </row>
    <row r="73" spans="1:12" x14ac:dyDescent="0.35">
      <c r="A73" s="87">
        <v>1.7454490016960084E-3</v>
      </c>
      <c r="B73" s="87">
        <v>6.2418319842527398E-4</v>
      </c>
      <c r="C73" s="87">
        <v>6.6449850561323253E-3</v>
      </c>
      <c r="D73" s="87">
        <v>-4.4415895767474983E-2</v>
      </c>
      <c r="E73" s="87">
        <v>-1.1693381416139605E-2</v>
      </c>
      <c r="H73" s="88"/>
      <c r="I73" s="88"/>
      <c r="J73" s="88"/>
      <c r="K73" s="88"/>
      <c r="L73" s="88"/>
    </row>
    <row r="74" spans="1:12" x14ac:dyDescent="0.35">
      <c r="A74" s="87">
        <v>-6.3119831070458142E-5</v>
      </c>
      <c r="B74" s="87">
        <v>-3.186977722731132E-3</v>
      </c>
      <c r="C74" s="87">
        <v>-2.3227221875060408E-3</v>
      </c>
      <c r="D74" s="87">
        <v>4.0951151812537862E-2</v>
      </c>
      <c r="E74" s="87">
        <v>-9.8711729455463922E-3</v>
      </c>
      <c r="H74" s="88"/>
      <c r="I74" s="88"/>
      <c r="J74" s="88"/>
      <c r="K74" s="88"/>
      <c r="L74" s="88"/>
    </row>
    <row r="75" spans="1:12" x14ac:dyDescent="0.35">
      <c r="A75" s="87">
        <v>2.2224533751504374E-2</v>
      </c>
      <c r="B75" s="87">
        <v>3.3027086737466342E-2</v>
      </c>
      <c r="C75" s="87">
        <v>-2.5597969157501816E-5</v>
      </c>
      <c r="D75" s="87">
        <v>2.0777826552649422E-2</v>
      </c>
      <c r="E75" s="87">
        <v>5.1186022359827277E-2</v>
      </c>
      <c r="H75" s="88"/>
      <c r="I75" s="88"/>
      <c r="J75" s="88"/>
      <c r="K75" s="88"/>
      <c r="L75" s="88"/>
    </row>
    <row r="76" spans="1:12" x14ac:dyDescent="0.35">
      <c r="A76" s="87">
        <v>-3.9313664438320834E-3</v>
      </c>
      <c r="B76" s="87">
        <v>4.0279366200327744E-2</v>
      </c>
      <c r="C76" s="87">
        <v>3.928102568213231E-3</v>
      </c>
      <c r="D76" s="87">
        <v>-4.3485013674543681E-2</v>
      </c>
      <c r="E76" s="87">
        <v>2.0464618093242435E-2</v>
      </c>
      <c r="H76" s="88"/>
      <c r="I76" s="88"/>
      <c r="J76" s="88"/>
      <c r="K76" s="88"/>
      <c r="L76" s="88"/>
    </row>
    <row r="77" spans="1:12" x14ac:dyDescent="0.35">
      <c r="A77" s="87">
        <v>1.9943197870504255E-2</v>
      </c>
      <c r="B77" s="87">
        <v>-9.337503942168885E-3</v>
      </c>
      <c r="C77" s="87">
        <v>7.2997098520500767E-4</v>
      </c>
      <c r="D77" s="87">
        <v>-4.4465039911513434E-3</v>
      </c>
      <c r="E77" s="87">
        <v>-3.1862807945512717E-2</v>
      </c>
      <c r="H77" s="88"/>
      <c r="I77" s="88"/>
      <c r="J77" s="88"/>
      <c r="K77" s="88"/>
      <c r="L77" s="88"/>
    </row>
    <row r="78" spans="1:12" x14ac:dyDescent="0.35">
      <c r="A78" s="88">
        <v>2.078283891702298E-2</v>
      </c>
      <c r="B78" s="88">
        <v>-9.5600848743973565E-2</v>
      </c>
      <c r="C78" s="88">
        <v>1.0243251726094589E-2</v>
      </c>
      <c r="D78" s="88">
        <v>4.6071798401956882E-2</v>
      </c>
      <c r="E78" s="88">
        <v>2.4051237646417416E-2</v>
      </c>
      <c r="H78" s="88"/>
      <c r="I78" s="88"/>
      <c r="J78" s="88"/>
      <c r="K78" s="88"/>
      <c r="L78" s="88"/>
    </row>
    <row r="79" spans="1:12" x14ac:dyDescent="0.35">
      <c r="A79" s="87">
        <v>-2.1473532764292987E-2</v>
      </c>
      <c r="B79" s="87">
        <v>-6.7192959867569974E-3</v>
      </c>
      <c r="C79" s="87">
        <v>8.155728449131646E-3</v>
      </c>
      <c r="D79" s="87">
        <v>-2.5391775774267333E-2</v>
      </c>
      <c r="E79" s="87">
        <v>3.3490728181966066E-3</v>
      </c>
      <c r="H79" s="88"/>
      <c r="I79" s="88"/>
      <c r="J79" s="88"/>
      <c r="K79" s="88"/>
      <c r="L79" s="88"/>
    </row>
    <row r="80" spans="1:12" x14ac:dyDescent="0.35">
      <c r="A80" s="87">
        <v>1.3943779411958478E-2</v>
      </c>
      <c r="B80" s="87">
        <v>2.5102270698015461E-2</v>
      </c>
      <c r="C80" s="87">
        <v>1.4806943510861004E-2</v>
      </c>
      <c r="D80" s="87">
        <v>2.1707706856286257E-2</v>
      </c>
      <c r="E80" s="87">
        <v>1.9129590066811256E-2</v>
      </c>
      <c r="H80" s="88"/>
      <c r="I80" s="88"/>
      <c r="J80" s="88"/>
      <c r="K80" s="88"/>
      <c r="L80" s="88"/>
    </row>
    <row r="81" spans="1:10" x14ac:dyDescent="0.35">
      <c r="A81" s="107" t="s">
        <v>60</v>
      </c>
      <c r="B81" s="107" t="s">
        <v>55</v>
      </c>
      <c r="C81" s="107" t="s">
        <v>56</v>
      </c>
      <c r="D81" s="107" t="s">
        <v>57</v>
      </c>
      <c r="E81" s="107"/>
      <c r="F81" s="107"/>
      <c r="G81" s="107"/>
      <c r="H81" s="107"/>
      <c r="I81" s="107"/>
      <c r="J81" s="107"/>
    </row>
    <row r="82" spans="1:10" ht="16" x14ac:dyDescent="0.45">
      <c r="A82" s="21" t="s">
        <v>24</v>
      </c>
      <c r="B82" s="108">
        <v>6.8345058196723433E-3</v>
      </c>
      <c r="C82" s="108">
        <v>1.3837756787647903E-2</v>
      </c>
      <c r="D82" s="109">
        <f>C82-B82</f>
        <v>7.0032509679755599E-3</v>
      </c>
      <c r="E82" s="107" t="s">
        <v>64</v>
      </c>
      <c r="F82" s="107"/>
      <c r="G82" s="107"/>
      <c r="H82" s="107"/>
      <c r="I82" s="107"/>
      <c r="J82" s="107"/>
    </row>
    <row r="83" spans="1:10" ht="16" x14ac:dyDescent="0.45">
      <c r="A83" s="104" t="s">
        <v>28</v>
      </c>
      <c r="B83" s="108">
        <v>1.7449878531183041E-2</v>
      </c>
      <c r="C83" s="108">
        <v>8.6813799767945597E-3</v>
      </c>
      <c r="D83" s="109">
        <f>C83-B83</f>
        <v>-8.7684985543884809E-3</v>
      </c>
      <c r="E83" s="107" t="s">
        <v>65</v>
      </c>
      <c r="F83" s="107"/>
      <c r="G83" s="107"/>
      <c r="H83" s="107"/>
      <c r="I83" s="107"/>
      <c r="J83" s="107"/>
    </row>
    <row r="84" spans="1:10" ht="16" x14ac:dyDescent="0.45">
      <c r="A84" s="21" t="s">
        <v>25</v>
      </c>
      <c r="B84" s="108">
        <v>4.4834227341622257E-3</v>
      </c>
      <c r="C84" s="108">
        <v>3.8889711170254971E-3</v>
      </c>
      <c r="D84" s="109">
        <f>C84-B84</f>
        <v>-5.9445161713672862E-4</v>
      </c>
      <c r="E84" s="107" t="s">
        <v>65</v>
      </c>
      <c r="F84" s="107"/>
      <c r="G84" s="107"/>
      <c r="H84" s="107"/>
      <c r="I84" s="107"/>
      <c r="J84" s="107"/>
    </row>
    <row r="85" spans="1:10" ht="16" x14ac:dyDescent="0.45">
      <c r="A85" s="21" t="s">
        <v>26</v>
      </c>
      <c r="B85" s="108">
        <v>4.013672744727019E-3</v>
      </c>
      <c r="C85" s="108">
        <v>-4.1078647650937983E-3</v>
      </c>
      <c r="D85" s="109">
        <f>C85-B85</f>
        <v>-8.1215375098208174E-3</v>
      </c>
      <c r="E85" s="107" t="s">
        <v>65</v>
      </c>
      <c r="F85" s="107"/>
      <c r="G85" s="107"/>
      <c r="H85" s="107"/>
      <c r="I85" s="107"/>
      <c r="J85" s="107"/>
    </row>
    <row r="86" spans="1:10" ht="16" x14ac:dyDescent="0.45">
      <c r="A86" s="21" t="s">
        <v>27</v>
      </c>
      <c r="B86" s="108">
        <v>1.074154358212014E-2</v>
      </c>
      <c r="C86" s="108">
        <v>1.4617858504293386E-2</v>
      </c>
      <c r="D86" s="109">
        <f>C86-B86</f>
        <v>3.8763149221732462E-3</v>
      </c>
      <c r="E86" s="107" t="s">
        <v>64</v>
      </c>
      <c r="F86" s="107"/>
      <c r="G86" s="107"/>
      <c r="H86" s="107"/>
      <c r="I86" s="107"/>
      <c r="J86" s="107"/>
    </row>
    <row r="88" spans="1:10" ht="16" x14ac:dyDescent="0.45">
      <c r="A88" s="21" t="s">
        <v>24</v>
      </c>
      <c r="B88" s="104" t="s">
        <v>28</v>
      </c>
      <c r="C88" s="21" t="s">
        <v>25</v>
      </c>
      <c r="D88" s="21" t="s">
        <v>26</v>
      </c>
      <c r="E88" s="21" t="s">
        <v>27</v>
      </c>
    </row>
    <row r="89" spans="1:10" x14ac:dyDescent="0.35">
      <c r="A89" s="88">
        <v>2.0638030770955912E-2</v>
      </c>
      <c r="B89" s="88">
        <v>-5.4322741568849382E-3</v>
      </c>
      <c r="C89" s="88">
        <v>2.3250666693149336E-2</v>
      </c>
      <c r="D89" s="88">
        <v>6.6774133641317651E-2</v>
      </c>
      <c r="E89" s="88">
        <v>0.25094074609661776</v>
      </c>
    </row>
    <row r="90" spans="1:10" x14ac:dyDescent="0.35">
      <c r="A90" s="88">
        <v>-1.5594953166566812E-2</v>
      </c>
      <c r="B90" s="88">
        <v>3.8818809400054131E-2</v>
      </c>
      <c r="C90" s="88">
        <v>-1.4644762781918055E-2</v>
      </c>
      <c r="D90" s="88">
        <v>-5.4099467242638394E-2</v>
      </c>
      <c r="E90" s="88">
        <v>-0.10799310199687551</v>
      </c>
    </row>
    <row r="91" spans="1:10" x14ac:dyDescent="0.35">
      <c r="A91" s="88">
        <v>1.9394943888153025E-2</v>
      </c>
      <c r="B91" s="88">
        <v>-2.0221882459532478E-2</v>
      </c>
      <c r="C91" s="88">
        <v>3.5729873793056738E-3</v>
      </c>
      <c r="D91" s="88">
        <v>4.4103855065585458E-2</v>
      </c>
      <c r="E91" s="88">
        <v>-3.5891426439697956E-2</v>
      </c>
    </row>
    <row r="92" spans="1:10" x14ac:dyDescent="0.35">
      <c r="A92" s="88">
        <v>3.718901089559485E-2</v>
      </c>
      <c r="B92" s="88">
        <v>3.5174304283740021E-2</v>
      </c>
      <c r="C92" s="88">
        <v>-4.5377929291693089E-3</v>
      </c>
      <c r="D92" s="88">
        <v>-6.316315288982835E-2</v>
      </c>
      <c r="E92" s="88">
        <v>-7.3620613527201799E-3</v>
      </c>
    </row>
    <row r="93" spans="1:10" x14ac:dyDescent="0.35">
      <c r="A93" s="88">
        <v>7.5617515501025445E-3</v>
      </c>
      <c r="B93" s="88">
        <v>-4.932057183403938E-3</v>
      </c>
      <c r="C93" s="88">
        <v>1.180375722375984E-2</v>
      </c>
      <c r="D93" s="88">
        <v>-1.4154692399905357E-2</v>
      </c>
      <c r="E93" s="88">
        <v>-2.6604863785857198E-2</v>
      </c>
    </row>
    <row r="94" spans="1:10" x14ac:dyDescent="0.35">
      <c r="A94" s="106">
        <f>AVERAGE(A89:A93)</f>
        <v>1.3837756787647903E-2</v>
      </c>
      <c r="B94" s="106">
        <f>AVERAGE(B89:B93)</f>
        <v>8.6813799767945597E-3</v>
      </c>
      <c r="C94" s="106">
        <f>AVERAGE(C89:C93)</f>
        <v>3.8889711170254971E-3</v>
      </c>
      <c r="D94" s="106">
        <f>AVERAGE(D89:D93)</f>
        <v>-4.1078647650937983E-3</v>
      </c>
      <c r="E94" s="106">
        <f>AVERAGE(E89:E93)</f>
        <v>1.4617858504293386E-2</v>
      </c>
    </row>
    <row r="98" spans="1:5" x14ac:dyDescent="0.35">
      <c r="A98" s="100">
        <v>2.4213153411372035E-2</v>
      </c>
      <c r="B98" s="100">
        <v>0.10148274579031634</v>
      </c>
      <c r="C98" s="100">
        <v>1.2155917276501886E-2</v>
      </c>
      <c r="D98" s="100">
        <v>5.438356511688909E-2</v>
      </c>
      <c r="E98" s="100">
        <v>4.1617729379014826E-2</v>
      </c>
    </row>
    <row r="99" spans="1:5" ht="16" x14ac:dyDescent="0.45">
      <c r="A99" s="21" t="s">
        <v>24</v>
      </c>
      <c r="B99" s="104" t="s">
        <v>28</v>
      </c>
      <c r="C99" s="21" t="s">
        <v>25</v>
      </c>
      <c r="D99" s="21" t="s">
        <v>26</v>
      </c>
      <c r="E99" s="21" t="s">
        <v>27</v>
      </c>
    </row>
    <row r="100" spans="1:5" ht="16" x14ac:dyDescent="0.45">
      <c r="A100" s="111">
        <v>2629173.9849109249</v>
      </c>
      <c r="B100" s="111">
        <v>544281.19774001115</v>
      </c>
      <c r="C100" s="111">
        <v>2686044.7364323433</v>
      </c>
      <c r="D100" s="111">
        <v>191153.90125543805</v>
      </c>
      <c r="E100" s="111">
        <v>253067.29661864811</v>
      </c>
    </row>
    <row r="101" spans="1:5" ht="16" x14ac:dyDescent="0.45">
      <c r="A101" s="112">
        <v>2588172.1397494832</v>
      </c>
      <c r="B101" s="112">
        <v>565409.54581511382</v>
      </c>
      <c r="C101" s="112">
        <v>2646708.248445672</v>
      </c>
      <c r="D101" s="112">
        <v>180812.57703616694</v>
      </c>
      <c r="E101" s="112">
        <v>225737.77424283689</v>
      </c>
    </row>
    <row r="102" spans="1:5" ht="16" x14ac:dyDescent="0.45">
      <c r="A102" s="113">
        <v>2638369.5931728054</v>
      </c>
      <c r="B102" s="113">
        <v>553975.90043814294</v>
      </c>
      <c r="C102" s="113">
        <v>2656164.9036140726</v>
      </c>
      <c r="D102" s="113">
        <v>188787.10872780505</v>
      </c>
      <c r="E102" s="113">
        <v>217635.72352393897</v>
      </c>
    </row>
    <row r="103" spans="1:5" ht="16" x14ac:dyDescent="0.45">
      <c r="A103" s="112">
        <v>2736487.948719915</v>
      </c>
      <c r="B103" s="112">
        <v>573461.61732601305</v>
      </c>
      <c r="C103" s="112">
        <v>2644111.777295745</v>
      </c>
      <c r="D103" s="112">
        <v>176862.71971560206</v>
      </c>
      <c r="E103" s="112">
        <v>216033.47597481209</v>
      </c>
    </row>
    <row r="104" spans="1:5" ht="16" x14ac:dyDescent="0.45">
      <c r="A104" s="112">
        <v>2757180.5907079848</v>
      </c>
      <c r="B104" s="112">
        <v>570633.27183687384</v>
      </c>
      <c r="C104" s="112">
        <v>2675322.2307874281</v>
      </c>
      <c r="D104" s="112">
        <v>174359.28232101703</v>
      </c>
      <c r="E104" s="112">
        <v>210285.93477331696</v>
      </c>
    </row>
    <row r="105" spans="1:5" x14ac:dyDescent="0.35">
      <c r="A105" s="102">
        <f>AVERAGE(A100:A104)</f>
        <v>2669876.8514522226</v>
      </c>
      <c r="B105" s="102">
        <f>AVERAGE(B100:B104)</f>
        <v>561552.30663123098</v>
      </c>
      <c r="C105" s="102">
        <f>AVERAGE(C100:C104)</f>
        <v>2661670.3793150517</v>
      </c>
      <c r="D105" s="102">
        <f>AVERAGE(D100:D104)</f>
        <v>182395.11781120586</v>
      </c>
      <c r="E105" s="102">
        <f>AVERAGE(E100:E104)</f>
        <v>224552.04102671059</v>
      </c>
    </row>
    <row r="106" spans="1:5" x14ac:dyDescent="0.35">
      <c r="A106">
        <v>7.0032509679755599E-3</v>
      </c>
      <c r="B106">
        <v>-8.7684985543884809E-3</v>
      </c>
      <c r="C106">
        <v>-5.9445161713672862E-4</v>
      </c>
      <c r="D106">
        <v>-8.1215375098208174E-3</v>
      </c>
      <c r="E106">
        <v>3.8763149221732462E-3</v>
      </c>
    </row>
    <row r="107" spans="1:5" x14ac:dyDescent="0.35">
      <c r="A107" s="102">
        <f>A105*A106</f>
        <v>18697.817644308318</v>
      </c>
      <c r="B107" s="102">
        <f>B105*B106</f>
        <v>-4923.9705889094657</v>
      </c>
      <c r="C107" s="102">
        <f>C105*C106</f>
        <v>-1582.2342612687623</v>
      </c>
      <c r="D107" s="102">
        <f>D105*D106</f>
        <v>-1481.3287909118953</v>
      </c>
      <c r="E107" s="102">
        <f>E105*E106</f>
        <v>870.43442743629726</v>
      </c>
    </row>
    <row r="110" spans="1:5" ht="16" x14ac:dyDescent="0.45">
      <c r="A110" s="110">
        <v>2823940.6273336546</v>
      </c>
      <c r="B110" s="110">
        <v>628542.70310219179</v>
      </c>
      <c r="C110" s="110">
        <v>2707843.2265128666</v>
      </c>
      <c r="D110" s="110">
        <v>183841.56170485611</v>
      </c>
      <c r="E110" s="110">
        <v>219037.55789892602</v>
      </c>
    </row>
  </sheetData>
  <sortState ref="H2:L80">
    <sortCondition ref="H1"/>
  </sortState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2AA9-BB26-4081-8F3F-8170CBF001CF}">
  <dimension ref="A1:K52"/>
  <sheetViews>
    <sheetView topLeftCell="A23" workbookViewId="0">
      <selection activeCell="A28" sqref="A28"/>
    </sheetView>
  </sheetViews>
  <sheetFormatPr defaultRowHeight="14.5" x14ac:dyDescent="0.35"/>
  <cols>
    <col min="1" max="1" width="13.36328125" customWidth="1"/>
    <col min="2" max="2" width="12.453125" customWidth="1"/>
    <col min="3" max="3" width="14.7265625" customWidth="1"/>
    <col min="4" max="4" width="12.08984375" customWidth="1"/>
    <col min="5" max="5" width="42" customWidth="1"/>
    <col min="7" max="7" width="19.26953125" customWidth="1"/>
    <col min="8" max="8" width="11.26953125" bestFit="1" customWidth="1"/>
    <col min="9" max="9" width="13.36328125" customWidth="1"/>
    <col min="10" max="10" width="25.1796875" customWidth="1"/>
  </cols>
  <sheetData>
    <row r="1" spans="1:11" x14ac:dyDescent="0.35">
      <c r="A1" t="s">
        <v>70</v>
      </c>
    </row>
    <row r="3" spans="1:11" x14ac:dyDescent="0.35">
      <c r="A3" s="179" t="s">
        <v>73</v>
      </c>
      <c r="B3" s="181" t="s">
        <v>83</v>
      </c>
      <c r="C3" s="182"/>
      <c r="D3" s="183"/>
      <c r="E3" s="179" t="s">
        <v>72</v>
      </c>
      <c r="G3" s="177" t="s">
        <v>73</v>
      </c>
      <c r="H3" s="177" t="s">
        <v>80</v>
      </c>
      <c r="I3" s="177"/>
      <c r="J3" s="116" t="s">
        <v>79</v>
      </c>
    </row>
    <row r="4" spans="1:11" x14ac:dyDescent="0.35">
      <c r="A4" s="180"/>
      <c r="B4" s="107" t="s">
        <v>74</v>
      </c>
      <c r="C4" s="107" t="s">
        <v>75</v>
      </c>
      <c r="D4" s="107" t="s">
        <v>57</v>
      </c>
      <c r="E4" s="180"/>
      <c r="G4" s="177"/>
      <c r="H4" s="107" t="s">
        <v>78</v>
      </c>
      <c r="I4" s="107" t="s">
        <v>81</v>
      </c>
      <c r="J4" s="116" t="s">
        <v>82</v>
      </c>
    </row>
    <row r="5" spans="1:11" x14ac:dyDescent="0.35">
      <c r="A5" s="107" t="s">
        <v>7</v>
      </c>
      <c r="B5" s="108">
        <v>1.0157119829956896E-2</v>
      </c>
      <c r="C5" s="108">
        <v>1.2010081392783858E-2</v>
      </c>
      <c r="D5" s="108">
        <v>1.8529615628269623E-3</v>
      </c>
      <c r="E5" s="107" t="s">
        <v>76</v>
      </c>
      <c r="G5" s="107" t="s">
        <v>7</v>
      </c>
      <c r="H5" s="118">
        <v>6052212.6758408966</v>
      </c>
      <c r="I5" s="108">
        <v>1.8529615628269623E-3</v>
      </c>
      <c r="J5" s="118">
        <v>11214.517458387299</v>
      </c>
    </row>
    <row r="6" spans="1:11" x14ac:dyDescent="0.35">
      <c r="A6" s="107" t="s">
        <v>8</v>
      </c>
      <c r="B6" s="108">
        <v>1.0043562267036954E-2</v>
      </c>
      <c r="C6" s="108">
        <v>2.5674142001997058E-3</v>
      </c>
      <c r="D6" s="108">
        <v>-7.4761480668372477E-3</v>
      </c>
      <c r="E6" s="107" t="s">
        <v>77</v>
      </c>
      <c r="G6" s="107" t="s">
        <v>8</v>
      </c>
      <c r="H6" s="118">
        <v>291693.85044820764</v>
      </c>
      <c r="I6" s="108">
        <v>-7.4761480668372477E-3</v>
      </c>
      <c r="J6" s="118">
        <v>-2180.7464161366806</v>
      </c>
    </row>
    <row r="8" spans="1:11" x14ac:dyDescent="0.35">
      <c r="A8" s="184" t="s">
        <v>73</v>
      </c>
      <c r="B8" s="181" t="s">
        <v>83</v>
      </c>
      <c r="C8" s="182"/>
      <c r="D8" s="183"/>
      <c r="E8" s="184" t="s">
        <v>72</v>
      </c>
      <c r="G8" s="177" t="s">
        <v>73</v>
      </c>
      <c r="H8" s="177" t="s">
        <v>80</v>
      </c>
      <c r="I8" s="177"/>
      <c r="J8" s="116" t="s">
        <v>79</v>
      </c>
    </row>
    <row r="9" spans="1:11" x14ac:dyDescent="0.35">
      <c r="A9" s="185"/>
      <c r="B9" s="107" t="s">
        <v>74</v>
      </c>
      <c r="C9" s="107" t="s">
        <v>75</v>
      </c>
      <c r="D9" s="107" t="s">
        <v>57</v>
      </c>
      <c r="E9" s="185"/>
      <c r="G9" s="177"/>
      <c r="H9" s="107" t="s">
        <v>78</v>
      </c>
      <c r="I9" s="107" t="s">
        <v>81</v>
      </c>
      <c r="J9" s="116" t="s">
        <v>82</v>
      </c>
    </row>
    <row r="10" spans="1:11" x14ac:dyDescent="0.35">
      <c r="A10" s="107" t="s">
        <v>51</v>
      </c>
      <c r="B10" s="108">
        <v>1.0157119829956896E-2</v>
      </c>
      <c r="C10" s="108">
        <v>-1.3726558179545328E-2</v>
      </c>
      <c r="D10" s="109">
        <f>C10-B10</f>
        <v>-2.3883678009502224E-2</v>
      </c>
      <c r="E10" s="107" t="s">
        <v>84</v>
      </c>
      <c r="G10" s="107" t="s">
        <v>51</v>
      </c>
      <c r="H10" s="118">
        <v>50422.286317237398</v>
      </c>
      <c r="I10" s="108">
        <v>-2.3883678009502224E-2</v>
      </c>
      <c r="J10" s="118">
        <v>-1204.2696509038278</v>
      </c>
      <c r="K10" s="87"/>
    </row>
    <row r="11" spans="1:11" x14ac:dyDescent="0.35">
      <c r="A11" s="107" t="s">
        <v>52</v>
      </c>
      <c r="B11" s="108">
        <v>1.0043562267036954E-2</v>
      </c>
      <c r="C11" s="108">
        <v>5.683342651554007E-3</v>
      </c>
      <c r="D11" s="109">
        <f>C11-B11</f>
        <v>-4.360219615482947E-3</v>
      </c>
      <c r="E11" s="107" t="s">
        <v>84</v>
      </c>
      <c r="G11" s="107" t="s">
        <v>52</v>
      </c>
      <c r="H11" s="118">
        <v>784313.63351762411</v>
      </c>
      <c r="I11" s="108">
        <v>-4.360219615482947E-3</v>
      </c>
      <c r="J11" s="118">
        <v>-3419.7796895542479</v>
      </c>
    </row>
    <row r="12" spans="1:11" x14ac:dyDescent="0.35">
      <c r="A12" s="107" t="s">
        <v>53</v>
      </c>
      <c r="B12" s="108">
        <v>8.0784847644042E-3</v>
      </c>
      <c r="C12" s="108">
        <v>2.6348679379315561E-4</v>
      </c>
      <c r="D12" s="109">
        <f>C12-B12</f>
        <v>-7.8149979706110435E-3</v>
      </c>
      <c r="E12" s="107" t="s">
        <v>84</v>
      </c>
      <c r="G12" s="107" t="s">
        <v>53</v>
      </c>
      <c r="H12" s="118">
        <v>1810664.8248144244</v>
      </c>
      <c r="I12" s="108">
        <v>-7.8149979706110435E-3</v>
      </c>
      <c r="J12" s="118">
        <v>-14150.341931381527</v>
      </c>
    </row>
    <row r="13" spans="1:11" x14ac:dyDescent="0.35">
      <c r="A13" s="107" t="s">
        <v>54</v>
      </c>
      <c r="B13" s="108">
        <v>6.6429163125335854E-3</v>
      </c>
      <c r="C13" s="108">
        <v>1.338767848827925E-2</v>
      </c>
      <c r="D13" s="109">
        <f>C13-B13</f>
        <v>6.744762175745665E-3</v>
      </c>
      <c r="E13" s="107" t="s">
        <v>76</v>
      </c>
      <c r="G13" s="107" t="s">
        <v>54</v>
      </c>
      <c r="H13" s="118">
        <v>3654551.6428366825</v>
      </c>
      <c r="I13" s="108">
        <v>6.744762175745665E-3</v>
      </c>
      <c r="J13" s="118">
        <v>24649.081689914037</v>
      </c>
    </row>
    <row r="15" spans="1:11" x14ac:dyDescent="0.35">
      <c r="A15" s="178" t="s">
        <v>73</v>
      </c>
      <c r="B15" s="181" t="s">
        <v>83</v>
      </c>
      <c r="C15" s="182"/>
      <c r="D15" s="183"/>
      <c r="E15" s="178" t="s">
        <v>72</v>
      </c>
      <c r="G15" s="177" t="s">
        <v>73</v>
      </c>
      <c r="H15" s="177" t="s">
        <v>80</v>
      </c>
      <c r="I15" s="177"/>
      <c r="J15" s="116" t="s">
        <v>79</v>
      </c>
    </row>
    <row r="16" spans="1:11" x14ac:dyDescent="0.35">
      <c r="A16" s="178"/>
      <c r="B16" s="107" t="s">
        <v>74</v>
      </c>
      <c r="C16" s="107" t="s">
        <v>75</v>
      </c>
      <c r="D16" s="107" t="s">
        <v>57</v>
      </c>
      <c r="E16" s="178"/>
      <c r="F16" s="117"/>
      <c r="G16" s="177"/>
      <c r="H16" s="107" t="s">
        <v>78</v>
      </c>
      <c r="I16" s="107" t="s">
        <v>81</v>
      </c>
      <c r="J16" s="116" t="s">
        <v>82</v>
      </c>
    </row>
    <row r="17" spans="1:10" ht="16" x14ac:dyDescent="0.45">
      <c r="A17" s="21" t="s">
        <v>24</v>
      </c>
      <c r="B17" s="108">
        <v>6.8345058196723433E-3</v>
      </c>
      <c r="C17" s="108">
        <v>1.3837756787647903E-2</v>
      </c>
      <c r="D17" s="109">
        <f>C17-B17</f>
        <v>7.0032509679755599E-3</v>
      </c>
      <c r="E17" s="107" t="s">
        <v>85</v>
      </c>
      <c r="F17" s="117"/>
      <c r="G17" s="21" t="s">
        <v>24</v>
      </c>
      <c r="H17" s="118">
        <v>2669876.8514522226</v>
      </c>
      <c r="I17" s="108">
        <v>7.0032509679755599E-3</v>
      </c>
      <c r="J17" s="118">
        <v>18697.817644308318</v>
      </c>
    </row>
    <row r="18" spans="1:10" ht="16" x14ac:dyDescent="0.45">
      <c r="A18" s="119" t="s">
        <v>28</v>
      </c>
      <c r="B18" s="108">
        <v>1.7449878531183041E-2</v>
      </c>
      <c r="C18" s="108">
        <v>8.6813799767945597E-3</v>
      </c>
      <c r="D18" s="109">
        <f>C18-B18</f>
        <v>-8.7684985543884809E-3</v>
      </c>
      <c r="E18" s="107" t="s">
        <v>84</v>
      </c>
      <c r="F18" s="117"/>
      <c r="G18" s="119" t="s">
        <v>28</v>
      </c>
      <c r="H18" s="118">
        <v>561552.30663123098</v>
      </c>
      <c r="I18" s="108">
        <v>-8.7684985543884809E-3</v>
      </c>
      <c r="J18" s="118">
        <v>-4923.9705889094657</v>
      </c>
    </row>
    <row r="19" spans="1:10" ht="16" x14ac:dyDescent="0.45">
      <c r="A19" s="21" t="s">
        <v>25</v>
      </c>
      <c r="B19" s="108">
        <v>4.4834227341622257E-3</v>
      </c>
      <c r="C19" s="108">
        <v>3.8889711170254971E-3</v>
      </c>
      <c r="D19" s="109">
        <f>C19-B19</f>
        <v>-5.9445161713672862E-4</v>
      </c>
      <c r="E19" s="107" t="s">
        <v>84</v>
      </c>
      <c r="F19" s="117"/>
      <c r="G19" s="21" t="s">
        <v>25</v>
      </c>
      <c r="H19" s="118">
        <v>2661670.3793150517</v>
      </c>
      <c r="I19" s="108">
        <v>-5.9445161713672862E-4</v>
      </c>
      <c r="J19" s="118">
        <v>-1582.2342612687623</v>
      </c>
    </row>
    <row r="20" spans="1:10" ht="16" x14ac:dyDescent="0.45">
      <c r="A20" s="21" t="s">
        <v>26</v>
      </c>
      <c r="B20" s="108">
        <v>4.013672744727019E-3</v>
      </c>
      <c r="C20" s="108">
        <v>-4.1078647650937983E-3</v>
      </c>
      <c r="D20" s="109">
        <f>C20-B20</f>
        <v>-8.1215375098208174E-3</v>
      </c>
      <c r="E20" s="107" t="s">
        <v>84</v>
      </c>
      <c r="F20" s="117"/>
      <c r="G20" s="21" t="s">
        <v>26</v>
      </c>
      <c r="H20" s="118">
        <v>182395.11781120586</v>
      </c>
      <c r="I20" s="108">
        <v>-8.1215375098208174E-3</v>
      </c>
      <c r="J20" s="118">
        <v>-1481.3287909118953</v>
      </c>
    </row>
    <row r="21" spans="1:10" ht="16" x14ac:dyDescent="0.45">
      <c r="A21" s="21" t="s">
        <v>27</v>
      </c>
      <c r="B21" s="108">
        <v>1.074154358212014E-2</v>
      </c>
      <c r="C21" s="108">
        <v>1.4617858504293386E-2</v>
      </c>
      <c r="D21" s="109">
        <f>C21-B21</f>
        <v>3.8763149221732462E-3</v>
      </c>
      <c r="E21" s="107" t="s">
        <v>85</v>
      </c>
      <c r="F21" s="117"/>
      <c r="G21" s="21" t="s">
        <v>27</v>
      </c>
      <c r="H21" s="118">
        <v>224552.04102671059</v>
      </c>
      <c r="I21" s="108">
        <v>3.8763149221732462E-3</v>
      </c>
      <c r="J21" s="118">
        <v>870.43442743629726</v>
      </c>
    </row>
    <row r="25" spans="1:10" x14ac:dyDescent="0.35">
      <c r="J25" s="157" t="s">
        <v>101</v>
      </c>
    </row>
    <row r="26" spans="1:10" x14ac:dyDescent="0.35">
      <c r="A26" s="179" t="s">
        <v>73</v>
      </c>
      <c r="B26" s="181" t="s">
        <v>95</v>
      </c>
      <c r="C26" s="182"/>
      <c r="D26" s="183"/>
      <c r="E26" s="179" t="s">
        <v>72</v>
      </c>
      <c r="G26" s="177" t="s">
        <v>73</v>
      </c>
      <c r="H26" s="177" t="s">
        <v>80</v>
      </c>
      <c r="I26" s="177"/>
      <c r="J26" s="121" t="s">
        <v>102</v>
      </c>
    </row>
    <row r="27" spans="1:10" x14ac:dyDescent="0.35">
      <c r="A27" s="180"/>
      <c r="B27" s="107" t="s">
        <v>98</v>
      </c>
      <c r="C27" s="107" t="s">
        <v>75</v>
      </c>
      <c r="D27" s="107" t="s">
        <v>57</v>
      </c>
      <c r="E27" s="180"/>
      <c r="G27" s="177"/>
      <c r="H27" s="107" t="s">
        <v>78</v>
      </c>
      <c r="I27" s="107" t="s">
        <v>81</v>
      </c>
      <c r="J27" s="121" t="s">
        <v>82</v>
      </c>
    </row>
    <row r="28" spans="1:10" ht="15" thickBot="1" x14ac:dyDescent="0.4">
      <c r="A28" s="149" t="s">
        <v>7</v>
      </c>
      <c r="B28" s="153">
        <v>1.0200000000000001E-2</v>
      </c>
      <c r="C28" s="150">
        <v>1.2010081392783858E-2</v>
      </c>
      <c r="D28" s="150">
        <v>1.8529615628269623E-3</v>
      </c>
      <c r="E28" s="143" t="s">
        <v>96</v>
      </c>
      <c r="G28" s="107" t="s">
        <v>7</v>
      </c>
      <c r="H28" s="118">
        <v>6052212.6758408966</v>
      </c>
      <c r="I28" s="108">
        <f>D28</f>
        <v>1.8529615628269623E-3</v>
      </c>
      <c r="J28" s="118">
        <f>H28*I28</f>
        <v>11214.517458387299</v>
      </c>
    </row>
    <row r="29" spans="1:10" ht="15" thickBot="1" x14ac:dyDescent="0.4">
      <c r="A29" s="146" t="s">
        <v>8</v>
      </c>
      <c r="B29" s="153">
        <v>0.01</v>
      </c>
      <c r="C29" s="108">
        <v>2.5674142001997058E-3</v>
      </c>
      <c r="D29" s="108">
        <v>-7.4761480668372477E-3</v>
      </c>
      <c r="E29" s="107" t="s">
        <v>97</v>
      </c>
      <c r="G29" s="107" t="s">
        <v>8</v>
      </c>
      <c r="H29" s="118">
        <v>291693.85044820764</v>
      </c>
      <c r="I29" s="108">
        <f t="shared" ref="I29:I38" si="0">D29</f>
        <v>-7.4761480668372477E-3</v>
      </c>
      <c r="J29" s="118">
        <f t="shared" ref="J29:J38" si="1">H29*I29</f>
        <v>-2180.7464161366806</v>
      </c>
    </row>
    <row r="30" spans="1:10" ht="15" thickBot="1" x14ac:dyDescent="0.4">
      <c r="A30" s="146" t="s">
        <v>51</v>
      </c>
      <c r="B30" s="154">
        <v>1.0200000000000001E-2</v>
      </c>
      <c r="C30" s="108">
        <v>-1.3726558179545328E-2</v>
      </c>
      <c r="D30" s="109">
        <f t="shared" ref="D30:D38" si="2">C30-B30</f>
        <v>-2.3926558179545331E-2</v>
      </c>
      <c r="E30" s="107" t="s">
        <v>97</v>
      </c>
      <c r="G30" s="107" t="s">
        <v>51</v>
      </c>
      <c r="H30" s="118">
        <v>50422.286317237398</v>
      </c>
      <c r="I30" s="108">
        <f t="shared" si="0"/>
        <v>-2.3926558179545331E-2</v>
      </c>
      <c r="J30" s="118">
        <f t="shared" si="1"/>
        <v>-1206.4317671150732</v>
      </c>
    </row>
    <row r="31" spans="1:10" ht="15" thickBot="1" x14ac:dyDescent="0.4">
      <c r="A31" s="146" t="s">
        <v>52</v>
      </c>
      <c r="B31" s="153">
        <v>0.01</v>
      </c>
      <c r="C31" s="108">
        <v>5.683342651554007E-3</v>
      </c>
      <c r="D31" s="109">
        <f t="shared" si="2"/>
        <v>-4.3166573484459932E-3</v>
      </c>
      <c r="E31" s="107" t="s">
        <v>97</v>
      </c>
      <c r="G31" s="107" t="s">
        <v>52</v>
      </c>
      <c r="H31" s="118">
        <v>784313.63351762411</v>
      </c>
      <c r="I31" s="108">
        <f t="shared" si="0"/>
        <v>-4.3166573484459932E-3</v>
      </c>
      <c r="J31" s="118">
        <f t="shared" si="1"/>
        <v>-3385.6132096102297</v>
      </c>
    </row>
    <row r="32" spans="1:10" ht="15" thickBot="1" x14ac:dyDescent="0.4">
      <c r="A32" s="146" t="s">
        <v>53</v>
      </c>
      <c r="B32" s="153">
        <v>7.7999999999999996E-3</v>
      </c>
      <c r="C32" s="108">
        <v>2.6348679379315561E-4</v>
      </c>
      <c r="D32" s="109">
        <f t="shared" si="2"/>
        <v>-7.536513206206844E-3</v>
      </c>
      <c r="E32" s="107" t="s">
        <v>97</v>
      </c>
      <c r="G32" s="107" t="s">
        <v>53</v>
      </c>
      <c r="H32" s="118">
        <v>1810664.8248144244</v>
      </c>
      <c r="I32" s="108">
        <f t="shared" si="0"/>
        <v>-7.536513206206844E-3</v>
      </c>
      <c r="J32" s="118">
        <f t="shared" si="1"/>
        <v>-13646.099364228112</v>
      </c>
    </row>
    <row r="33" spans="1:10" ht="15" thickBot="1" x14ac:dyDescent="0.4">
      <c r="A33" s="149" t="s">
        <v>54</v>
      </c>
      <c r="B33" s="155">
        <v>7.7999999999999996E-3</v>
      </c>
      <c r="C33" s="150">
        <v>1.338767848827925E-2</v>
      </c>
      <c r="D33" s="151">
        <f t="shared" si="2"/>
        <v>5.5876784882792508E-3</v>
      </c>
      <c r="E33" s="143" t="s">
        <v>96</v>
      </c>
      <c r="G33" s="107" t="s">
        <v>54</v>
      </c>
      <c r="H33" s="118">
        <v>3654551.6428366825</v>
      </c>
      <c r="I33" s="108">
        <f t="shared" si="0"/>
        <v>5.5876784882792508E-3</v>
      </c>
      <c r="J33" s="118">
        <f t="shared" si="1"/>
        <v>20420.459598984125</v>
      </c>
    </row>
    <row r="34" spans="1:10" ht="16.5" thickBot="1" x14ac:dyDescent="0.5">
      <c r="A34" s="152" t="s">
        <v>24</v>
      </c>
      <c r="B34" s="155">
        <v>9.4999999999999998E-3</v>
      </c>
      <c r="C34" s="150">
        <v>1.3837756787647903E-2</v>
      </c>
      <c r="D34" s="151">
        <f t="shared" si="2"/>
        <v>4.3377567876479034E-3</v>
      </c>
      <c r="E34" s="143" t="s">
        <v>96</v>
      </c>
      <c r="G34" s="147" t="s">
        <v>24</v>
      </c>
      <c r="H34" s="118">
        <v>2669876.8514522226</v>
      </c>
      <c r="I34" s="108">
        <f t="shared" si="0"/>
        <v>4.3377567876479034E-3</v>
      </c>
      <c r="J34" s="118">
        <f t="shared" si="1"/>
        <v>11581.276434570891</v>
      </c>
    </row>
    <row r="35" spans="1:10" ht="16.5" thickBot="1" x14ac:dyDescent="0.5">
      <c r="A35" s="148" t="s">
        <v>28</v>
      </c>
      <c r="B35" s="153">
        <v>1.7399999999999999E-2</v>
      </c>
      <c r="C35" s="108">
        <v>8.6813799767945597E-3</v>
      </c>
      <c r="D35" s="109">
        <f t="shared" si="2"/>
        <v>-8.7186200232054391E-3</v>
      </c>
      <c r="E35" s="107" t="s">
        <v>97</v>
      </c>
      <c r="G35" s="148" t="s">
        <v>28</v>
      </c>
      <c r="H35" s="118">
        <v>561552.30663123098</v>
      </c>
      <c r="I35" s="108">
        <f t="shared" si="0"/>
        <v>-8.7186200232054391E-3</v>
      </c>
      <c r="J35" s="118">
        <f t="shared" si="1"/>
        <v>-4895.961184672251</v>
      </c>
    </row>
    <row r="36" spans="1:10" ht="16.5" thickBot="1" x14ac:dyDescent="0.5">
      <c r="A36" s="147" t="s">
        <v>25</v>
      </c>
      <c r="B36" s="153">
        <v>6.6E-3</v>
      </c>
      <c r="C36" s="108">
        <v>3.8889711170254971E-3</v>
      </c>
      <c r="D36" s="109">
        <f t="shared" si="2"/>
        <v>-2.7110288829745029E-3</v>
      </c>
      <c r="E36" s="107" t="s">
        <v>97</v>
      </c>
      <c r="G36" s="147" t="s">
        <v>25</v>
      </c>
      <c r="H36" s="118">
        <v>2661670.3793150517</v>
      </c>
      <c r="I36" s="108">
        <f t="shared" si="0"/>
        <v>-2.7110288829745029E-3</v>
      </c>
      <c r="J36" s="118">
        <f t="shared" si="1"/>
        <v>-7215.8652752808057</v>
      </c>
    </row>
    <row r="37" spans="1:10" ht="16.5" thickBot="1" x14ac:dyDescent="0.5">
      <c r="A37" s="147" t="s">
        <v>26</v>
      </c>
      <c r="B37" s="153">
        <v>0</v>
      </c>
      <c r="C37" s="108">
        <v>-4.1078647650937983E-3</v>
      </c>
      <c r="D37" s="109">
        <f t="shared" si="2"/>
        <v>-4.1078647650937983E-3</v>
      </c>
      <c r="E37" s="107" t="s">
        <v>97</v>
      </c>
      <c r="G37" s="147" t="s">
        <v>26</v>
      </c>
      <c r="H37" s="118">
        <v>182395.11781120586</v>
      </c>
      <c r="I37" s="108">
        <f t="shared" si="0"/>
        <v>-4.1078647650937983E-3</v>
      </c>
      <c r="J37" s="118">
        <f t="shared" si="1"/>
        <v>-749.25447778178477</v>
      </c>
    </row>
    <row r="38" spans="1:10" ht="16.5" thickBot="1" x14ac:dyDescent="0.5">
      <c r="A38" s="152" t="s">
        <v>27</v>
      </c>
      <c r="B38" s="155">
        <v>1.0699999999999999E-2</v>
      </c>
      <c r="C38" s="150">
        <v>1.4617858504293386E-2</v>
      </c>
      <c r="D38" s="151">
        <f t="shared" si="2"/>
        <v>3.9178585042933863E-3</v>
      </c>
      <c r="E38" s="143" t="s">
        <v>96</v>
      </c>
      <c r="G38" s="147" t="s">
        <v>27</v>
      </c>
      <c r="H38" s="118">
        <v>224552.04102671059</v>
      </c>
      <c r="I38" s="108">
        <f t="shared" si="0"/>
        <v>3.9178585042933863E-3</v>
      </c>
      <c r="J38" s="118">
        <f t="shared" si="1"/>
        <v>879.76312359293547</v>
      </c>
    </row>
    <row r="39" spans="1:10" x14ac:dyDescent="0.35">
      <c r="A39" t="s">
        <v>100</v>
      </c>
      <c r="G39" s="156"/>
      <c r="H39" s="117"/>
      <c r="I39" s="117"/>
      <c r="J39" s="158"/>
    </row>
    <row r="40" spans="1:10" x14ac:dyDescent="0.35">
      <c r="A40" t="s">
        <v>99</v>
      </c>
    </row>
    <row r="42" spans="1:10" ht="15" thickBot="1" x14ac:dyDescent="0.4">
      <c r="B42" s="153">
        <v>1.0200000000000001E-2</v>
      </c>
    </row>
    <row r="43" spans="1:10" ht="15" thickBot="1" x14ac:dyDescent="0.4">
      <c r="B43" s="153">
        <v>0.01</v>
      </c>
    </row>
    <row r="44" spans="1:10" ht="15" thickBot="1" x14ac:dyDescent="0.4">
      <c r="B44" s="154">
        <v>1.0200000000000001E-2</v>
      </c>
    </row>
    <row r="45" spans="1:10" ht="15" thickBot="1" x14ac:dyDescent="0.4">
      <c r="B45" s="153">
        <v>0.01</v>
      </c>
    </row>
    <row r="46" spans="1:10" ht="15" thickBot="1" x14ac:dyDescent="0.4">
      <c r="B46" s="153">
        <v>7.7999999999999996E-3</v>
      </c>
    </row>
    <row r="47" spans="1:10" ht="15" thickBot="1" x14ac:dyDescent="0.4">
      <c r="B47" s="155">
        <v>7.7999999999999996E-3</v>
      </c>
    </row>
    <row r="48" spans="1:10" ht="15" thickBot="1" x14ac:dyDescent="0.4">
      <c r="B48" s="155">
        <v>9.4999999999999998E-3</v>
      </c>
    </row>
    <row r="49" spans="2:2" ht="15" thickBot="1" x14ac:dyDescent="0.4">
      <c r="B49" s="153">
        <v>1.7399999999999999E-2</v>
      </c>
    </row>
    <row r="50" spans="2:2" ht="15" thickBot="1" x14ac:dyDescent="0.4">
      <c r="B50" s="153">
        <v>6.6E-3</v>
      </c>
    </row>
    <row r="51" spans="2:2" ht="15" thickBot="1" x14ac:dyDescent="0.4">
      <c r="B51" s="153">
        <v>0</v>
      </c>
    </row>
    <row r="52" spans="2:2" ht="15" thickBot="1" x14ac:dyDescent="0.4">
      <c r="B52" s="155">
        <v>1.0699999999999999E-2</v>
      </c>
    </row>
  </sheetData>
  <mergeCells count="20">
    <mergeCell ref="A15:A16"/>
    <mergeCell ref="B15:D15"/>
    <mergeCell ref="E15:E16"/>
    <mergeCell ref="G3:G4"/>
    <mergeCell ref="H3:I3"/>
    <mergeCell ref="G8:G9"/>
    <mergeCell ref="H8:I8"/>
    <mergeCell ref="G15:G16"/>
    <mergeCell ref="H15:I15"/>
    <mergeCell ref="A3:A4"/>
    <mergeCell ref="B3:D3"/>
    <mergeCell ref="E3:E4"/>
    <mergeCell ref="A8:A9"/>
    <mergeCell ref="B8:D8"/>
    <mergeCell ref="E8:E9"/>
    <mergeCell ref="G26:G27"/>
    <mergeCell ref="H26:I26"/>
    <mergeCell ref="A26:A27"/>
    <mergeCell ref="B26:D26"/>
    <mergeCell ref="E26:E27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E891-FC3A-4DA7-97AD-5ED800D5D9A1}">
  <dimension ref="A1:S123"/>
  <sheetViews>
    <sheetView topLeftCell="J1" workbookViewId="0">
      <selection activeCell="Q5" sqref="Q5"/>
    </sheetView>
  </sheetViews>
  <sheetFormatPr defaultRowHeight="14.5" x14ac:dyDescent="0.35"/>
  <cols>
    <col min="1" max="1" width="8.7265625" customWidth="1"/>
    <col min="2" max="3" width="11.08984375" customWidth="1"/>
    <col min="4" max="4" width="10" customWidth="1"/>
    <col min="5" max="5" width="15" customWidth="1"/>
    <col min="6" max="6" width="8.7265625" customWidth="1"/>
    <col min="11" max="11" width="21.54296875" style="137" customWidth="1"/>
    <col min="12" max="12" width="11.36328125" style="137" customWidth="1"/>
    <col min="13" max="13" width="17.36328125" style="137" customWidth="1"/>
    <col min="14" max="14" width="15.81640625" style="137" customWidth="1"/>
    <col min="15" max="15" width="11.1796875" style="137" customWidth="1"/>
  </cols>
  <sheetData>
    <row r="1" spans="1:19" ht="28.5" x14ac:dyDescent="0.65">
      <c r="A1" t="s">
        <v>51</v>
      </c>
      <c r="B1" t="s">
        <v>52</v>
      </c>
      <c r="C1" t="s">
        <v>53</v>
      </c>
      <c r="D1" t="s">
        <v>54</v>
      </c>
      <c r="E1" s="101" t="s">
        <v>60</v>
      </c>
      <c r="F1" t="s">
        <v>51</v>
      </c>
      <c r="G1" t="s">
        <v>52</v>
      </c>
      <c r="H1" t="s">
        <v>53</v>
      </c>
      <c r="I1" t="s">
        <v>54</v>
      </c>
      <c r="J1" s="122"/>
      <c r="K1" s="161" t="s">
        <v>51</v>
      </c>
      <c r="L1" s="161"/>
      <c r="M1" s="161" t="s">
        <v>54</v>
      </c>
      <c r="N1" s="161"/>
      <c r="O1" s="128" t="s">
        <v>19</v>
      </c>
      <c r="P1" s="122" t="s">
        <v>51</v>
      </c>
      <c r="Q1" s="122" t="s">
        <v>52</v>
      </c>
      <c r="R1" s="122" t="s">
        <v>53</v>
      </c>
      <c r="S1" s="122" t="s">
        <v>54</v>
      </c>
    </row>
    <row r="2" spans="1:19" x14ac:dyDescent="0.35">
      <c r="A2" s="91">
        <v>-0.11223157273415826</v>
      </c>
      <c r="B2" s="91">
        <v>-2.3690409287364021E-2</v>
      </c>
      <c r="C2" s="91">
        <v>-1.5426839697363355E-3</v>
      </c>
      <c r="D2" s="91">
        <v>1.8255520126706195E-2</v>
      </c>
      <c r="E2" t="s">
        <v>58</v>
      </c>
      <c r="F2" s="95">
        <v>-6.4863660776779269E-2</v>
      </c>
      <c r="G2" s="95">
        <v>-2.2948074674004896E-2</v>
      </c>
      <c r="H2" s="95">
        <v>-1.0732232188502371E-2</v>
      </c>
      <c r="I2" s="95">
        <v>3.6055840851278026E-2</v>
      </c>
      <c r="J2" s="122"/>
      <c r="K2" s="159"/>
      <c r="L2" s="159"/>
      <c r="M2" s="159"/>
      <c r="N2" s="159"/>
      <c r="O2" s="128"/>
      <c r="P2" s="123">
        <v>-2.4273807265009609E-2</v>
      </c>
      <c r="Q2" s="123">
        <v>1.20660828777489E-2</v>
      </c>
      <c r="R2" s="123">
        <v>1.3365821013562059E-2</v>
      </c>
      <c r="S2" s="123">
        <v>5.0474638218448997E-3</v>
      </c>
    </row>
    <row r="3" spans="1:19" x14ac:dyDescent="0.35">
      <c r="A3" s="91">
        <v>-0.11040277665269721</v>
      </c>
      <c r="B3" s="91">
        <v>-5.0245653810384254E-2</v>
      </c>
      <c r="C3" s="91">
        <v>-3.2394227284315104E-4</v>
      </c>
      <c r="D3" s="91">
        <v>4.2799429262559967E-2</v>
      </c>
      <c r="E3" t="s">
        <v>58</v>
      </c>
      <c r="F3" s="95">
        <v>-6.0138931093698507E-2</v>
      </c>
      <c r="G3" s="95">
        <v>-4.7435052251447632E-2</v>
      </c>
      <c r="H3" s="95">
        <v>2.8499298851485652E-2</v>
      </c>
      <c r="I3" s="95">
        <v>4.0622363275837951E-2</v>
      </c>
      <c r="J3" s="122"/>
      <c r="K3" s="162" t="s">
        <v>103</v>
      </c>
      <c r="L3" s="162">
        <v>5.232914504349249E-3</v>
      </c>
      <c r="M3" s="162" t="s">
        <v>103</v>
      </c>
      <c r="N3" s="162">
        <v>7.8203499283380166E-3</v>
      </c>
      <c r="O3" s="128"/>
      <c r="P3" s="123">
        <v>-2.4143172115161829E-2</v>
      </c>
      <c r="Q3" s="123">
        <v>8.8084724826421115E-3</v>
      </c>
      <c r="R3" s="123">
        <v>9.0786919627542997E-3</v>
      </c>
      <c r="S3" s="123">
        <v>7.8503817035029642E-3</v>
      </c>
    </row>
    <row r="4" spans="1:19" x14ac:dyDescent="0.35">
      <c r="A4" s="96">
        <v>-9.493867485866328E-2</v>
      </c>
      <c r="B4" s="96">
        <v>-8.0658442493675597E-2</v>
      </c>
      <c r="C4" s="96">
        <v>-1.647366848429177E-2</v>
      </c>
      <c r="D4" s="96">
        <v>4.0304479093081158E-2</v>
      </c>
      <c r="E4" t="s">
        <v>58</v>
      </c>
      <c r="F4" s="89">
        <v>-5.6470777616086695E-2</v>
      </c>
      <c r="G4" s="89">
        <v>-1.9695355238759062E-2</v>
      </c>
      <c r="H4" s="89">
        <v>-1.3083723679280235E-2</v>
      </c>
      <c r="I4" s="89">
        <v>1.1632829615731382E-2</v>
      </c>
      <c r="J4" s="122"/>
      <c r="K4" s="159" t="s">
        <v>104</v>
      </c>
      <c r="L4" s="159">
        <v>5.0208222791582246E-3</v>
      </c>
      <c r="M4" s="159" t="s">
        <v>104</v>
      </c>
      <c r="N4" s="159">
        <v>1.7990779908793829E-3</v>
      </c>
      <c r="O4" s="128"/>
      <c r="P4" s="123">
        <v>-1.9930026329707563E-2</v>
      </c>
      <c r="Q4" s="123">
        <v>6.028586682852108E-3</v>
      </c>
      <c r="R4" s="123">
        <v>7.7385315912776847E-3</v>
      </c>
      <c r="S4" s="123">
        <v>1.2332041986749658E-2</v>
      </c>
    </row>
    <row r="5" spans="1:19" x14ac:dyDescent="0.35">
      <c r="A5" s="96">
        <v>-9.1205183661854664E-2</v>
      </c>
      <c r="B5" s="96">
        <v>-5.8941544073405253E-2</v>
      </c>
      <c r="C5" s="96">
        <v>-2.1921713043273693E-2</v>
      </c>
      <c r="D5" s="96">
        <v>-3.5359207659503816E-4</v>
      </c>
      <c r="E5" t="s">
        <v>58</v>
      </c>
      <c r="F5" s="89">
        <v>-4.3744514733133302E-2</v>
      </c>
      <c r="G5" s="89">
        <v>-1.6370510069407406E-3</v>
      </c>
      <c r="H5" s="89">
        <v>-9.5200110343607695E-3</v>
      </c>
      <c r="I5" s="89">
        <v>1.236851623722067E-2</v>
      </c>
      <c r="J5" s="122"/>
      <c r="K5" s="159" t="s">
        <v>105</v>
      </c>
      <c r="L5" s="159">
        <v>9.8608792060558698E-3</v>
      </c>
      <c r="M5" s="159" t="s">
        <v>105</v>
      </c>
      <c r="N5" s="159">
        <v>7.8392128700749443E-3</v>
      </c>
      <c r="O5" s="128"/>
      <c r="P5" s="123">
        <v>-1.9552472857638583E-2</v>
      </c>
      <c r="Q5" s="123">
        <v>9.6649070166122475E-4</v>
      </c>
      <c r="R5" s="123">
        <v>1.4469447614601351E-2</v>
      </c>
      <c r="S5" s="123">
        <v>1.4098097282459497E-2</v>
      </c>
    </row>
    <row r="6" spans="1:19" x14ac:dyDescent="0.35">
      <c r="A6" s="96">
        <v>-8.0879270051781971E-2</v>
      </c>
      <c r="B6" s="96">
        <v>-4.4712923801424331E-2</v>
      </c>
      <c r="C6" s="96">
        <v>-9.4968081491074285E-3</v>
      </c>
      <c r="D6" s="96">
        <v>3.5620661753005614E-2</v>
      </c>
      <c r="E6" t="s">
        <v>58</v>
      </c>
      <c r="F6" s="89">
        <v>-4.2587046321731943E-2</v>
      </c>
      <c r="G6" s="89">
        <v>6.0666972495997476E-4</v>
      </c>
      <c r="H6" s="89">
        <v>1.1663279567658525E-2</v>
      </c>
      <c r="I6" s="89">
        <v>5.700828484677807E-4</v>
      </c>
      <c r="J6" s="122"/>
      <c r="K6" s="159" t="s">
        <v>106</v>
      </c>
      <c r="L6" s="159" t="e">
        <v>#N/A</v>
      </c>
      <c r="M6" s="159" t="s">
        <v>106</v>
      </c>
      <c r="N6" s="159" t="e">
        <v>#N/A</v>
      </c>
      <c r="O6" s="128"/>
      <c r="P6" s="123">
        <v>-1.9171814487920245E-2</v>
      </c>
      <c r="Q6" s="123">
        <v>7.8759184933308024E-3</v>
      </c>
      <c r="R6" s="123">
        <v>9.1226340988978857E-3</v>
      </c>
      <c r="S6" s="123">
        <v>1.7537934485166783E-2</v>
      </c>
    </row>
    <row r="7" spans="1:19" x14ac:dyDescent="0.35">
      <c r="A7" s="96">
        <v>-7.6254424532016349E-2</v>
      </c>
      <c r="B7" s="96">
        <v>-2.4260840606605563E-2</v>
      </c>
      <c r="C7" s="96">
        <v>-2.5442120102946372E-3</v>
      </c>
      <c r="D7" s="96">
        <v>1.8461011863417188E-2</v>
      </c>
      <c r="E7" t="s">
        <v>58</v>
      </c>
      <c r="F7" s="89">
        <v>-4.0785827182107451E-2</v>
      </c>
      <c r="G7" s="89">
        <v>-3.7385176281772223E-2</v>
      </c>
      <c r="H7" s="89">
        <v>6.6554411330247013E-3</v>
      </c>
      <c r="I7" s="89">
        <v>3.9373785751741205E-2</v>
      </c>
      <c r="J7" s="122"/>
      <c r="K7" s="159" t="s">
        <v>107</v>
      </c>
      <c r="L7" s="159">
        <v>4.4626044551947866E-2</v>
      </c>
      <c r="M7" s="159" t="s">
        <v>107</v>
      </c>
      <c r="N7" s="159">
        <v>1.5990554954849478E-2</v>
      </c>
      <c r="O7" s="128"/>
      <c r="P7" s="123">
        <v>-1.7846579405613926E-2</v>
      </c>
      <c r="Q7" s="123">
        <v>1.5509740596220492E-3</v>
      </c>
      <c r="R7" s="123">
        <v>7.7473974699003127E-3</v>
      </c>
      <c r="S7" s="123">
        <v>8.7373160679732661E-3</v>
      </c>
    </row>
    <row r="8" spans="1:19" x14ac:dyDescent="0.35">
      <c r="A8" s="95">
        <v>-6.4863660776779269E-2</v>
      </c>
      <c r="B8" s="95">
        <v>-2.2948074674004896E-2</v>
      </c>
      <c r="C8" s="95">
        <v>-1.0732232188502371E-2</v>
      </c>
      <c r="D8" s="95">
        <v>3.6055840851278026E-2</v>
      </c>
      <c r="F8" s="89">
        <v>-3.8061208921102797E-2</v>
      </c>
      <c r="G8" s="89">
        <v>-3.9735611604746852E-3</v>
      </c>
      <c r="H8" s="89">
        <v>-1.2952581552655973E-3</v>
      </c>
      <c r="I8" s="89">
        <v>1.1671218770039144E-2</v>
      </c>
      <c r="J8" s="122"/>
      <c r="K8" s="159" t="s">
        <v>108</v>
      </c>
      <c r="L8" s="159">
        <v>1.9914838523524361E-3</v>
      </c>
      <c r="M8" s="159" t="s">
        <v>108</v>
      </c>
      <c r="N8" s="159">
        <v>2.5569784776406114E-4</v>
      </c>
      <c r="O8" s="128"/>
      <c r="P8" s="123">
        <v>-1.732603067239576E-2</v>
      </c>
      <c r="Q8" s="123">
        <v>1.0153737134489711E-3</v>
      </c>
      <c r="R8" s="123">
        <v>4.7575678380908969E-3</v>
      </c>
      <c r="S8" s="123">
        <v>-6.6629668178468647E-4</v>
      </c>
    </row>
    <row r="9" spans="1:19" x14ac:dyDescent="0.35">
      <c r="A9" s="95">
        <v>-6.0138931093698507E-2</v>
      </c>
      <c r="B9" s="95">
        <v>-4.7435052251447632E-2</v>
      </c>
      <c r="C9" s="95">
        <v>2.8499298851485652E-2</v>
      </c>
      <c r="D9" s="95">
        <v>4.0622363275837951E-2</v>
      </c>
      <c r="F9" s="89">
        <v>-3.0139699552677118E-2</v>
      </c>
      <c r="G9" s="89">
        <v>-1.2859291404466814E-2</v>
      </c>
      <c r="H9" s="89">
        <v>3.0491844480115557E-3</v>
      </c>
      <c r="I9" s="89">
        <v>7.2723509426270037E-3</v>
      </c>
      <c r="J9" s="122"/>
      <c r="K9" s="159" t="s">
        <v>109</v>
      </c>
      <c r="L9" s="159">
        <v>0.13981672866044459</v>
      </c>
      <c r="M9" s="159" t="s">
        <v>109</v>
      </c>
      <c r="N9" s="159">
        <v>0.35510716387531716</v>
      </c>
      <c r="O9" s="128"/>
      <c r="P9" s="123">
        <v>-1.1795460276129656E-2</v>
      </c>
      <c r="Q9" s="123">
        <v>-7.971269834699311E-3</v>
      </c>
      <c r="R9" s="123">
        <v>4.8492733914741841E-3</v>
      </c>
      <c r="S9" s="123">
        <v>6.4702915111793059E-3</v>
      </c>
    </row>
    <row r="10" spans="1:19" x14ac:dyDescent="0.35">
      <c r="A10" s="89">
        <v>-5.6470777616086695E-2</v>
      </c>
      <c r="B10" s="89">
        <v>-1.9695355238759062E-2</v>
      </c>
      <c r="C10" s="89">
        <v>-1.3083723679280235E-2</v>
      </c>
      <c r="D10" s="89">
        <v>1.1632829615731382E-2</v>
      </c>
      <c r="F10" s="89">
        <v>-2.9882010586025728E-2</v>
      </c>
      <c r="G10" s="89">
        <v>-6.2722326528513875E-3</v>
      </c>
      <c r="H10" s="89">
        <v>6.0740990270872174E-3</v>
      </c>
      <c r="I10" s="89">
        <v>5.4016419823024646E-3</v>
      </c>
      <c r="J10" s="122"/>
      <c r="K10" s="159" t="s">
        <v>110</v>
      </c>
      <c r="L10" s="159">
        <v>-0.65119724083095043</v>
      </c>
      <c r="M10" s="159" t="s">
        <v>110</v>
      </c>
      <c r="N10" s="159">
        <v>-0.12079328333544277</v>
      </c>
      <c r="O10" s="128"/>
      <c r="P10" s="123">
        <v>-8.821074299792531E-3</v>
      </c>
      <c r="Q10" s="123">
        <v>8.1727503523792034E-3</v>
      </c>
      <c r="R10" s="123">
        <v>-6.4092923143925615E-4</v>
      </c>
      <c r="S10" s="123">
        <v>1.4664894867899174E-2</v>
      </c>
    </row>
    <row r="11" spans="1:19" x14ac:dyDescent="0.35">
      <c r="A11" s="89">
        <v>-4.3744514733133302E-2</v>
      </c>
      <c r="B11" s="89">
        <v>-1.6370510069407406E-3</v>
      </c>
      <c r="C11" s="89">
        <v>-9.5200110343607695E-3</v>
      </c>
      <c r="D11" s="89">
        <v>1.236851623722067E-2</v>
      </c>
      <c r="F11" s="89">
        <v>-2.755865804916742E-2</v>
      </c>
      <c r="G11" s="89">
        <v>3.7823061878855752E-3</v>
      </c>
      <c r="H11" s="89">
        <v>1.5461553571513858E-2</v>
      </c>
      <c r="I11" s="89">
        <v>2.1674594086938104E-2</v>
      </c>
      <c r="J11" s="122"/>
      <c r="K11" s="159" t="s">
        <v>111</v>
      </c>
      <c r="L11" s="159">
        <v>0.19320077382817349</v>
      </c>
      <c r="M11" s="159" t="s">
        <v>111</v>
      </c>
      <c r="N11" s="159">
        <v>7.5669491118178445E-2</v>
      </c>
      <c r="O11" s="128"/>
      <c r="P11" s="123">
        <v>-6.9630031180615767E-3</v>
      </c>
      <c r="Q11" s="123">
        <v>7.8378204386294788E-3</v>
      </c>
      <c r="R11" s="123">
        <v>7.7885905870445906E-3</v>
      </c>
      <c r="S11" s="123">
        <v>3.8708571431335437E-2</v>
      </c>
    </row>
    <row r="12" spans="1:19" x14ac:dyDescent="0.35">
      <c r="A12" s="89">
        <v>-4.2587046321731943E-2</v>
      </c>
      <c r="B12" s="89">
        <v>6.0666972495997476E-4</v>
      </c>
      <c r="C12" s="89">
        <v>1.1663279567658525E-2</v>
      </c>
      <c r="D12" s="89">
        <v>5.700828484677807E-4</v>
      </c>
      <c r="F12" s="89">
        <v>-2.2090179064040413E-2</v>
      </c>
      <c r="G12" s="89">
        <v>-5.6597237311405441E-3</v>
      </c>
      <c r="H12" s="89">
        <v>-8.9879190391315318E-3</v>
      </c>
      <c r="I12" s="89">
        <v>1.7779568793358843E-2</v>
      </c>
      <c r="J12" s="122"/>
      <c r="K12" s="159" t="s">
        <v>112</v>
      </c>
      <c r="L12" s="159">
        <v>-0.11223157273415826</v>
      </c>
      <c r="M12" s="159" t="s">
        <v>112</v>
      </c>
      <c r="N12" s="159">
        <v>-3.2870061855618471E-2</v>
      </c>
      <c r="O12" s="128"/>
      <c r="P12" s="123">
        <v>-5.8057478940522801E-3</v>
      </c>
      <c r="Q12" s="123">
        <v>1.3924506453655465E-3</v>
      </c>
      <c r="R12" s="123">
        <v>6.6596035237657522E-3</v>
      </c>
      <c r="S12" s="123">
        <v>7.6271158939109638E-3</v>
      </c>
    </row>
    <row r="13" spans="1:19" x14ac:dyDescent="0.35">
      <c r="A13" s="89">
        <v>-4.0785827182107451E-2</v>
      </c>
      <c r="B13" s="89">
        <v>-3.7385176281772223E-2</v>
      </c>
      <c r="C13" s="89">
        <v>6.6554411330247013E-3</v>
      </c>
      <c r="D13" s="89">
        <v>3.9373785751741205E-2</v>
      </c>
      <c r="F13" s="89">
        <v>-2.1222312115372524E-2</v>
      </c>
      <c r="G13" s="89">
        <v>-5.7695823655780397E-3</v>
      </c>
      <c r="H13" s="89">
        <v>5.0308366659741874E-4</v>
      </c>
      <c r="I13" s="89">
        <v>9.4137603181924934E-3</v>
      </c>
      <c r="J13" s="122"/>
      <c r="K13" s="159" t="s">
        <v>113</v>
      </c>
      <c r="L13" s="159">
        <v>8.0969201094015231E-2</v>
      </c>
      <c r="M13" s="159" t="s">
        <v>113</v>
      </c>
      <c r="N13" s="159">
        <v>4.2799429262559967E-2</v>
      </c>
      <c r="O13" s="128"/>
      <c r="P13" s="123">
        <v>-4.4385227100607241E-3</v>
      </c>
      <c r="Q13" s="123">
        <v>7.8876555521933973E-3</v>
      </c>
      <c r="R13" s="123">
        <v>1.7690142237913913E-2</v>
      </c>
      <c r="S13" s="123">
        <v>1.0563541047464363E-2</v>
      </c>
    </row>
    <row r="14" spans="1:19" x14ac:dyDescent="0.35">
      <c r="A14" s="89">
        <v>-3.8061208921102797E-2</v>
      </c>
      <c r="B14" s="89">
        <v>-3.9735611604746852E-3</v>
      </c>
      <c r="C14" s="89">
        <v>-1.2952581552655973E-3</v>
      </c>
      <c r="D14" s="89">
        <v>1.1671218770039144E-2</v>
      </c>
      <c r="F14" s="89">
        <v>-2.019485620432206E-2</v>
      </c>
      <c r="G14" s="89">
        <v>-9.8460389882587054E-3</v>
      </c>
      <c r="H14" s="89">
        <v>-6.1946436189838777E-3</v>
      </c>
      <c r="I14" s="89">
        <v>5.3909250501789178E-3</v>
      </c>
      <c r="J14" s="122"/>
      <c r="K14" s="159" t="s">
        <v>114</v>
      </c>
      <c r="L14" s="159">
        <v>0.4134002458435907</v>
      </c>
      <c r="M14" s="159" t="s">
        <v>114</v>
      </c>
      <c r="N14" s="159">
        <v>0.61780764433870328</v>
      </c>
      <c r="O14" s="128"/>
      <c r="P14" s="123">
        <v>-1.7088395983437005E-3</v>
      </c>
      <c r="Q14" s="123">
        <v>1.789696163981408E-3</v>
      </c>
      <c r="R14" s="123">
        <v>8.1384664983714695E-3</v>
      </c>
      <c r="S14" s="123">
        <v>1.5040689011424677E-2</v>
      </c>
    </row>
    <row r="15" spans="1:19" x14ac:dyDescent="0.35">
      <c r="A15" s="89">
        <v>-3.0139699552677118E-2</v>
      </c>
      <c r="B15" s="89">
        <v>-1.2859291404466814E-2</v>
      </c>
      <c r="C15" s="89">
        <v>3.0491844480115557E-3</v>
      </c>
      <c r="D15" s="89">
        <v>7.2723509426270037E-3</v>
      </c>
      <c r="F15" s="89">
        <v>-1.9819662578893647E-2</v>
      </c>
      <c r="G15" s="89">
        <v>-9.8026311715432336E-3</v>
      </c>
      <c r="H15" s="89">
        <v>6.0442894775887407E-3</v>
      </c>
      <c r="I15" s="89">
        <v>-1.392761318936222E-3</v>
      </c>
      <c r="J15" s="122"/>
      <c r="K15" s="159" t="s">
        <v>115</v>
      </c>
      <c r="L15" s="159">
        <v>79</v>
      </c>
      <c r="M15" s="159" t="s">
        <v>115</v>
      </c>
      <c r="N15" s="159">
        <v>79</v>
      </c>
      <c r="O15" s="128"/>
      <c r="P15" s="123">
        <v>-1.5359207939341056E-3</v>
      </c>
      <c r="Q15" s="123">
        <v>4.0541417522700941E-3</v>
      </c>
      <c r="R15" s="123">
        <v>6.4304563756334551E-3</v>
      </c>
      <c r="S15" s="123">
        <v>1.084177184944274E-2</v>
      </c>
    </row>
    <row r="16" spans="1:19" ht="15" thickBot="1" x14ac:dyDescent="0.4">
      <c r="A16" s="89">
        <v>-2.9882010586025728E-2</v>
      </c>
      <c r="B16" s="89">
        <v>-6.2722326528513875E-3</v>
      </c>
      <c r="C16" s="89">
        <v>6.0740990270872174E-3</v>
      </c>
      <c r="D16" s="89">
        <v>5.4016419823024646E-3</v>
      </c>
      <c r="F16" s="89">
        <v>-1.8800164743523567E-2</v>
      </c>
      <c r="G16" s="89">
        <v>-2.019576646470023E-2</v>
      </c>
      <c r="H16" s="89">
        <v>-1.0647623802827832E-2</v>
      </c>
      <c r="I16" s="89">
        <v>-2.5785385061798078E-2</v>
      </c>
      <c r="J16" s="122"/>
      <c r="K16" s="160" t="s">
        <v>116</v>
      </c>
      <c r="L16" s="160">
        <v>9.9956893174865686E-3</v>
      </c>
      <c r="M16" s="160" t="s">
        <v>116</v>
      </c>
      <c r="N16" s="160">
        <v>3.5816891447058396E-3</v>
      </c>
      <c r="O16" s="128"/>
      <c r="P16" s="123">
        <v>2.8930973507442789E-4</v>
      </c>
      <c r="Q16" s="123">
        <v>6.7152061566523634E-3</v>
      </c>
      <c r="R16" s="123">
        <v>1.1309720642063786E-2</v>
      </c>
      <c r="S16" s="123">
        <v>1.1950538914540867E-2</v>
      </c>
    </row>
    <row r="17" spans="1:19" x14ac:dyDescent="0.35">
      <c r="A17" s="89">
        <v>-2.755865804916742E-2</v>
      </c>
      <c r="B17" s="89">
        <v>3.7823061878855752E-3</v>
      </c>
      <c r="C17" s="89">
        <v>1.5461553571513858E-2</v>
      </c>
      <c r="D17" s="89">
        <v>2.1674594086938104E-2</v>
      </c>
      <c r="F17" s="89">
        <v>-1.6045606212141832E-2</v>
      </c>
      <c r="G17" s="89">
        <v>-9.1683930893835027E-3</v>
      </c>
      <c r="H17" s="89">
        <v>-6.5269591177521463E-3</v>
      </c>
      <c r="I17" s="89">
        <v>-6.1128287823517371E-3</v>
      </c>
      <c r="J17" s="122"/>
      <c r="K17" s="125">
        <v>-6.9630031180615767E-3</v>
      </c>
      <c r="L17" s="125">
        <v>7.8378204386294788E-3</v>
      </c>
      <c r="M17" s="125">
        <v>7.7885905870445906E-3</v>
      </c>
      <c r="N17" s="125">
        <v>3.8708571431335437E-2</v>
      </c>
      <c r="O17" s="128"/>
      <c r="P17" s="123">
        <v>6.4495078164875346E-4</v>
      </c>
      <c r="Q17" s="123">
        <v>-1.024421195300931E-2</v>
      </c>
      <c r="R17" s="123">
        <v>-1.534684321069101E-2</v>
      </c>
      <c r="S17" s="123">
        <v>1.7626832272169855E-2</v>
      </c>
    </row>
    <row r="18" spans="1:19" ht="15" thickBot="1" x14ac:dyDescent="0.4">
      <c r="A18" s="89">
        <v>-2.2090179064040413E-2</v>
      </c>
      <c r="B18" s="89">
        <v>-5.6597237311405441E-3</v>
      </c>
      <c r="C18" s="89">
        <v>-8.9879190391315318E-3</v>
      </c>
      <c r="D18" s="89">
        <v>1.7779568793358843E-2</v>
      </c>
      <c r="F18" s="89">
        <v>-1.4464743105792566E-2</v>
      </c>
      <c r="G18" s="89">
        <v>4.8726163988748062E-3</v>
      </c>
      <c r="H18" s="89">
        <v>2.2960943881119595E-2</v>
      </c>
      <c r="I18" s="89">
        <v>1.4817790299269924E-2</v>
      </c>
      <c r="J18" s="122"/>
      <c r="K18" s="163" t="s">
        <v>117</v>
      </c>
      <c r="L18" s="125">
        <v>1.3924506453655465E-3</v>
      </c>
      <c r="M18" s="125">
        <v>6.6596035237657522E-3</v>
      </c>
      <c r="N18" s="125">
        <v>7.6271158939109638E-3</v>
      </c>
      <c r="O18" s="128"/>
      <c r="P18" s="123">
        <v>6.6842764424294944E-4</v>
      </c>
      <c r="Q18" s="123">
        <v>-1.7628769509741671E-3</v>
      </c>
      <c r="R18" s="123">
        <v>5.2755790450218186E-3</v>
      </c>
      <c r="S18" s="123">
        <v>5.9880207574494063E-3</v>
      </c>
    </row>
    <row r="19" spans="1:19" x14ac:dyDescent="0.35">
      <c r="A19" s="89">
        <v>-2.1222312115372524E-2</v>
      </c>
      <c r="B19" s="89">
        <v>-5.7695823655780397E-3</v>
      </c>
      <c r="C19" s="89">
        <v>5.0308366659741874E-4</v>
      </c>
      <c r="D19" s="89">
        <v>9.4137603181924934E-3</v>
      </c>
      <c r="F19" s="89">
        <v>-1.4350209324736157E-2</v>
      </c>
      <c r="G19" s="89">
        <v>1.254775329137787E-3</v>
      </c>
      <c r="H19" s="89">
        <v>2.2357665275040666E-2</v>
      </c>
      <c r="I19" s="89">
        <v>2.2605280972208515E-3</v>
      </c>
      <c r="J19" s="122"/>
      <c r="K19" s="161" t="s">
        <v>51</v>
      </c>
      <c r="L19" s="161"/>
      <c r="M19" s="161" t="s">
        <v>54</v>
      </c>
      <c r="N19" s="161"/>
      <c r="O19" s="128"/>
      <c r="P19" s="123">
        <v>1.1107889910569669E-3</v>
      </c>
      <c r="Q19" s="123">
        <v>6.7828789625076907E-3</v>
      </c>
      <c r="R19" s="123">
        <v>7.2401511618551051E-3</v>
      </c>
      <c r="S19" s="123">
        <v>9.6563985437196527E-3</v>
      </c>
    </row>
    <row r="20" spans="1:19" x14ac:dyDescent="0.35">
      <c r="A20" s="89">
        <v>-2.019485620432206E-2</v>
      </c>
      <c r="B20" s="89">
        <v>-9.8460389882587054E-3</v>
      </c>
      <c r="C20" s="89">
        <v>-6.1946436189838777E-3</v>
      </c>
      <c r="D20" s="89">
        <v>5.3909250501789178E-3</v>
      </c>
      <c r="F20" s="89">
        <v>-1.4005985355559523E-2</v>
      </c>
      <c r="G20" s="89">
        <v>-6.0090131809919832E-3</v>
      </c>
      <c r="H20" s="89">
        <v>-1.5876807205127536E-2</v>
      </c>
      <c r="I20" s="89">
        <v>8.8346592594116813E-3</v>
      </c>
      <c r="J20" s="122"/>
      <c r="K20" s="159"/>
      <c r="L20" s="159"/>
      <c r="M20" s="159"/>
      <c r="N20" s="159"/>
      <c r="O20" s="128"/>
      <c r="P20" s="123">
        <v>2.5425224216106732E-3</v>
      </c>
      <c r="Q20" s="123">
        <v>-5.890435965092501E-3</v>
      </c>
      <c r="R20" s="123">
        <v>1.8093822705039661E-2</v>
      </c>
      <c r="S20" s="123">
        <v>1.2769467464831477E-2</v>
      </c>
    </row>
    <row r="21" spans="1:19" x14ac:dyDescent="0.35">
      <c r="A21" s="89">
        <v>-1.9819662578893647E-2</v>
      </c>
      <c r="B21" s="89">
        <v>-9.8026311715432336E-3</v>
      </c>
      <c r="C21" s="89">
        <v>6.0442894775887407E-3</v>
      </c>
      <c r="D21" s="89">
        <v>-1.392761318936222E-3</v>
      </c>
      <c r="F21" s="89">
        <v>-1.3739045566351219E-2</v>
      </c>
      <c r="G21" s="89">
        <v>-4.8641950192971932E-3</v>
      </c>
      <c r="H21" s="89">
        <v>1.0500999922028189E-2</v>
      </c>
      <c r="I21" s="89">
        <v>1.43055177190486E-2</v>
      </c>
      <c r="J21" s="122"/>
      <c r="K21" s="159" t="s">
        <v>103</v>
      </c>
      <c r="L21" s="159">
        <v>-1.3726558179545328E-2</v>
      </c>
      <c r="M21" s="159" t="s">
        <v>103</v>
      </c>
      <c r="N21" s="159">
        <v>1.338767848827925E-2</v>
      </c>
      <c r="O21" s="128"/>
      <c r="P21" s="123">
        <v>2.7570048570542114E-3</v>
      </c>
      <c r="Q21" s="123">
        <v>8.1192681929207148E-3</v>
      </c>
      <c r="R21" s="123">
        <v>9.3120867746721396E-3</v>
      </c>
      <c r="S21" s="123">
        <v>4.4583037887460618E-3</v>
      </c>
    </row>
    <row r="22" spans="1:19" x14ac:dyDescent="0.35">
      <c r="A22" s="89">
        <v>-1.8800164743523567E-2</v>
      </c>
      <c r="B22" s="89">
        <v>-2.019576646470023E-2</v>
      </c>
      <c r="C22" s="89">
        <v>-1.0647623802827832E-2</v>
      </c>
      <c r="D22" s="89">
        <v>-2.5785385061798078E-2</v>
      </c>
      <c r="F22" s="89">
        <v>-1.3671079605327815E-2</v>
      </c>
      <c r="G22" s="89">
        <v>-1.0171248056120199E-3</v>
      </c>
      <c r="H22" s="89">
        <v>1.8194283826903534E-2</v>
      </c>
      <c r="I22" s="89">
        <v>1.6134082709069242E-2</v>
      </c>
      <c r="J22" s="122"/>
      <c r="K22" s="159" t="s">
        <v>104</v>
      </c>
      <c r="L22" s="159">
        <v>1.0688402693386643E-2</v>
      </c>
      <c r="M22" s="159" t="s">
        <v>104</v>
      </c>
      <c r="N22" s="159">
        <v>6.8843093801026021E-3</v>
      </c>
      <c r="O22" s="128"/>
      <c r="P22" s="123">
        <v>2.7879054728190285E-3</v>
      </c>
      <c r="Q22" s="123">
        <v>1.0686540258112519E-2</v>
      </c>
      <c r="R22" s="123">
        <v>1.0860017913803996E-2</v>
      </c>
      <c r="S22" s="123">
        <v>3.5646291701867889E-3</v>
      </c>
    </row>
    <row r="23" spans="1:19" x14ac:dyDescent="0.35">
      <c r="A23" s="89">
        <v>-1.6045606212141832E-2</v>
      </c>
      <c r="B23" s="89">
        <v>-9.1683930893835027E-3</v>
      </c>
      <c r="C23" s="89">
        <v>-6.5269591177521463E-3</v>
      </c>
      <c r="D23" s="89">
        <v>-6.1128287823517371E-3</v>
      </c>
      <c r="F23" s="89">
        <v>-1.3388223489179996E-2</v>
      </c>
      <c r="G23" s="89">
        <v>-1.915141143610256E-2</v>
      </c>
      <c r="H23" s="89">
        <v>-2.0576351210647215E-2</v>
      </c>
      <c r="I23" s="89">
        <v>1.4472207173894473E-2</v>
      </c>
      <c r="J23" s="122"/>
      <c r="K23" s="159" t="s">
        <v>105</v>
      </c>
      <c r="L23" s="159">
        <v>-1.6482050930062168E-2</v>
      </c>
      <c r="M23" s="159" t="s">
        <v>105</v>
      </c>
      <c r="N23" s="159">
        <v>2.1356720920513057E-2</v>
      </c>
      <c r="O23" s="128"/>
      <c r="P23" s="123">
        <v>4.3994193557392123E-3</v>
      </c>
      <c r="Q23" s="123">
        <v>5.9851947079981455E-3</v>
      </c>
      <c r="R23" s="123">
        <v>6.7820977959358996E-3</v>
      </c>
      <c r="S23" s="123">
        <v>2.696579554095311E-3</v>
      </c>
    </row>
    <row r="24" spans="1:19" x14ac:dyDescent="0.35">
      <c r="A24" s="89">
        <v>-1.4464743105792566E-2</v>
      </c>
      <c r="B24" s="89">
        <v>4.8726163988748062E-3</v>
      </c>
      <c r="C24" s="89">
        <v>2.2960943881119595E-2</v>
      </c>
      <c r="D24" s="89">
        <v>1.4817790299269924E-2</v>
      </c>
      <c r="F24" s="89">
        <v>-5.8669853170701019E-3</v>
      </c>
      <c r="G24" s="89">
        <v>-9.5206138346941704E-3</v>
      </c>
      <c r="H24" s="89">
        <v>-6.8277676525301794E-3</v>
      </c>
      <c r="I24" s="89">
        <v>7.8392128700749443E-3</v>
      </c>
      <c r="J24" s="122"/>
      <c r="K24" s="159" t="s">
        <v>106</v>
      </c>
      <c r="L24" s="159" t="e">
        <v>#N/A</v>
      </c>
      <c r="M24" s="159" t="s">
        <v>106</v>
      </c>
      <c r="N24" s="159" t="e">
        <v>#N/A</v>
      </c>
      <c r="O24" s="128"/>
      <c r="P24" s="123">
        <v>4.5172784734679458E-3</v>
      </c>
      <c r="Q24" s="123">
        <v>3.9818007008086504E-3</v>
      </c>
      <c r="R24" s="123">
        <v>9.752255116684868E-3</v>
      </c>
      <c r="S24" s="123">
        <v>1.3651760829253089E-2</v>
      </c>
    </row>
    <row r="25" spans="1:19" x14ac:dyDescent="0.35">
      <c r="A25" s="89">
        <v>-1.4350209324736157E-2</v>
      </c>
      <c r="B25" s="89">
        <v>1.254775329137787E-3</v>
      </c>
      <c r="C25" s="89">
        <v>2.2357665275040666E-2</v>
      </c>
      <c r="D25" s="89">
        <v>2.2605280972208515E-3</v>
      </c>
      <c r="F25" s="89">
        <v>-1.4188124159886925E-3</v>
      </c>
      <c r="G25" s="89">
        <v>1.6687008180351987E-2</v>
      </c>
      <c r="H25" s="89">
        <v>5.7926259335298255E-3</v>
      </c>
      <c r="I25" s="89">
        <v>5.9170237795660979E-3</v>
      </c>
      <c r="J25" s="122"/>
      <c r="K25" s="159" t="s">
        <v>107</v>
      </c>
      <c r="L25" s="159">
        <v>2.3899994993304377E-2</v>
      </c>
      <c r="M25" s="159" t="s">
        <v>107</v>
      </c>
      <c r="N25" s="159">
        <v>1.5393783752048857E-2</v>
      </c>
      <c r="O25" s="128"/>
      <c r="P25" s="123">
        <v>4.5350449453956283E-3</v>
      </c>
      <c r="Q25" s="123">
        <v>4.8617560587629269E-3</v>
      </c>
      <c r="R25" s="123">
        <v>9.4500227031536262E-3</v>
      </c>
      <c r="S25" s="123">
        <v>3.3924410419419217E-3</v>
      </c>
    </row>
    <row r="26" spans="1:19" x14ac:dyDescent="0.35">
      <c r="A26" s="89">
        <v>-1.4005985355559523E-2</v>
      </c>
      <c r="B26" s="89">
        <v>-6.0090131809919832E-3</v>
      </c>
      <c r="C26" s="89">
        <v>-1.5876807205127536E-2</v>
      </c>
      <c r="D26" s="89">
        <v>8.8346592594116813E-3</v>
      </c>
      <c r="F26" s="89">
        <v>1.8761499007206859E-3</v>
      </c>
      <c r="G26" s="89">
        <v>1.471670986701033E-3</v>
      </c>
      <c r="H26" s="89">
        <v>5.9581513998147673E-3</v>
      </c>
      <c r="I26" s="89">
        <v>3.3149192741178577E-3</v>
      </c>
      <c r="J26" s="122"/>
      <c r="K26" s="159" t="s">
        <v>108</v>
      </c>
      <c r="L26" s="159">
        <v>5.7120976067997424E-4</v>
      </c>
      <c r="M26" s="159" t="s">
        <v>108</v>
      </c>
      <c r="N26" s="159">
        <v>2.3696857820484338E-4</v>
      </c>
      <c r="O26" s="128"/>
      <c r="P26" s="123">
        <v>4.5731261871134275E-3</v>
      </c>
      <c r="Q26" s="123">
        <v>7.0586806254561785E-3</v>
      </c>
      <c r="R26" s="123">
        <v>1.7395025841089762E-2</v>
      </c>
      <c r="S26" s="123">
        <v>2.4035647503657182E-2</v>
      </c>
    </row>
    <row r="27" spans="1:19" x14ac:dyDescent="0.35">
      <c r="A27" s="89">
        <v>-1.3739045566351219E-2</v>
      </c>
      <c r="B27" s="89">
        <v>-4.8641950192971932E-3</v>
      </c>
      <c r="C27" s="89">
        <v>1.0500999922028189E-2</v>
      </c>
      <c r="D27" s="89">
        <v>1.43055177190486E-2</v>
      </c>
      <c r="F27" s="89">
        <v>2.451947412906759E-3</v>
      </c>
      <c r="G27" s="89">
        <v>-1.4350830924593792E-2</v>
      </c>
      <c r="H27" s="89">
        <v>1.0273531295112668E-2</v>
      </c>
      <c r="I27" s="89">
        <v>5.41068171992686E-3</v>
      </c>
      <c r="J27" s="122"/>
      <c r="K27" s="159" t="s">
        <v>109</v>
      </c>
      <c r="L27" s="159">
        <v>-1.3040797916417022</v>
      </c>
      <c r="M27" s="159" t="s">
        <v>109</v>
      </c>
      <c r="N27" s="159">
        <v>-9.2521645721156176E-2</v>
      </c>
      <c r="O27" s="128"/>
      <c r="P27" s="123">
        <v>4.6296319723426425E-3</v>
      </c>
      <c r="Q27" s="123">
        <v>6.8480900670392789E-3</v>
      </c>
      <c r="R27" s="123">
        <v>1.1137001427238155E-2</v>
      </c>
      <c r="S27" s="123">
        <v>1.5221179900398162E-2</v>
      </c>
    </row>
    <row r="28" spans="1:19" x14ac:dyDescent="0.35">
      <c r="A28" s="89">
        <v>-1.3671079605327815E-2</v>
      </c>
      <c r="B28" s="89">
        <v>-1.0171248056120199E-3</v>
      </c>
      <c r="C28" s="89">
        <v>1.8194283826903534E-2</v>
      </c>
      <c r="D28" s="89">
        <v>1.6134082709069242E-2</v>
      </c>
      <c r="F28" s="89">
        <v>3.7999699708480281E-3</v>
      </c>
      <c r="G28" s="89">
        <v>3.8813622659112199E-3</v>
      </c>
      <c r="H28" s="89">
        <v>1.2096078334408653E-3</v>
      </c>
      <c r="I28" s="89">
        <v>-1.3529161890539152E-2</v>
      </c>
      <c r="J28" s="122"/>
      <c r="K28" s="159" t="s">
        <v>110</v>
      </c>
      <c r="L28" s="159">
        <v>-0.3209599390484828</v>
      </c>
      <c r="M28" s="159" t="s">
        <v>110</v>
      </c>
      <c r="N28" s="159">
        <v>-1.1393110990838204</v>
      </c>
      <c r="O28" s="128"/>
      <c r="P28" s="123">
        <v>4.7012105112025316E-3</v>
      </c>
      <c r="Q28" s="123">
        <v>7.5385060014996168E-3</v>
      </c>
      <c r="R28" s="123">
        <v>1.5662435287212277E-2</v>
      </c>
      <c r="S28" s="123">
        <v>1.6061256909906087E-2</v>
      </c>
    </row>
    <row r="29" spans="1:19" x14ac:dyDescent="0.35">
      <c r="A29" s="89">
        <v>-1.3388223489179996E-2</v>
      </c>
      <c r="B29" s="89">
        <v>-1.915141143610256E-2</v>
      </c>
      <c r="C29" s="89">
        <v>-2.0576351210647215E-2</v>
      </c>
      <c r="D29" s="89">
        <v>1.4472207173894473E-2</v>
      </c>
      <c r="F29" s="89">
        <v>4.2428760036738733E-3</v>
      </c>
      <c r="G29" s="89">
        <v>1.1709850581111861E-2</v>
      </c>
      <c r="H29" s="89">
        <v>-3.1275111664754284E-3</v>
      </c>
      <c r="I29" s="89">
        <v>3.4742872482928351E-2</v>
      </c>
      <c r="J29" s="122"/>
      <c r="K29" s="159" t="s">
        <v>111</v>
      </c>
      <c r="L29" s="159">
        <v>5.7384032809053867E-2</v>
      </c>
      <c r="M29" s="159" t="s">
        <v>111</v>
      </c>
      <c r="N29" s="159">
        <v>3.5650232584666652E-2</v>
      </c>
      <c r="O29" s="128"/>
      <c r="P29" s="123">
        <v>4.8851430623030523E-3</v>
      </c>
      <c r="Q29" s="123">
        <v>-1.4532834739681182E-2</v>
      </c>
      <c r="R29" s="123">
        <v>1.0516796162091793E-2</v>
      </c>
      <c r="S29" s="123">
        <v>7.8797315605990525E-3</v>
      </c>
    </row>
    <row r="30" spans="1:19" x14ac:dyDescent="0.35">
      <c r="A30" s="89">
        <v>-5.8669853170701019E-3</v>
      </c>
      <c r="B30" s="89">
        <v>-9.5206138346941704E-3</v>
      </c>
      <c r="C30" s="89">
        <v>-6.8277676525301794E-3</v>
      </c>
      <c r="D30" s="89">
        <v>7.8392128700749443E-3</v>
      </c>
      <c r="F30" s="89">
        <v>6.014907175911975E-3</v>
      </c>
      <c r="G30" s="89">
        <v>4.1754488889637509E-2</v>
      </c>
      <c r="H30" s="89">
        <v>2.6446979469557839E-2</v>
      </c>
      <c r="I30" s="89">
        <v>1.4243730058352879E-2</v>
      </c>
      <c r="J30" s="122"/>
      <c r="K30" s="159" t="s">
        <v>112</v>
      </c>
      <c r="L30" s="159">
        <v>-4.6326597127709306E-2</v>
      </c>
      <c r="M30" s="159" t="s">
        <v>112</v>
      </c>
      <c r="N30" s="159">
        <v>-1.023650933519009E-2</v>
      </c>
      <c r="O30" s="128"/>
      <c r="P30" s="123">
        <v>4.9554741795192463E-3</v>
      </c>
      <c r="Q30" s="123">
        <v>6.1175565946468766E-3</v>
      </c>
      <c r="R30" s="123">
        <v>8.2349332410347077E-3</v>
      </c>
      <c r="S30" s="123">
        <v>6.8534909383119059E-3</v>
      </c>
    </row>
    <row r="31" spans="1:19" x14ac:dyDescent="0.35">
      <c r="A31" s="89">
        <v>-1.4188124159886925E-3</v>
      </c>
      <c r="B31" s="89">
        <v>1.6687008180351987E-2</v>
      </c>
      <c r="C31" s="89">
        <v>5.7926259335298255E-3</v>
      </c>
      <c r="D31" s="89">
        <v>5.9170237795660979E-3</v>
      </c>
      <c r="F31" s="89">
        <v>7.1923628529237471E-3</v>
      </c>
      <c r="G31" s="89">
        <v>1.1793641274223308E-2</v>
      </c>
      <c r="H31" s="89">
        <v>-2.9214041033891556E-3</v>
      </c>
      <c r="I31" s="89">
        <v>2.1137669538350799E-3</v>
      </c>
      <c r="J31" s="122"/>
      <c r="K31" s="159" t="s">
        <v>113</v>
      </c>
      <c r="L31" s="159">
        <v>1.1057435681344562E-2</v>
      </c>
      <c r="M31" s="159" t="s">
        <v>113</v>
      </c>
      <c r="N31" s="159">
        <v>2.5413723249476564E-2</v>
      </c>
      <c r="O31" s="128"/>
      <c r="P31" s="123">
        <v>5.1085825946137736E-3</v>
      </c>
      <c r="Q31" s="123">
        <v>-8.9670628424157531E-3</v>
      </c>
      <c r="R31" s="123">
        <v>1.2620541068431648E-2</v>
      </c>
      <c r="S31" s="123">
        <v>9.8945144854675742E-3</v>
      </c>
    </row>
    <row r="32" spans="1:19" x14ac:dyDescent="0.35">
      <c r="A32" s="89">
        <v>1.8761499007206859E-3</v>
      </c>
      <c r="B32" s="89">
        <v>1.471670986701033E-3</v>
      </c>
      <c r="C32" s="89">
        <v>5.9581513998147673E-3</v>
      </c>
      <c r="D32" s="89">
        <v>3.3149192741178577E-3</v>
      </c>
      <c r="F32" s="89">
        <v>7.5512896461505117E-3</v>
      </c>
      <c r="G32" s="89">
        <v>-3.1495130194475873E-3</v>
      </c>
      <c r="H32" s="89">
        <v>1.0744509064615286E-2</v>
      </c>
      <c r="I32" s="89">
        <v>1.2347103450923493E-2</v>
      </c>
      <c r="J32" s="122"/>
      <c r="K32" s="159" t="s">
        <v>114</v>
      </c>
      <c r="L32" s="159">
        <v>-6.8632790897726642E-2</v>
      </c>
      <c r="M32" s="159" t="s">
        <v>114</v>
      </c>
      <c r="N32" s="159">
        <v>6.6938392441396252E-2</v>
      </c>
      <c r="O32" s="128"/>
      <c r="P32" s="123">
        <v>5.5209206154667066E-3</v>
      </c>
      <c r="Q32" s="123">
        <v>-1.7362257568349051E-2</v>
      </c>
      <c r="R32" s="123">
        <v>7.6832433753980809E-3</v>
      </c>
      <c r="S32" s="123">
        <v>1.010654114945797E-2</v>
      </c>
    </row>
    <row r="33" spans="1:19" x14ac:dyDescent="0.35">
      <c r="A33" s="89">
        <v>2.451947412906759E-3</v>
      </c>
      <c r="B33" s="89">
        <v>-1.4350830924593792E-2</v>
      </c>
      <c r="C33" s="89">
        <v>1.0273531295112668E-2</v>
      </c>
      <c r="D33" s="89">
        <v>5.41068171992686E-3</v>
      </c>
      <c r="F33" s="89">
        <v>8.1540556132903182E-3</v>
      </c>
      <c r="G33" s="89">
        <v>4.9169543407068727E-3</v>
      </c>
      <c r="H33" s="89">
        <v>2.174169296506363E-2</v>
      </c>
      <c r="I33" s="89">
        <v>4.2797575714091122E-3</v>
      </c>
      <c r="J33" s="122"/>
      <c r="K33" s="159" t="s">
        <v>115</v>
      </c>
      <c r="L33" s="159">
        <v>5</v>
      </c>
      <c r="M33" s="159" t="s">
        <v>115</v>
      </c>
      <c r="N33" s="159">
        <v>5</v>
      </c>
      <c r="O33" s="128"/>
      <c r="P33" s="123">
        <v>5.7442012255965354E-3</v>
      </c>
      <c r="Q33" s="123">
        <v>-1.1032436380821037E-3</v>
      </c>
      <c r="R33" s="123">
        <v>8.7359314836751491E-3</v>
      </c>
      <c r="S33" s="123">
        <v>2.0567949239050547E-3</v>
      </c>
    </row>
    <row r="34" spans="1:19" ht="15" thickBot="1" x14ac:dyDescent="0.4">
      <c r="A34" s="89">
        <v>3.7999699708480281E-3</v>
      </c>
      <c r="B34" s="89">
        <v>3.8813622659112199E-3</v>
      </c>
      <c r="C34" s="89">
        <v>1.2096078334408653E-3</v>
      </c>
      <c r="D34" s="89">
        <v>-1.3529161890539152E-2</v>
      </c>
      <c r="F34" s="89">
        <v>8.7102681966149779E-3</v>
      </c>
      <c r="G34" s="89">
        <v>8.7765834533257807E-3</v>
      </c>
      <c r="H34" s="89">
        <v>7.6046908228082511E-3</v>
      </c>
      <c r="I34" s="89">
        <v>4.1869642580390576E-3</v>
      </c>
      <c r="J34" s="122"/>
      <c r="K34" s="160" t="s">
        <v>116</v>
      </c>
      <c r="L34" s="160">
        <v>2.9675763340436253E-2</v>
      </c>
      <c r="M34" s="160" t="s">
        <v>116</v>
      </c>
      <c r="N34" s="160">
        <v>1.9113907081053122E-2</v>
      </c>
      <c r="O34" s="128"/>
      <c r="P34" s="123">
        <v>6.1192158821843654E-3</v>
      </c>
      <c r="Q34" s="123">
        <v>4.5308041448226342E-3</v>
      </c>
      <c r="R34" s="123">
        <v>5.3157128522223068E-3</v>
      </c>
      <c r="S34" s="123">
        <v>1.0002903666371157E-2</v>
      </c>
    </row>
    <row r="35" spans="1:19" x14ac:dyDescent="0.35">
      <c r="A35" s="89">
        <v>4.2428760036738733E-3</v>
      </c>
      <c r="B35" s="89">
        <v>1.1709850581111861E-2</v>
      </c>
      <c r="C35" s="89">
        <v>-3.1275111664754284E-3</v>
      </c>
      <c r="D35" s="89">
        <v>3.4742872482928351E-2</v>
      </c>
      <c r="F35" s="89">
        <v>9.8608792060558698E-3</v>
      </c>
      <c r="G35" s="89">
        <v>3.8349119633400478E-3</v>
      </c>
      <c r="H35" s="89">
        <v>1.9217004568001371E-2</v>
      </c>
      <c r="I35" s="89">
        <v>1.0146459953649996E-2</v>
      </c>
      <c r="J35" s="122"/>
      <c r="K35" s="125">
        <v>4.5731261871134275E-3</v>
      </c>
      <c r="L35" s="125">
        <v>7.0586806254561785E-3</v>
      </c>
      <c r="M35" s="125">
        <v>1.7395025841089762E-2</v>
      </c>
      <c r="N35" s="125">
        <v>2.4035647503657182E-2</v>
      </c>
      <c r="O35" s="128"/>
      <c r="P35" s="123">
        <v>6.3725007945023013E-3</v>
      </c>
      <c r="Q35" s="123">
        <v>6.7708145902431226E-3</v>
      </c>
      <c r="R35" s="123">
        <v>-3.1906845427259175E-4</v>
      </c>
      <c r="S35" s="123">
        <v>1.3510787794157939E-2</v>
      </c>
    </row>
    <row r="36" spans="1:19" x14ac:dyDescent="0.35">
      <c r="A36" s="89">
        <v>6.014907175911975E-3</v>
      </c>
      <c r="B36" s="89">
        <v>4.1754488889637509E-2</v>
      </c>
      <c r="C36" s="89">
        <v>2.6446979469557839E-2</v>
      </c>
      <c r="D36" s="89">
        <v>1.4243730058352879E-2</v>
      </c>
      <c r="F36" s="89">
        <v>1.0053267488867127E-2</v>
      </c>
      <c r="G36" s="89">
        <v>2.61619078343635E-2</v>
      </c>
      <c r="H36" s="89">
        <v>1.1024086183559993E-2</v>
      </c>
      <c r="I36" s="89">
        <v>3.5199967410360828E-3</v>
      </c>
      <c r="J36" s="122"/>
      <c r="K36" s="163" t="s">
        <v>118</v>
      </c>
      <c r="L36" s="163"/>
      <c r="M36" s="163"/>
      <c r="N36" s="163"/>
      <c r="O36" s="128"/>
      <c r="P36" s="123">
        <v>6.7659339396810457E-3</v>
      </c>
      <c r="Q36" s="123">
        <v>-2.0584025621037789E-2</v>
      </c>
      <c r="R36" s="123">
        <v>7.8116472561893325E-3</v>
      </c>
      <c r="S36" s="123">
        <v>1.1131082049827793E-2</v>
      </c>
    </row>
    <row r="37" spans="1:19" x14ac:dyDescent="0.35">
      <c r="A37" s="89">
        <v>7.1923628529237471E-3</v>
      </c>
      <c r="B37" s="89">
        <v>1.1793641274223308E-2</v>
      </c>
      <c r="C37" s="89">
        <v>-2.9214041033891556E-3</v>
      </c>
      <c r="D37" s="89">
        <v>2.1137669538350799E-3</v>
      </c>
      <c r="F37" s="89">
        <v>1.0625249404472951E-2</v>
      </c>
      <c r="G37" s="89">
        <v>3.9356822838077565E-2</v>
      </c>
      <c r="H37" s="89">
        <v>2.0016490555477131E-2</v>
      </c>
      <c r="I37" s="89">
        <v>1.4656831321329101E-2</v>
      </c>
      <c r="J37" s="122"/>
      <c r="K37" s="163"/>
      <c r="L37" s="163"/>
      <c r="M37" s="163"/>
      <c r="N37" s="163"/>
      <c r="O37" s="128"/>
      <c r="P37" s="123">
        <v>6.8550478096721544E-3</v>
      </c>
      <c r="Q37" s="123">
        <v>8.1411094167758401E-3</v>
      </c>
      <c r="R37" s="123">
        <v>8.8326265014861561E-3</v>
      </c>
      <c r="S37" s="123">
        <v>2.304011010917555E-2</v>
      </c>
    </row>
    <row r="38" spans="1:19" x14ac:dyDescent="0.35">
      <c r="A38" s="89">
        <v>7.5512896461505117E-3</v>
      </c>
      <c r="B38" s="89">
        <v>-3.1495130194475873E-3</v>
      </c>
      <c r="C38" s="89">
        <v>1.0744509064615286E-2</v>
      </c>
      <c r="D38" s="89">
        <v>1.2347103450923493E-2</v>
      </c>
      <c r="F38" s="89">
        <v>1.1010983760601533E-2</v>
      </c>
      <c r="G38" s="89">
        <v>7.3806203823015412E-3</v>
      </c>
      <c r="H38" s="89">
        <v>1.021465531864368E-2</v>
      </c>
      <c r="I38" s="89">
        <v>1.3095112748875634E-2</v>
      </c>
      <c r="J38" s="122"/>
      <c r="K38" s="125">
        <v>4.8851430623030523E-3</v>
      </c>
      <c r="L38" s="125">
        <v>-1.4532834739681182E-2</v>
      </c>
      <c r="M38" s="125">
        <v>1.0516796162091793E-2</v>
      </c>
      <c r="N38" s="125">
        <v>7.8797315605990525E-3</v>
      </c>
      <c r="O38" s="128"/>
      <c r="P38" s="123">
        <v>7.0162081593042767E-3</v>
      </c>
      <c r="Q38" s="123">
        <v>5.2979247969476553E-3</v>
      </c>
      <c r="R38" s="123">
        <v>5.815546615126138E-3</v>
      </c>
      <c r="S38" s="123">
        <v>3.1971478658482737E-3</v>
      </c>
    </row>
    <row r="39" spans="1:19" x14ac:dyDescent="0.35">
      <c r="A39" s="89">
        <v>8.1540556132903182E-3</v>
      </c>
      <c r="B39" s="89">
        <v>4.9169543407068727E-3</v>
      </c>
      <c r="C39" s="89">
        <v>2.174169296506363E-2</v>
      </c>
      <c r="D39" s="89">
        <v>4.2797575714091122E-3</v>
      </c>
      <c r="F39" s="89">
        <v>1.2087584447973572E-2</v>
      </c>
      <c r="G39" s="89">
        <v>1.9101486127857316E-2</v>
      </c>
      <c r="H39" s="89">
        <v>1.7678287196318376E-2</v>
      </c>
      <c r="I39" s="89">
        <v>1.4146226440092434E-2</v>
      </c>
      <c r="J39" s="122"/>
      <c r="K39" s="125">
        <v>4.9554741795192463E-3</v>
      </c>
      <c r="L39" s="125">
        <v>6.1175565946468766E-3</v>
      </c>
      <c r="M39" s="125">
        <v>8.2349332410347077E-3</v>
      </c>
      <c r="N39" s="125">
        <v>6.8534909383119059E-3</v>
      </c>
      <c r="O39" s="128"/>
      <c r="P39" s="123">
        <v>7.1009197554118501E-3</v>
      </c>
      <c r="Q39" s="123">
        <v>6.6590340189634301E-3</v>
      </c>
      <c r="R39" s="123">
        <v>-5.7046802308212755E-3</v>
      </c>
      <c r="S39" s="123">
        <v>1.6940873009201888E-2</v>
      </c>
    </row>
    <row r="40" spans="1:19" x14ac:dyDescent="0.35">
      <c r="A40" s="89">
        <v>8.7102681966149779E-3</v>
      </c>
      <c r="B40" s="89">
        <v>8.7765834533257807E-3</v>
      </c>
      <c r="C40" s="89">
        <v>7.6046908228082511E-3</v>
      </c>
      <c r="D40" s="89">
        <v>4.1869642580390576E-3</v>
      </c>
      <c r="F40" s="89">
        <v>1.2375018538981182E-2</v>
      </c>
      <c r="G40" s="89">
        <v>2.7742923748147064E-2</v>
      </c>
      <c r="H40" s="89">
        <v>-8.6981623939568452E-3</v>
      </c>
      <c r="I40" s="89">
        <v>3.1317020097642645E-2</v>
      </c>
      <c r="J40" s="122"/>
      <c r="K40" s="125">
        <v>5.1085825946137736E-3</v>
      </c>
      <c r="L40" s="125">
        <v>-8.9670628424157531E-3</v>
      </c>
      <c r="M40" s="125">
        <v>1.2620541068431648E-2</v>
      </c>
      <c r="N40" s="125">
        <v>9.8945144854675742E-3</v>
      </c>
      <c r="O40" s="128"/>
      <c r="P40" s="123">
        <v>7.4858784291800817E-3</v>
      </c>
      <c r="Q40" s="123">
        <v>8.9618209113670258E-3</v>
      </c>
      <c r="R40" s="123">
        <v>1.041767629093056E-2</v>
      </c>
      <c r="S40" s="123">
        <v>1.8883716944889165E-2</v>
      </c>
    </row>
    <row r="41" spans="1:19" x14ac:dyDescent="0.35">
      <c r="A41" s="89">
        <v>9.8608792060558698E-3</v>
      </c>
      <c r="B41" s="89">
        <v>3.8349119633400478E-3</v>
      </c>
      <c r="C41" s="89">
        <v>1.9217004568001371E-2</v>
      </c>
      <c r="D41" s="89">
        <v>1.0146459953649996E-2</v>
      </c>
      <c r="F41" s="89">
        <v>1.3703856318882542E-2</v>
      </c>
      <c r="G41" s="89">
        <v>-4.2160485395983487E-3</v>
      </c>
      <c r="H41" s="89">
        <v>5.020516325896957E-3</v>
      </c>
      <c r="I41" s="89">
        <v>-4.7029208668458592E-3</v>
      </c>
      <c r="J41" s="122"/>
      <c r="K41" s="125">
        <v>5.5209206154667066E-3</v>
      </c>
      <c r="L41" s="125">
        <v>-1.7362257568349051E-2</v>
      </c>
      <c r="M41" s="125">
        <v>7.6832433753980809E-3</v>
      </c>
      <c r="N41" s="125">
        <v>1.010654114945797E-2</v>
      </c>
      <c r="O41" s="128"/>
      <c r="P41" s="123">
        <v>7.6800972047155322E-3</v>
      </c>
      <c r="Q41" s="123">
        <v>1.0610667439260219E-2</v>
      </c>
      <c r="R41" s="123">
        <v>4.5626272663002159E-3</v>
      </c>
      <c r="S41" s="123">
        <v>8.194537177397352E-3</v>
      </c>
    </row>
    <row r="42" spans="1:19" x14ac:dyDescent="0.35">
      <c r="A42" s="89">
        <v>1.0053267488867127E-2</v>
      </c>
      <c r="B42" s="89">
        <v>2.61619078343635E-2</v>
      </c>
      <c r="C42" s="89">
        <v>1.1024086183559993E-2</v>
      </c>
      <c r="D42" s="89">
        <v>3.5199967410360828E-3</v>
      </c>
      <c r="F42" s="89">
        <v>1.5712424334186636E-2</v>
      </c>
      <c r="G42" s="89">
        <v>6.5369498265148542E-3</v>
      </c>
      <c r="H42" s="89">
        <v>5.8755800746100196E-3</v>
      </c>
      <c r="I42" s="89">
        <v>4.1876647352347392E-3</v>
      </c>
      <c r="J42" s="122"/>
      <c r="K42" s="125">
        <v>5.7442012255965354E-3</v>
      </c>
      <c r="L42" s="125">
        <v>-1.1032436380821037E-3</v>
      </c>
      <c r="M42" s="125">
        <v>8.7359314836751491E-3</v>
      </c>
      <c r="N42" s="125">
        <v>2.0567949239050547E-3</v>
      </c>
      <c r="O42" s="128"/>
      <c r="P42" s="123">
        <v>7.7826445963748506E-3</v>
      </c>
      <c r="Q42" s="123">
        <v>1.0804978251261329E-2</v>
      </c>
      <c r="R42" s="123">
        <v>1.0732144219185598E-2</v>
      </c>
      <c r="S42" s="123">
        <v>1.4162782502583338E-2</v>
      </c>
    </row>
    <row r="43" spans="1:19" x14ac:dyDescent="0.35">
      <c r="A43" s="89">
        <v>1.0625249404472951E-2</v>
      </c>
      <c r="B43" s="89">
        <v>3.9356822838077565E-2</v>
      </c>
      <c r="C43" s="89">
        <v>2.0016490555477131E-2</v>
      </c>
      <c r="D43" s="89">
        <v>1.4656831321329101E-2</v>
      </c>
      <c r="F43" s="89">
        <v>1.8847760919711503E-2</v>
      </c>
      <c r="G43" s="89">
        <v>3.3940777579798881E-2</v>
      </c>
      <c r="H43" s="89">
        <v>1.5039965058799095E-2</v>
      </c>
      <c r="I43" s="89">
        <v>1.253079169309422E-2</v>
      </c>
      <c r="J43" s="122"/>
      <c r="K43" s="125">
        <v>5.8387766123992055E-3</v>
      </c>
      <c r="L43" s="125">
        <v>9.3838286213681066E-3</v>
      </c>
      <c r="M43" s="125">
        <v>1.0595389071397223E-2</v>
      </c>
      <c r="N43" s="125">
        <v>3.4551491718070704E-2</v>
      </c>
      <c r="O43" s="128"/>
      <c r="P43" s="123">
        <v>7.8865028171458042E-3</v>
      </c>
      <c r="Q43" s="123">
        <v>9.3842368685347274E-3</v>
      </c>
      <c r="R43" s="123">
        <v>8.9605514501259181E-3</v>
      </c>
      <c r="S43" s="123">
        <v>1.6822633316184232E-2</v>
      </c>
    </row>
    <row r="44" spans="1:19" x14ac:dyDescent="0.35">
      <c r="A44" s="89">
        <v>1.1010983760601533E-2</v>
      </c>
      <c r="B44" s="89">
        <v>7.3806203823015412E-3</v>
      </c>
      <c r="C44" s="89">
        <v>1.021465531864368E-2</v>
      </c>
      <c r="D44" s="89">
        <v>1.3095112748875634E-2</v>
      </c>
      <c r="F44" s="89">
        <v>1.9049735300212554E-2</v>
      </c>
      <c r="G44" s="89">
        <v>8.747171251247245E-3</v>
      </c>
      <c r="H44" s="89">
        <v>2.3804559901656648E-2</v>
      </c>
      <c r="I44" s="89">
        <v>-8.4713733952415382E-3</v>
      </c>
      <c r="J44" s="122"/>
      <c r="K44" s="125">
        <v>6.1192158821843654E-3</v>
      </c>
      <c r="L44" s="125">
        <v>4.5308041448226342E-3</v>
      </c>
      <c r="M44" s="125">
        <v>5.3157128522223068E-3</v>
      </c>
      <c r="N44" s="125">
        <v>1.0002903666371157E-2</v>
      </c>
      <c r="O44" s="128"/>
      <c r="P44" s="123">
        <v>7.9694262992598391E-3</v>
      </c>
      <c r="Q44" s="123">
        <v>1.2601502015639362E-2</v>
      </c>
      <c r="R44" s="123">
        <v>2.0386357107845452E-2</v>
      </c>
      <c r="S44" s="123">
        <v>1.429470307346188E-2</v>
      </c>
    </row>
    <row r="45" spans="1:19" x14ac:dyDescent="0.35">
      <c r="A45" s="89">
        <v>1.2087584447973572E-2</v>
      </c>
      <c r="B45" s="89">
        <v>1.9101486127857316E-2</v>
      </c>
      <c r="C45" s="89">
        <v>1.7678287196318376E-2</v>
      </c>
      <c r="D45" s="89">
        <v>1.4146226440092434E-2</v>
      </c>
      <c r="F45" s="89">
        <v>1.9179900601492016E-2</v>
      </c>
      <c r="G45" s="89">
        <v>3.1922050994053215E-2</v>
      </c>
      <c r="H45" s="89">
        <v>4.9957823641635819E-3</v>
      </c>
      <c r="I45" s="89">
        <v>-7.0451490146309476E-4</v>
      </c>
      <c r="J45" s="122"/>
      <c r="K45" s="125">
        <v>6.3725007945023013E-3</v>
      </c>
      <c r="L45" s="125">
        <v>6.7708145902431226E-3</v>
      </c>
      <c r="M45" s="125">
        <v>-3.1906845427259175E-4</v>
      </c>
      <c r="N45" s="125">
        <v>1.3510787794157939E-2</v>
      </c>
      <c r="O45" s="128"/>
      <c r="P45" s="123">
        <v>7.9704320314765258E-3</v>
      </c>
      <c r="Q45" s="123">
        <v>-5.8735654131176476E-3</v>
      </c>
      <c r="R45" s="123">
        <v>1.5457106584844026E-2</v>
      </c>
      <c r="S45" s="123">
        <v>7.0032118467123683E-3</v>
      </c>
    </row>
    <row r="46" spans="1:19" x14ac:dyDescent="0.35">
      <c r="A46" s="89">
        <v>1.2375018538981182E-2</v>
      </c>
      <c r="B46" s="89">
        <v>2.7742923748147064E-2</v>
      </c>
      <c r="C46" s="89">
        <v>-8.6981623939568452E-3</v>
      </c>
      <c r="D46" s="89">
        <v>3.1317020097642645E-2</v>
      </c>
      <c r="F46" s="89">
        <v>1.9874061305296144E-2</v>
      </c>
      <c r="G46" s="89">
        <v>1.7058447621264732E-2</v>
      </c>
      <c r="H46" s="89">
        <v>9.0690720817189919E-3</v>
      </c>
      <c r="I46" s="89">
        <v>1.6829024800985245E-2</v>
      </c>
      <c r="J46" s="122"/>
      <c r="K46" s="125">
        <v>6.7659339396810457E-3</v>
      </c>
      <c r="L46" s="125">
        <v>-2.0584025621037789E-2</v>
      </c>
      <c r="M46" s="125">
        <v>7.8116472561893325E-3</v>
      </c>
      <c r="N46" s="125">
        <v>1.1131082049827793E-2</v>
      </c>
      <c r="O46" s="128"/>
      <c r="P46" s="123">
        <v>8.0876700074083395E-3</v>
      </c>
      <c r="Q46" s="123">
        <v>1.0808440901042739E-2</v>
      </c>
      <c r="R46" s="123">
        <v>6.5033752011324662E-3</v>
      </c>
      <c r="S46" s="123">
        <v>7.569078016208805E-3</v>
      </c>
    </row>
    <row r="47" spans="1:19" x14ac:dyDescent="0.35">
      <c r="A47" s="89">
        <v>1.3703856318882542E-2</v>
      </c>
      <c r="B47" s="89">
        <v>-4.2160485395983487E-3</v>
      </c>
      <c r="C47" s="89">
        <v>5.020516325896957E-3</v>
      </c>
      <c r="D47" s="89">
        <v>-4.7029208668458592E-3</v>
      </c>
      <c r="F47" s="89">
        <v>2.2025460829806342E-2</v>
      </c>
      <c r="G47" s="89">
        <v>3.2378703156155007E-2</v>
      </c>
      <c r="H47" s="89">
        <v>6.8247068187595192E-3</v>
      </c>
      <c r="I47" s="89">
        <v>1.3158455025180857E-2</v>
      </c>
      <c r="J47" s="122"/>
      <c r="K47" s="125">
        <v>6.8550478096721544E-3</v>
      </c>
      <c r="L47" s="125">
        <v>8.1411094167758401E-3</v>
      </c>
      <c r="M47" s="125">
        <v>8.8326265014861561E-3</v>
      </c>
      <c r="N47" s="125">
        <v>2.304011010917555E-2</v>
      </c>
      <c r="O47" s="128"/>
      <c r="P47" s="123">
        <v>8.9533833699793949E-3</v>
      </c>
      <c r="Q47" s="123">
        <v>5.5438651150842583E-3</v>
      </c>
      <c r="R47" s="123">
        <v>5.2940161871340482E-3</v>
      </c>
      <c r="S47" s="123">
        <v>1.3506487201055224E-2</v>
      </c>
    </row>
    <row r="48" spans="1:19" x14ac:dyDescent="0.35">
      <c r="A48" s="89">
        <v>1.5712424334186636E-2</v>
      </c>
      <c r="B48" s="89">
        <v>6.5369498265148542E-3</v>
      </c>
      <c r="C48" s="89">
        <v>5.8755800746100196E-3</v>
      </c>
      <c r="D48" s="89">
        <v>4.1876647352347392E-3</v>
      </c>
      <c r="F48" s="89">
        <v>2.9239948673491944E-2</v>
      </c>
      <c r="G48" s="89">
        <v>4.0666750452934067E-3</v>
      </c>
      <c r="H48" s="89">
        <v>1.3140248721608927E-2</v>
      </c>
      <c r="I48" s="89">
        <v>1.4404460997899807E-2</v>
      </c>
      <c r="J48" s="122"/>
      <c r="K48" s="125">
        <v>7.0162081593042767E-3</v>
      </c>
      <c r="L48" s="125">
        <v>5.2979247969476553E-3</v>
      </c>
      <c r="M48" s="125">
        <v>5.815546615126138E-3</v>
      </c>
      <c r="N48" s="125">
        <v>3.1971478658482737E-3</v>
      </c>
      <c r="O48" s="128"/>
      <c r="P48" s="123">
        <v>9.2241124833093765E-3</v>
      </c>
      <c r="Q48" s="123">
        <v>-2.9331314204058411E-3</v>
      </c>
      <c r="R48" s="123">
        <v>7.2453878648710869E-3</v>
      </c>
      <c r="S48" s="123">
        <v>-1.2612477539603235E-3</v>
      </c>
    </row>
    <row r="49" spans="1:19" x14ac:dyDescent="0.35">
      <c r="A49" s="89">
        <v>1.8847760919711503E-2</v>
      </c>
      <c r="B49" s="89">
        <v>3.3940777579798881E-2</v>
      </c>
      <c r="C49" s="89">
        <v>1.5039965058799095E-2</v>
      </c>
      <c r="D49" s="89">
        <v>1.253079169309422E-2</v>
      </c>
      <c r="F49" s="89">
        <v>3.4336348068134917E-2</v>
      </c>
      <c r="G49" s="89">
        <v>4.104906508469338E-2</v>
      </c>
      <c r="H49" s="89">
        <v>1.2463526771814183E-2</v>
      </c>
      <c r="I49" s="89">
        <v>2.1730279420787028E-2</v>
      </c>
      <c r="J49" s="122"/>
      <c r="K49" s="125">
        <v>7.1009197554118501E-3</v>
      </c>
      <c r="L49" s="125">
        <v>6.6590340189634301E-3</v>
      </c>
      <c r="M49" s="125">
        <v>-5.7046802308212755E-3</v>
      </c>
      <c r="N49" s="125">
        <v>1.6940873009201888E-2</v>
      </c>
      <c r="O49" s="128"/>
      <c r="P49" s="123">
        <v>9.2315208310060157E-3</v>
      </c>
      <c r="Q49" s="123">
        <v>1.113689523368469E-2</v>
      </c>
      <c r="R49" s="123">
        <v>1.4080332814025076E-2</v>
      </c>
      <c r="S49" s="123">
        <v>1.9240284428466124E-2</v>
      </c>
    </row>
    <row r="50" spans="1:19" x14ac:dyDescent="0.35">
      <c r="A50" s="89">
        <v>1.9049735300212554E-2</v>
      </c>
      <c r="B50" s="89">
        <v>8.747171251247245E-3</v>
      </c>
      <c r="C50" s="89">
        <v>2.3804559901656648E-2</v>
      </c>
      <c r="D50" s="89">
        <v>-8.4713733952415382E-3</v>
      </c>
      <c r="F50" s="89">
        <v>3.4676333253530256E-2</v>
      </c>
      <c r="G50" s="89">
        <v>1.5408277230031056E-2</v>
      </c>
      <c r="H50" s="89">
        <v>5.2469619297185943E-3</v>
      </c>
      <c r="I50" s="89">
        <v>1.9515106897148712E-3</v>
      </c>
      <c r="J50" s="122"/>
      <c r="K50" s="125">
        <v>7.4858784291800817E-3</v>
      </c>
      <c r="L50" s="125">
        <v>8.9618209113670258E-3</v>
      </c>
      <c r="M50" s="125">
        <v>1.041767629093056E-2</v>
      </c>
      <c r="N50" s="125">
        <v>1.8883716944889165E-2</v>
      </c>
      <c r="O50" s="128"/>
      <c r="P50" s="123">
        <v>9.5648519465842043E-3</v>
      </c>
      <c r="Q50" s="123">
        <v>8.0378216075543841E-3</v>
      </c>
      <c r="R50" s="123">
        <v>1.5026097874105434E-2</v>
      </c>
      <c r="S50" s="123">
        <v>5.0291048701642596E-3</v>
      </c>
    </row>
    <row r="51" spans="1:19" x14ac:dyDescent="0.35">
      <c r="A51" s="89">
        <v>1.9179900601492016E-2</v>
      </c>
      <c r="B51" s="89">
        <v>3.1922050994053215E-2</v>
      </c>
      <c r="C51" s="89">
        <v>4.9957823641635819E-3</v>
      </c>
      <c r="D51" s="89">
        <v>-7.0451490146309476E-4</v>
      </c>
      <c r="F51" s="89">
        <v>3.5700463114667139E-2</v>
      </c>
      <c r="G51" s="89">
        <v>5.8090450512445126E-3</v>
      </c>
      <c r="H51" s="89">
        <v>4.708160633770898E-3</v>
      </c>
      <c r="I51" s="89">
        <v>-4.9568608602570475E-3</v>
      </c>
      <c r="J51" s="122"/>
      <c r="K51" s="125">
        <v>7.6800972047155322E-3</v>
      </c>
      <c r="L51" s="125">
        <v>1.0610667439260219E-2</v>
      </c>
      <c r="M51" s="125">
        <v>4.5626272663002159E-3</v>
      </c>
      <c r="N51" s="125">
        <v>8.194537177397352E-3</v>
      </c>
      <c r="O51" s="128"/>
      <c r="P51" s="123">
        <v>9.7940008177938107E-3</v>
      </c>
      <c r="Q51" s="123">
        <v>-1.1724003063153968E-2</v>
      </c>
      <c r="R51" s="123">
        <v>1.2160346639431328E-2</v>
      </c>
      <c r="S51" s="123">
        <v>6.9008716225984982E-3</v>
      </c>
    </row>
    <row r="52" spans="1:19" x14ac:dyDescent="0.35">
      <c r="A52" s="89">
        <v>1.9874061305296144E-2</v>
      </c>
      <c r="B52" s="89">
        <v>1.7058447621264732E-2</v>
      </c>
      <c r="C52" s="89">
        <v>9.0690720817189919E-3</v>
      </c>
      <c r="D52" s="89">
        <v>1.6829024800985245E-2</v>
      </c>
      <c r="F52" s="89">
        <v>3.7245996530036525E-2</v>
      </c>
      <c r="G52" s="89">
        <v>2.0297046304986185E-2</v>
      </c>
      <c r="H52" s="89">
        <v>8.3885749144108363E-3</v>
      </c>
      <c r="I52" s="89">
        <v>1.4757874380577385E-2</v>
      </c>
      <c r="J52" s="122"/>
      <c r="K52" s="125">
        <v>7.7826445963748506E-3</v>
      </c>
      <c r="L52" s="125">
        <v>1.0804978251261329E-2</v>
      </c>
      <c r="M52" s="125">
        <v>1.0732144219185598E-2</v>
      </c>
      <c r="N52" s="125">
        <v>1.4162782502583338E-2</v>
      </c>
      <c r="O52" s="128"/>
      <c r="P52" s="123">
        <v>1.0840160156711307E-2</v>
      </c>
      <c r="Q52" s="123">
        <v>1.0588002581431845E-2</v>
      </c>
      <c r="R52" s="123">
        <v>1.4565848161767177E-2</v>
      </c>
      <c r="S52" s="123">
        <v>1.4613538927399156E-2</v>
      </c>
    </row>
    <row r="53" spans="1:19" x14ac:dyDescent="0.35">
      <c r="A53" s="89">
        <v>2.2025460829806342E-2</v>
      </c>
      <c r="B53" s="89">
        <v>3.2378703156155007E-2</v>
      </c>
      <c r="C53" s="89">
        <v>6.8247068187595192E-3</v>
      </c>
      <c r="D53" s="89">
        <v>1.3158455025180857E-2</v>
      </c>
      <c r="F53" s="89">
        <v>3.9866761932722809E-2</v>
      </c>
      <c r="G53" s="89">
        <v>3.4505419479997676E-2</v>
      </c>
      <c r="H53" s="89">
        <v>1.2201910570728098E-2</v>
      </c>
      <c r="I53" s="89">
        <v>1.7818605538192079E-2</v>
      </c>
      <c r="J53" s="122"/>
      <c r="K53" s="125">
        <v>7.8865028171458042E-3</v>
      </c>
      <c r="L53" s="125">
        <v>9.3842368685347274E-3</v>
      </c>
      <c r="M53" s="125">
        <v>8.9605514501259181E-3</v>
      </c>
      <c r="N53" s="125">
        <v>1.6822633316184232E-2</v>
      </c>
      <c r="O53" s="128"/>
      <c r="P53" s="123">
        <v>1.1306837188331741E-2</v>
      </c>
      <c r="Q53" s="123">
        <v>8.6537330117393823E-3</v>
      </c>
      <c r="R53" s="123">
        <v>1.5043130230070268E-2</v>
      </c>
      <c r="S53" s="123">
        <v>8.5450907496155588E-3</v>
      </c>
    </row>
    <row r="54" spans="1:19" x14ac:dyDescent="0.35">
      <c r="A54" s="89">
        <v>2.9239948673491944E-2</v>
      </c>
      <c r="B54" s="89">
        <v>4.0666750452934067E-3</v>
      </c>
      <c r="C54" s="89">
        <v>1.3140248721608927E-2</v>
      </c>
      <c r="D54" s="89">
        <v>1.4404460997899807E-2</v>
      </c>
      <c r="F54" s="89">
        <v>4.0502230893878784E-2</v>
      </c>
      <c r="G54" s="89">
        <v>2.1619599703136032E-2</v>
      </c>
      <c r="H54" s="89">
        <v>1.0103515673445777E-2</v>
      </c>
      <c r="I54" s="89">
        <v>-4.5547708568179996E-4</v>
      </c>
      <c r="J54" s="122"/>
      <c r="K54" s="125">
        <v>7.9694262992598391E-3</v>
      </c>
      <c r="L54" s="125">
        <v>1.2601502015639362E-2</v>
      </c>
      <c r="M54" s="125">
        <v>2.0386357107845452E-2</v>
      </c>
      <c r="N54" s="125">
        <v>1.429470307346188E-2</v>
      </c>
      <c r="O54" s="128"/>
      <c r="P54" s="123">
        <v>1.204121297846652E-2</v>
      </c>
      <c r="Q54" s="123">
        <v>7.0173032885286557E-3</v>
      </c>
      <c r="R54" s="123">
        <v>6.8698094260067977E-3</v>
      </c>
      <c r="S54" s="123">
        <v>1.5606503499570422E-2</v>
      </c>
    </row>
    <row r="55" spans="1:19" x14ac:dyDescent="0.35">
      <c r="A55" s="89">
        <v>3.4336348068134917E-2</v>
      </c>
      <c r="B55" s="89">
        <v>4.104906508469338E-2</v>
      </c>
      <c r="C55" s="89">
        <v>1.2463526771814183E-2</v>
      </c>
      <c r="D55" s="89">
        <v>2.1730279420787028E-2</v>
      </c>
      <c r="F55" s="89">
        <v>4.0522131337989681E-2</v>
      </c>
      <c r="G55" s="89">
        <v>9.9307624180198419E-3</v>
      </c>
      <c r="H55" s="89">
        <v>9.6390513009626828E-3</v>
      </c>
      <c r="I55" s="89">
        <v>-1.4430570018846131E-3</v>
      </c>
      <c r="J55" s="122"/>
      <c r="K55" s="125">
        <v>7.9704320314765258E-3</v>
      </c>
      <c r="L55" s="125">
        <v>-5.8735654131176476E-3</v>
      </c>
      <c r="M55" s="125">
        <v>1.5457106584844026E-2</v>
      </c>
      <c r="N55" s="125">
        <v>7.0032118467123683E-3</v>
      </c>
      <c r="O55" s="128"/>
      <c r="P55" s="123">
        <v>1.2309963559679908E-2</v>
      </c>
      <c r="Q55" s="123">
        <v>4.0540164772323459E-2</v>
      </c>
      <c r="R55" s="123">
        <v>3.7870185665758735E-3</v>
      </c>
      <c r="S55" s="123">
        <v>2.8813244401647785E-3</v>
      </c>
    </row>
    <row r="56" spans="1:19" x14ac:dyDescent="0.35">
      <c r="A56" s="89">
        <v>3.4676333253530256E-2</v>
      </c>
      <c r="B56" s="89">
        <v>1.5408277230031056E-2</v>
      </c>
      <c r="C56" s="89">
        <v>5.2469619297185943E-3</v>
      </c>
      <c r="D56" s="89">
        <v>1.9515106897148712E-3</v>
      </c>
      <c r="F56" s="89">
        <v>4.0752127163465046E-2</v>
      </c>
      <c r="G56" s="89">
        <v>2.2943324798963785E-2</v>
      </c>
      <c r="H56" s="89">
        <v>2.6863532944458924E-3</v>
      </c>
      <c r="I56" s="89">
        <v>-3.2436589534737756E-3</v>
      </c>
      <c r="J56" s="122"/>
      <c r="K56" s="125">
        <v>8.0876700074083395E-3</v>
      </c>
      <c r="L56" s="125">
        <v>1.0808440901042739E-2</v>
      </c>
      <c r="M56" s="125">
        <v>6.5033752011324662E-3</v>
      </c>
      <c r="N56" s="125">
        <v>7.569078016208805E-3</v>
      </c>
      <c r="O56" s="128"/>
      <c r="P56" s="123">
        <v>1.2398431236592924E-2</v>
      </c>
      <c r="Q56" s="123">
        <v>7.9628158149069508E-3</v>
      </c>
      <c r="R56" s="123">
        <v>1.7802754819253166E-2</v>
      </c>
      <c r="S56" s="123">
        <v>1.4388974420124606E-2</v>
      </c>
    </row>
    <row r="57" spans="1:19" x14ac:dyDescent="0.35">
      <c r="A57" s="89">
        <v>3.5700463114667139E-2</v>
      </c>
      <c r="B57" s="89">
        <v>5.8090450512445126E-3</v>
      </c>
      <c r="C57" s="89">
        <v>4.708160633770898E-3</v>
      </c>
      <c r="D57" s="89">
        <v>-4.9568608602570475E-3</v>
      </c>
      <c r="F57" s="89">
        <v>4.0997924165243102E-2</v>
      </c>
      <c r="G57" s="89">
        <v>2.0400587415199664E-2</v>
      </c>
      <c r="H57" s="89">
        <v>2.0755985684548593E-2</v>
      </c>
      <c r="I57" s="89">
        <v>-1.6093934128206023E-2</v>
      </c>
      <c r="J57" s="122"/>
      <c r="K57" s="125">
        <v>8.4881304911119167E-3</v>
      </c>
      <c r="L57" s="125">
        <v>4.2387501583821046E-3</v>
      </c>
      <c r="M57" s="125">
        <v>-2.6951348603546518E-2</v>
      </c>
      <c r="N57" s="125">
        <v>3.6117029151198417E-2</v>
      </c>
      <c r="O57" s="128"/>
      <c r="P57" s="123">
        <v>1.5601136937897863E-2</v>
      </c>
      <c r="Q57" s="123">
        <v>1.0174947983678691E-2</v>
      </c>
      <c r="R57" s="123">
        <v>1.3621388230974425E-2</v>
      </c>
      <c r="S57" s="123">
        <v>3.0126422434668048E-2</v>
      </c>
    </row>
    <row r="58" spans="1:19" x14ac:dyDescent="0.35">
      <c r="A58" s="89">
        <v>3.7245996530036525E-2</v>
      </c>
      <c r="B58" s="89">
        <v>2.0297046304986185E-2</v>
      </c>
      <c r="C58" s="89">
        <v>8.3885749144108363E-3</v>
      </c>
      <c r="D58" s="89">
        <v>1.4757874380577385E-2</v>
      </c>
      <c r="F58" s="89">
        <v>4.1797108619237688E-2</v>
      </c>
      <c r="G58" s="89">
        <v>5.2051985512115435E-2</v>
      </c>
      <c r="H58" s="89">
        <v>1.5874767593124315E-2</v>
      </c>
      <c r="I58" s="89">
        <v>-2.2718209945258788E-2</v>
      </c>
      <c r="J58" s="122"/>
      <c r="K58" s="125">
        <v>8.9533833699793949E-3</v>
      </c>
      <c r="L58" s="125">
        <v>5.5438651150842583E-3</v>
      </c>
      <c r="M58" s="125">
        <v>5.2940161871340482E-3</v>
      </c>
      <c r="N58" s="125">
        <v>1.3506487201055224E-2</v>
      </c>
      <c r="O58" s="128"/>
      <c r="P58" s="123">
        <v>1.6499665694371266E-2</v>
      </c>
      <c r="Q58" s="123">
        <v>6.2544987122653819E-3</v>
      </c>
      <c r="R58" s="123">
        <v>2.2404148939051554E-2</v>
      </c>
      <c r="S58" s="123">
        <v>1.7003286414550355E-2</v>
      </c>
    </row>
    <row r="59" spans="1:19" x14ac:dyDescent="0.35">
      <c r="A59" s="89">
        <v>3.9866761932722809E-2</v>
      </c>
      <c r="B59" s="89">
        <v>3.4505419479997676E-2</v>
      </c>
      <c r="C59" s="89">
        <v>1.2201910570728098E-2</v>
      </c>
      <c r="D59" s="89">
        <v>1.7818605538192079E-2</v>
      </c>
      <c r="F59" s="89">
        <v>4.5339546489623753E-2</v>
      </c>
      <c r="G59" s="89">
        <v>5.0863330188376514E-2</v>
      </c>
      <c r="H59" s="89">
        <v>2.2377132138390952E-2</v>
      </c>
      <c r="I59" s="89">
        <v>-1.426858426739383E-2</v>
      </c>
      <c r="J59" s="122"/>
      <c r="K59" s="125">
        <v>9.2241124833093765E-3</v>
      </c>
      <c r="L59" s="125">
        <v>-2.9331314204058411E-3</v>
      </c>
      <c r="M59" s="125">
        <v>7.2453878648710869E-3</v>
      </c>
      <c r="N59" s="125">
        <v>-1.2612477539603235E-3</v>
      </c>
      <c r="O59" s="128"/>
      <c r="P59" s="123">
        <v>1.8328446508731416E-2</v>
      </c>
      <c r="Q59" s="123">
        <v>6.3700636790677782E-3</v>
      </c>
      <c r="R59" s="123">
        <v>1.0309040318617065E-2</v>
      </c>
      <c r="S59" s="123">
        <v>1.3587592377616408E-2</v>
      </c>
    </row>
    <row r="60" spans="1:19" x14ac:dyDescent="0.35">
      <c r="A60" s="89">
        <v>4.0502230893878784E-2</v>
      </c>
      <c r="B60" s="89">
        <v>2.1619599703136032E-2</v>
      </c>
      <c r="C60" s="89">
        <v>1.0103515673445777E-2</v>
      </c>
      <c r="D60" s="89">
        <v>-4.5547708568179996E-4</v>
      </c>
      <c r="F60" s="89">
        <v>5.0050802150891326E-2</v>
      </c>
      <c r="G60" s="89">
        <v>1.6454847761731527E-2</v>
      </c>
      <c r="H60" s="89">
        <v>2.8152638632185966E-3</v>
      </c>
      <c r="I60" s="89">
        <v>-7.5929070632460799E-4</v>
      </c>
      <c r="J60" s="122"/>
      <c r="K60" s="125">
        <v>9.2315208310060157E-3</v>
      </c>
      <c r="L60" s="125">
        <v>1.113689523368469E-2</v>
      </c>
      <c r="M60" s="125">
        <v>1.4080332814025076E-2</v>
      </c>
      <c r="N60" s="125">
        <v>1.9240284428466124E-2</v>
      </c>
      <c r="O60" s="128"/>
      <c r="P60" s="123">
        <v>2.2317961998780063E-2</v>
      </c>
      <c r="Q60" s="123">
        <v>-1.3088688850603452E-2</v>
      </c>
      <c r="R60" s="123">
        <v>5.253752778235689E-3</v>
      </c>
      <c r="S60" s="123">
        <v>7.9227566501922017E-3</v>
      </c>
    </row>
    <row r="61" spans="1:19" x14ac:dyDescent="0.35">
      <c r="A61" s="89">
        <v>4.0522131337989681E-2</v>
      </c>
      <c r="B61" s="89">
        <v>9.9307624180198419E-3</v>
      </c>
      <c r="C61" s="89">
        <v>9.6390513009626828E-3</v>
      </c>
      <c r="D61" s="89">
        <v>-1.4430570018846131E-3</v>
      </c>
      <c r="F61" s="89">
        <v>5.0992246411619445E-2</v>
      </c>
      <c r="G61" s="89">
        <v>1.3156431619096321E-2</v>
      </c>
      <c r="H61" s="89">
        <v>1.5486248547042957E-2</v>
      </c>
      <c r="I61" s="89">
        <v>-2.7888531477520382E-2</v>
      </c>
      <c r="J61" s="122"/>
      <c r="K61" s="125">
        <v>9.5648519465842043E-3</v>
      </c>
      <c r="L61" s="125">
        <v>8.0378216075543841E-3</v>
      </c>
      <c r="M61" s="125">
        <v>1.5026097874105434E-2</v>
      </c>
      <c r="N61" s="125">
        <v>5.0291048701642596E-3</v>
      </c>
      <c r="O61" s="128"/>
      <c r="P61" s="124">
        <f>AVERAGE(P2:P60)</f>
        <v>2.6197056718135318E-3</v>
      </c>
      <c r="Q61" s="124">
        <f>AVERAGE(Q2:Q60)</f>
        <v>4.0500971107971491E-3</v>
      </c>
      <c r="R61" s="124">
        <f>AVERAGE(R2:R60)</f>
        <v>9.2228001528131057E-3</v>
      </c>
      <c r="S61" s="124">
        <f>AVERAGE(S2:S60)</f>
        <v>1.1518008502397479E-2</v>
      </c>
    </row>
    <row r="62" spans="1:19" x14ac:dyDescent="0.35">
      <c r="A62" s="89">
        <v>4.0752127163465046E-2</v>
      </c>
      <c r="B62" s="89">
        <v>2.2943324798963785E-2</v>
      </c>
      <c r="C62" s="89">
        <v>2.6863532944458924E-3</v>
      </c>
      <c r="D62" s="89">
        <v>-3.2436589534737756E-3</v>
      </c>
      <c r="F62" s="89">
        <v>5.1709755345753193E-2</v>
      </c>
      <c r="G62" s="89">
        <v>9.2508515204675311E-3</v>
      </c>
      <c r="H62" s="89">
        <v>2.091385611640953E-3</v>
      </c>
      <c r="I62" s="89">
        <v>5.6589849715137528E-3</v>
      </c>
      <c r="J62" s="122"/>
      <c r="K62" s="125">
        <v>9.7940008177938107E-3</v>
      </c>
      <c r="L62" s="125">
        <v>-1.1724003063153968E-2</v>
      </c>
      <c r="M62" s="125">
        <v>1.2160346639431328E-2</v>
      </c>
      <c r="N62" s="125">
        <v>6.9008716225984982E-3</v>
      </c>
      <c r="O62" s="128"/>
      <c r="P62" s="125"/>
      <c r="Q62" s="125"/>
      <c r="R62" s="125"/>
      <c r="S62" s="125"/>
    </row>
    <row r="63" spans="1:19" x14ac:dyDescent="0.35">
      <c r="A63" s="89">
        <v>4.0997924165243102E-2</v>
      </c>
      <c r="B63" s="89">
        <v>2.0400587415199664E-2</v>
      </c>
      <c r="C63" s="89">
        <v>2.0755985684548593E-2</v>
      </c>
      <c r="D63" s="89">
        <v>-1.6093934128206023E-2</v>
      </c>
      <c r="F63" s="89">
        <v>5.4211256125145546E-2</v>
      </c>
      <c r="G63" s="89">
        <v>5.1218017568198923E-2</v>
      </c>
      <c r="H63" s="89">
        <v>2.3779158858774473E-2</v>
      </c>
      <c r="I63" s="89">
        <v>-1.6183772032901341E-3</v>
      </c>
      <c r="J63" s="122"/>
      <c r="K63" s="125">
        <v>1.0840160156711307E-2</v>
      </c>
      <c r="L63" s="125">
        <v>1.0588002581431845E-2</v>
      </c>
      <c r="M63" s="125">
        <v>1.4565848161767177E-2</v>
      </c>
      <c r="N63" s="125">
        <v>1.4613538927399156E-2</v>
      </c>
      <c r="O63" s="128"/>
      <c r="P63" s="125"/>
      <c r="Q63" s="125"/>
      <c r="R63" s="125"/>
      <c r="S63" s="125"/>
    </row>
    <row r="64" spans="1:19" x14ac:dyDescent="0.35">
      <c r="A64" s="89">
        <v>4.1797108619237688E-2</v>
      </c>
      <c r="B64" s="89">
        <v>5.2051985512115435E-2</v>
      </c>
      <c r="C64" s="89">
        <v>1.5874767593124315E-2</v>
      </c>
      <c r="D64" s="89">
        <v>-2.2718209945258788E-2</v>
      </c>
      <c r="F64" s="89">
        <v>5.5107134465803745E-2</v>
      </c>
      <c r="G64" s="89">
        <v>2.7536916553817247E-2</v>
      </c>
      <c r="H64" s="89">
        <v>1.9950992237091063E-2</v>
      </c>
      <c r="I64" s="89">
        <v>1.2016422538345457E-2</v>
      </c>
      <c r="J64" s="122"/>
      <c r="K64" s="125">
        <v>1.1306837188331741E-2</v>
      </c>
      <c r="L64" s="125">
        <v>8.6537330117393823E-3</v>
      </c>
      <c r="M64" s="125">
        <v>1.5043130230070268E-2</v>
      </c>
      <c r="N64" s="125">
        <v>8.5450907496155588E-3</v>
      </c>
      <c r="O64" s="128"/>
      <c r="P64" s="125"/>
      <c r="Q64" s="125"/>
      <c r="R64" s="125"/>
      <c r="S64" s="125"/>
    </row>
    <row r="65" spans="1:19" x14ac:dyDescent="0.35">
      <c r="A65" s="96">
        <v>4.4717809118468302E-2</v>
      </c>
      <c r="B65" s="96">
        <v>9.5749619122534199E-2</v>
      </c>
      <c r="C65" s="96">
        <v>3.2841774682519913E-2</v>
      </c>
      <c r="D65" s="96">
        <v>2.9750499155480507E-2</v>
      </c>
      <c r="E65" t="s">
        <v>58</v>
      </c>
      <c r="F65" s="89">
        <v>5.9859131555822127E-2</v>
      </c>
      <c r="G65" s="89">
        <v>2.346305701303672E-2</v>
      </c>
      <c r="H65" s="89">
        <v>2.8449625571672224E-3</v>
      </c>
      <c r="I65" s="89">
        <v>-2.0649519998000086E-3</v>
      </c>
      <c r="J65" s="122"/>
      <c r="K65" s="163" t="s">
        <v>118</v>
      </c>
      <c r="L65" s="163"/>
      <c r="M65" s="125">
        <v>6.8698094260067977E-3</v>
      </c>
      <c r="N65" s="125">
        <v>1.5606503499570422E-2</v>
      </c>
      <c r="O65" s="128"/>
      <c r="P65" s="125"/>
      <c r="Q65" s="125"/>
      <c r="R65" s="125"/>
      <c r="S65" s="125"/>
    </row>
    <row r="66" spans="1:19" ht="15" thickBot="1" x14ac:dyDescent="0.4">
      <c r="A66" s="89">
        <v>4.5339546489623753E-2</v>
      </c>
      <c r="B66" s="89">
        <v>5.0863330188376514E-2</v>
      </c>
      <c r="C66" s="89">
        <v>2.2377132138390952E-2</v>
      </c>
      <c r="D66" s="89">
        <v>-1.426858426739383E-2</v>
      </c>
      <c r="F66" s="89">
        <v>5.9985860107555848E-2</v>
      </c>
      <c r="G66" s="89">
        <v>4.7747189740742567E-2</v>
      </c>
      <c r="H66" s="89">
        <v>3.1496847448555472E-2</v>
      </c>
      <c r="I66" s="89">
        <v>2.3258737102792221E-2</v>
      </c>
      <c r="J66" s="122"/>
      <c r="K66" s="163" t="s">
        <v>51</v>
      </c>
      <c r="L66" s="163" t="s">
        <v>92</v>
      </c>
      <c r="M66" s="125">
        <v>3.7870185665758735E-3</v>
      </c>
      <c r="N66" s="125">
        <v>2.8813244401647785E-3</v>
      </c>
      <c r="O66" s="128"/>
      <c r="P66" s="122"/>
      <c r="Q66" s="122"/>
      <c r="R66" s="122"/>
      <c r="S66" s="122"/>
    </row>
    <row r="67" spans="1:19" x14ac:dyDescent="0.35">
      <c r="A67" s="89">
        <v>5.0050802150891326E-2</v>
      </c>
      <c r="B67" s="89">
        <v>1.6454847761731527E-2</v>
      </c>
      <c r="C67" s="89">
        <v>2.8152638632185966E-3</v>
      </c>
      <c r="D67" s="89">
        <v>-7.5929070632460799E-4</v>
      </c>
      <c r="F67" s="89">
        <v>6.185112611586039E-2</v>
      </c>
      <c r="G67" s="89">
        <v>3.0205572654017094E-2</v>
      </c>
      <c r="H67" s="89">
        <v>2.2512433998374607E-2</v>
      </c>
      <c r="I67" s="89">
        <v>1.7914379692678187E-2</v>
      </c>
      <c r="J67" s="122"/>
      <c r="K67" s="164"/>
      <c r="L67" s="164">
        <v>1.8255520126706195E-2</v>
      </c>
      <c r="M67" s="125">
        <v>1.7802754819253166E-2</v>
      </c>
      <c r="N67" s="125">
        <v>1.4388974420124606E-2</v>
      </c>
      <c r="O67" s="128"/>
      <c r="P67" s="122"/>
      <c r="Q67" s="122"/>
      <c r="R67" s="122"/>
      <c r="S67" s="122"/>
    </row>
    <row r="68" spans="1:19" ht="15" thickBot="1" x14ac:dyDescent="0.4">
      <c r="A68" s="89">
        <v>5.0992246411619445E-2</v>
      </c>
      <c r="B68" s="89">
        <v>1.3156431619096321E-2</v>
      </c>
      <c r="C68" s="89">
        <v>1.5486248547042957E-2</v>
      </c>
      <c r="D68" s="89">
        <v>-2.7888531477520382E-2</v>
      </c>
      <c r="F68" s="89">
        <v>6.2167550057224012E-2</v>
      </c>
      <c r="G68" s="89">
        <v>2.8106164972602665E-2</v>
      </c>
      <c r="H68" s="89">
        <v>2.151820172292938E-2</v>
      </c>
      <c r="I68" s="89">
        <v>-1.9397852903198183E-2</v>
      </c>
      <c r="J68" s="122"/>
      <c r="K68" s="160">
        <v>1.8255520126706195E-2</v>
      </c>
      <c r="L68" s="160">
        <v>1</v>
      </c>
      <c r="M68" s="125">
        <v>1.3621388230974425E-2</v>
      </c>
      <c r="N68" s="125">
        <v>3.0126422434668048E-2</v>
      </c>
      <c r="O68" s="128"/>
      <c r="P68" s="122"/>
      <c r="Q68" s="122"/>
      <c r="R68" s="122"/>
      <c r="S68" s="122"/>
    </row>
    <row r="69" spans="1:19" x14ac:dyDescent="0.35">
      <c r="A69" s="89">
        <v>5.1709755345753193E-2</v>
      </c>
      <c r="B69" s="89">
        <v>9.2508515204675311E-3</v>
      </c>
      <c r="C69" s="89">
        <v>2.091385611640953E-3</v>
      </c>
      <c r="D69" s="89">
        <v>5.6589849715137528E-3</v>
      </c>
      <c r="F69" s="89">
        <v>6.4624199660667875E-2</v>
      </c>
      <c r="G69" s="89">
        <v>1.1209090008798012E-2</v>
      </c>
      <c r="H69" s="89">
        <v>-7.0756609017003109E-3</v>
      </c>
      <c r="I69" s="89">
        <v>-3.2870061855618471E-2</v>
      </c>
      <c r="J69" s="122"/>
      <c r="K69" s="125">
        <v>1.6499665694371266E-2</v>
      </c>
      <c r="L69" s="125">
        <v>6.2544987122653819E-3</v>
      </c>
      <c r="M69" s="125">
        <v>2.2404148939051554E-2</v>
      </c>
      <c r="N69" s="125">
        <v>1.7003286414550355E-2</v>
      </c>
      <c r="O69" s="128"/>
      <c r="P69" s="122"/>
      <c r="Q69" s="122"/>
      <c r="R69" s="122"/>
      <c r="S69" s="122"/>
    </row>
    <row r="70" spans="1:19" ht="15" thickBot="1" x14ac:dyDescent="0.4">
      <c r="A70" s="89">
        <v>5.4211256125145546E-2</v>
      </c>
      <c r="B70" s="89">
        <v>5.1218017568198923E-2</v>
      </c>
      <c r="C70" s="89">
        <v>2.3779158858774473E-2</v>
      </c>
      <c r="D70" s="89">
        <v>-1.6183772032901341E-3</v>
      </c>
      <c r="F70" s="89">
        <v>6.8215476729890132E-2</v>
      </c>
      <c r="G70" s="89">
        <v>4.4968519086694282E-2</v>
      </c>
      <c r="H70" s="89">
        <v>1.8909182062448137E-2</v>
      </c>
      <c r="I70" s="89">
        <v>1.9291885079276479E-2</v>
      </c>
      <c r="J70" s="122"/>
      <c r="K70" s="163" t="s">
        <v>51</v>
      </c>
      <c r="L70" s="163" t="s">
        <v>92</v>
      </c>
      <c r="M70" s="125">
        <v>1.0309040318617065E-2</v>
      </c>
      <c r="N70" s="125">
        <v>1.3587592377616408E-2</v>
      </c>
      <c r="O70" s="128"/>
      <c r="P70" s="122"/>
      <c r="Q70" s="122"/>
      <c r="R70" s="122"/>
      <c r="S70" s="122"/>
    </row>
    <row r="71" spans="1:19" x14ac:dyDescent="0.35">
      <c r="A71" s="89">
        <v>5.5107134465803745E-2</v>
      </c>
      <c r="B71" s="89">
        <v>2.7536916553817247E-2</v>
      </c>
      <c r="C71" s="89">
        <v>1.9950992237091063E-2</v>
      </c>
      <c r="D71" s="89">
        <v>1.2016422538345457E-2</v>
      </c>
      <c r="F71" s="93">
        <f>AVERAGE(F2:F70)</f>
        <v>1.0157119829956896E-2</v>
      </c>
      <c r="G71" s="93">
        <f>AVERAGE(G2:G70)</f>
        <v>1.0043562267036954E-2</v>
      </c>
      <c r="H71" s="93">
        <f>AVERAGE(H2:H70)</f>
        <v>8.0784847644042E-3</v>
      </c>
      <c r="I71" s="93">
        <f>AVERAGE(I2:I70)</f>
        <v>6.6429163125335854E-3</v>
      </c>
      <c r="J71" s="122"/>
      <c r="K71" s="164"/>
      <c r="L71" s="164">
        <v>2.4557855103132062E-2</v>
      </c>
      <c r="M71" s="125">
        <v>5.253752778235689E-3</v>
      </c>
      <c r="N71" s="125">
        <v>7.9227566501922017E-3</v>
      </c>
      <c r="O71" s="128"/>
      <c r="P71" s="122"/>
      <c r="Q71" s="122"/>
      <c r="R71" s="122"/>
      <c r="S71" s="122"/>
    </row>
    <row r="72" spans="1:19" ht="15" thickBot="1" x14ac:dyDescent="0.4">
      <c r="A72" s="89">
        <v>5.9859131555822127E-2</v>
      </c>
      <c r="B72" s="89">
        <v>2.346305701303672E-2</v>
      </c>
      <c r="C72" s="89">
        <v>2.8449625571672224E-3</v>
      </c>
      <c r="D72" s="89">
        <v>-2.0649519998000086E-3</v>
      </c>
      <c r="J72" s="122"/>
      <c r="K72" s="160">
        <v>2.4557855103132062E-2</v>
      </c>
      <c r="L72" s="160">
        <v>1</v>
      </c>
      <c r="M72" s="125">
        <v>2.8569704767346812E-2</v>
      </c>
      <c r="N72" s="125">
        <v>1.2635660385005614E-2</v>
      </c>
      <c r="O72" s="128"/>
      <c r="P72" s="122"/>
      <c r="Q72" s="122"/>
      <c r="R72" s="122"/>
      <c r="S72" s="122"/>
    </row>
    <row r="73" spans="1:19" ht="20" customHeight="1" x14ac:dyDescent="0.6">
      <c r="A73" s="89">
        <v>5.9985860107555848E-2</v>
      </c>
      <c r="B73" s="89">
        <v>4.7747189740742567E-2</v>
      </c>
      <c r="C73" s="89">
        <v>3.1496847448555472E-2</v>
      </c>
      <c r="D73" s="89">
        <v>2.3258737102792221E-2</v>
      </c>
      <c r="F73" s="98" t="s">
        <v>60</v>
      </c>
      <c r="J73" s="122"/>
      <c r="K73" s="125">
        <v>4.8824094594273046E-2</v>
      </c>
      <c r="L73" s="125">
        <v>3.3614799461659482E-2</v>
      </c>
      <c r="M73" s="125">
        <v>3.5357296768341026E-2</v>
      </c>
      <c r="N73" s="125">
        <v>6.9659562983284008E-3</v>
      </c>
      <c r="O73" s="128"/>
      <c r="P73" s="122"/>
      <c r="Q73" s="122"/>
      <c r="R73" s="122"/>
      <c r="S73" s="122"/>
    </row>
    <row r="74" spans="1:19" x14ac:dyDescent="0.35">
      <c r="A74" s="89">
        <v>6.185112611586039E-2</v>
      </c>
      <c r="B74" s="89">
        <v>3.0205572654017094E-2</v>
      </c>
      <c r="C74" s="89">
        <v>2.2512433998374607E-2</v>
      </c>
      <c r="D74" s="89">
        <v>1.7914379692678187E-2</v>
      </c>
      <c r="J74" s="122"/>
      <c r="K74" s="125">
        <v>6.3783906664826376E-2</v>
      </c>
      <c r="L74" s="125">
        <v>-9.697012816382522E-3</v>
      </c>
      <c r="M74" s="125">
        <v>5.8278650779074468E-3</v>
      </c>
      <c r="N74" s="125">
        <v>1.2444374107969365E-2</v>
      </c>
      <c r="O74" s="128"/>
      <c r="P74" s="122"/>
      <c r="Q74" s="122"/>
      <c r="R74" s="122"/>
      <c r="S74" s="122"/>
    </row>
    <row r="75" spans="1:19" x14ac:dyDescent="0.35">
      <c r="A75" s="89">
        <v>6.2167550057224012E-2</v>
      </c>
      <c r="B75" s="89">
        <v>2.8106164972602665E-2</v>
      </c>
      <c r="C75" s="89">
        <v>2.151820172292938E-2</v>
      </c>
      <c r="D75" s="89">
        <v>-1.9397852903198183E-2</v>
      </c>
      <c r="J75" s="122"/>
      <c r="K75" s="125">
        <v>6.6660109628246492E-2</v>
      </c>
      <c r="L75" s="125">
        <v>4.3505211081033175E-3</v>
      </c>
      <c r="M75" s="125">
        <v>-1.0673170299976339E-3</v>
      </c>
      <c r="N75" s="125">
        <v>1.2785260938349865E-2</v>
      </c>
      <c r="O75" s="128"/>
      <c r="P75" s="122"/>
      <c r="Q75" s="122"/>
      <c r="R75" s="122"/>
      <c r="S75" s="122"/>
    </row>
    <row r="76" spans="1:19" x14ac:dyDescent="0.35">
      <c r="A76" s="89">
        <v>6.4624199660667875E-2</v>
      </c>
      <c r="B76" s="89">
        <v>1.1209090008798012E-2</v>
      </c>
      <c r="C76" s="89">
        <v>-7.0756609017003109E-3</v>
      </c>
      <c r="D76" s="89">
        <v>-3.2870061855618471E-2</v>
      </c>
      <c r="J76" s="122"/>
      <c r="K76" s="125">
        <v>0.11776873081388253</v>
      </c>
      <c r="L76" s="125">
        <v>4.7274008184630151E-2</v>
      </c>
      <c r="M76" s="125">
        <v>3.9612026584118873E-2</v>
      </c>
      <c r="N76" s="125">
        <v>1.3223042301398371E-2</v>
      </c>
      <c r="O76" s="128"/>
      <c r="P76" s="122"/>
      <c r="Q76" s="122"/>
      <c r="R76" s="122"/>
      <c r="S76" s="122"/>
    </row>
    <row r="77" spans="1:19" x14ac:dyDescent="0.35">
      <c r="A77" s="89">
        <v>6.8215476729890132E-2</v>
      </c>
      <c r="B77" s="89">
        <v>4.4968519086694282E-2</v>
      </c>
      <c r="C77" s="89">
        <v>1.8909182062448137E-2</v>
      </c>
      <c r="D77" s="89">
        <v>1.9291885079276479E-2</v>
      </c>
      <c r="J77" s="122"/>
      <c r="K77" s="125">
        <v>0.16999120219672742</v>
      </c>
      <c r="L77" s="125">
        <v>0.12451391208969298</v>
      </c>
      <c r="M77" s="125">
        <v>8.917260990611732E-2</v>
      </c>
      <c r="N77" s="125">
        <v>1.8493868053834642E-2</v>
      </c>
      <c r="O77" s="128"/>
      <c r="P77" s="122"/>
      <c r="Q77" s="122"/>
      <c r="R77" s="122"/>
      <c r="S77" s="122"/>
    </row>
    <row r="78" spans="1:19" x14ac:dyDescent="0.35">
      <c r="A78" s="91">
        <v>7.5595497277817794E-2</v>
      </c>
      <c r="B78" s="91">
        <v>3.2704004760515083E-2</v>
      </c>
      <c r="C78" s="91">
        <v>4.8832452387963313E-3</v>
      </c>
      <c r="D78" s="91">
        <v>-8.7589533974224906E-3</v>
      </c>
      <c r="E78" t="s">
        <v>58</v>
      </c>
      <c r="F78" s="95"/>
      <c r="G78" s="95"/>
      <c r="H78" s="95"/>
      <c r="I78" s="95"/>
      <c r="J78" s="122"/>
      <c r="K78" s="125">
        <v>0.18214483681502344</v>
      </c>
      <c r="L78" s="125">
        <v>6.7355427820588509E-2</v>
      </c>
      <c r="M78" s="125">
        <v>0.14124363040969548</v>
      </c>
      <c r="N78" s="125">
        <v>1.2620795209783542E-2</v>
      </c>
      <c r="O78" s="128"/>
      <c r="P78" s="122"/>
      <c r="Q78" s="122"/>
      <c r="R78" s="122"/>
      <c r="S78" s="122"/>
    </row>
    <row r="79" spans="1:19" x14ac:dyDescent="0.35">
      <c r="A79" s="91">
        <v>7.7188372577435146E-2</v>
      </c>
      <c r="B79" s="91">
        <v>2.8925817860383524E-2</v>
      </c>
      <c r="C79" s="91">
        <v>3.8635369559871186E-4</v>
      </c>
      <c r="D79" s="91">
        <v>6.9570253349083644E-3</v>
      </c>
      <c r="E79" t="s">
        <v>58</v>
      </c>
      <c r="F79" s="95"/>
      <c r="G79" s="95"/>
      <c r="H79" s="95"/>
      <c r="I79" s="95"/>
      <c r="J79" s="122"/>
      <c r="K79" s="125">
        <v>0.22465305143119929</v>
      </c>
      <c r="L79" s="125">
        <v>1.5028297935466757E-2</v>
      </c>
      <c r="M79" s="125">
        <v>6.4795854302742437E-3</v>
      </c>
      <c r="N79" s="125">
        <v>1.3790264598243207E-2</v>
      </c>
      <c r="O79" s="128"/>
      <c r="P79" s="122"/>
      <c r="Q79" s="122"/>
      <c r="R79" s="122"/>
      <c r="S79" s="122"/>
    </row>
    <row r="80" spans="1:19" x14ac:dyDescent="0.35">
      <c r="A80" s="91">
        <v>8.0969201094015231E-2</v>
      </c>
      <c r="B80" s="91">
        <v>1.0580963836617514E-2</v>
      </c>
      <c r="C80" s="91">
        <v>3.2790088411913279E-3</v>
      </c>
      <c r="D80" s="91">
        <v>-2.3589662341255542E-2</v>
      </c>
      <c r="E80" t="s">
        <v>58</v>
      </c>
      <c r="F80" s="95"/>
      <c r="G80" s="95"/>
      <c r="H80" s="95"/>
      <c r="I80" s="95"/>
      <c r="J80" s="122"/>
      <c r="K80" s="125">
        <v>0.26388462886688285</v>
      </c>
      <c r="L80" s="125">
        <v>9.6482360855031681E-3</v>
      </c>
      <c r="M80" s="125">
        <v>2.0878467101996739E-2</v>
      </c>
      <c r="N80" s="125">
        <v>1.1632864693436027E-2</v>
      </c>
      <c r="O80" s="128"/>
      <c r="P80" s="122"/>
      <c r="Q80" s="122"/>
      <c r="R80" s="122"/>
      <c r="S80" s="122"/>
    </row>
    <row r="81" spans="1:19" x14ac:dyDescent="0.35">
      <c r="A81" s="94">
        <f>AVERAGE(A6:A80)</f>
        <v>1.0962379383346186E-2</v>
      </c>
      <c r="B81" s="94">
        <f>AVERAGE(B6:B80)</f>
        <v>1.0559899167967603E-2</v>
      </c>
      <c r="C81" s="94">
        <f>AVERAGE(C6:C80)</f>
        <v>7.8235308139012558E-3</v>
      </c>
      <c r="D81" s="94">
        <f>AVERAGE(D6:D80)</f>
        <v>6.8906907724393448E-3</v>
      </c>
      <c r="F81" s="97"/>
      <c r="G81" s="97"/>
      <c r="H81" s="97"/>
      <c r="I81" s="97"/>
      <c r="J81" s="122"/>
      <c r="K81" s="128"/>
      <c r="L81" s="128"/>
      <c r="M81" s="128"/>
      <c r="N81" s="128"/>
      <c r="O81" s="128"/>
      <c r="P81" s="122"/>
      <c r="Q81" s="122"/>
      <c r="R81" s="122"/>
      <c r="S81" s="122"/>
    </row>
    <row r="82" spans="1:19" x14ac:dyDescent="0.35">
      <c r="J82" s="122"/>
      <c r="K82" s="128"/>
      <c r="L82" s="128"/>
      <c r="M82" s="128"/>
      <c r="N82" s="128"/>
      <c r="O82" s="128"/>
      <c r="P82" s="122"/>
      <c r="Q82" s="122"/>
      <c r="R82" s="122"/>
      <c r="S82" s="122"/>
    </row>
    <row r="83" spans="1:19" x14ac:dyDescent="0.35">
      <c r="A83" t="s">
        <v>60</v>
      </c>
      <c r="B83" t="s">
        <v>55</v>
      </c>
      <c r="C83" t="s">
        <v>56</v>
      </c>
      <c r="D83" t="s">
        <v>57</v>
      </c>
      <c r="J83" s="122"/>
      <c r="K83" s="128" t="s">
        <v>60</v>
      </c>
      <c r="L83" s="128" t="s">
        <v>55</v>
      </c>
      <c r="M83" s="128" t="s">
        <v>56</v>
      </c>
      <c r="N83" s="128" t="s">
        <v>57</v>
      </c>
      <c r="O83" s="128"/>
      <c r="P83" s="122"/>
      <c r="Q83" s="122"/>
      <c r="R83" s="122"/>
      <c r="S83" s="122"/>
    </row>
    <row r="84" spans="1:19" x14ac:dyDescent="0.35">
      <c r="A84" t="s">
        <v>51</v>
      </c>
      <c r="B84" s="93">
        <v>1.0157119829956896E-2</v>
      </c>
      <c r="C84" s="93">
        <v>-1.3726558179545328E-2</v>
      </c>
      <c r="D84" s="92">
        <f>C84-B84</f>
        <v>-2.3883678009502224E-2</v>
      </c>
      <c r="E84" t="s">
        <v>65</v>
      </c>
      <c r="J84" s="122"/>
      <c r="K84" s="128" t="s">
        <v>51</v>
      </c>
      <c r="L84" s="129">
        <v>2.6197056718135318E-3</v>
      </c>
      <c r="M84" s="130">
        <v>1.065791654078127E-2</v>
      </c>
      <c r="N84" s="125">
        <f>M84-L84</f>
        <v>8.0382108689677385E-3</v>
      </c>
      <c r="O84" s="128" t="s">
        <v>62</v>
      </c>
      <c r="P84" s="122"/>
      <c r="Q84" s="122"/>
      <c r="R84" s="122"/>
      <c r="S84" s="122"/>
    </row>
    <row r="85" spans="1:19" x14ac:dyDescent="0.35">
      <c r="A85" t="s">
        <v>52</v>
      </c>
      <c r="B85" s="93">
        <v>1.0043562267036954E-2</v>
      </c>
      <c r="C85" s="93">
        <v>5.683342651554007E-3</v>
      </c>
      <c r="D85" s="92">
        <f>C85-B85</f>
        <v>-4.360219615482947E-3</v>
      </c>
      <c r="E85" t="s">
        <v>65</v>
      </c>
      <c r="J85" s="122"/>
      <c r="K85" s="128" t="s">
        <v>52</v>
      </c>
      <c r="L85" s="129">
        <v>4.0500971107971491E-3</v>
      </c>
      <c r="M85" s="130">
        <v>6.1422152841100024E-3</v>
      </c>
      <c r="N85" s="125">
        <f>M85-L85</f>
        <v>2.0921181733128532E-3</v>
      </c>
      <c r="O85" s="128" t="s">
        <v>62</v>
      </c>
      <c r="P85" s="122"/>
      <c r="Q85" s="122"/>
      <c r="R85" s="122"/>
      <c r="S85" s="122"/>
    </row>
    <row r="86" spans="1:19" x14ac:dyDescent="0.35">
      <c r="A86" t="s">
        <v>53</v>
      </c>
      <c r="B86" s="93">
        <v>8.0784847644042E-3</v>
      </c>
      <c r="C86" s="93">
        <v>2.6348679379315561E-4</v>
      </c>
      <c r="D86" s="92">
        <f>C86-B86</f>
        <v>-7.8149979706110435E-3</v>
      </c>
      <c r="E86" t="s">
        <v>65</v>
      </c>
      <c r="J86" s="122"/>
      <c r="K86" s="128" t="s">
        <v>53</v>
      </c>
      <c r="L86" s="129">
        <v>9.2228001528131057E-3</v>
      </c>
      <c r="M86" s="130">
        <v>7.0952339617215447E-3</v>
      </c>
      <c r="N86" s="125">
        <f>M86-L86</f>
        <v>-2.127566191091561E-3</v>
      </c>
      <c r="O86" s="128" t="s">
        <v>63</v>
      </c>
      <c r="P86" s="122"/>
      <c r="Q86" s="122"/>
      <c r="R86" s="122"/>
      <c r="S86" s="122"/>
    </row>
    <row r="87" spans="1:19" x14ac:dyDescent="0.35">
      <c r="A87" t="s">
        <v>54</v>
      </c>
      <c r="B87" s="93">
        <v>6.6429163125335854E-3</v>
      </c>
      <c r="C87" s="93">
        <v>1.338767848827925E-2</v>
      </c>
      <c r="D87" s="92">
        <f>C87-B87</f>
        <v>6.744762175745665E-3</v>
      </c>
      <c r="E87" t="s">
        <v>64</v>
      </c>
      <c r="J87" s="122"/>
      <c r="K87" s="128" t="s">
        <v>54</v>
      </c>
      <c r="L87" s="129">
        <v>1.1518008502397479E-2</v>
      </c>
      <c r="M87" s="130">
        <v>1.1246448498201791E-2</v>
      </c>
      <c r="N87" s="125">
        <f>M87-L87</f>
        <v>-2.7156000419568775E-4</v>
      </c>
      <c r="O87" s="128" t="s">
        <v>61</v>
      </c>
      <c r="P87" s="122"/>
      <c r="Q87" s="122"/>
      <c r="R87" s="122"/>
      <c r="S87" s="122"/>
    </row>
    <row r="88" spans="1:19" x14ac:dyDescent="0.35">
      <c r="J88" s="122"/>
      <c r="K88" s="128"/>
      <c r="L88" s="128"/>
      <c r="M88" s="128"/>
      <c r="N88" s="128"/>
      <c r="O88" s="128"/>
      <c r="P88" s="122"/>
      <c r="Q88" s="122"/>
      <c r="R88" s="122"/>
      <c r="S88" s="122"/>
    </row>
    <row r="89" spans="1:19" x14ac:dyDescent="0.35">
      <c r="A89" t="s">
        <v>67</v>
      </c>
      <c r="J89" s="122"/>
      <c r="K89" s="128" t="s">
        <v>66</v>
      </c>
      <c r="L89" s="128"/>
      <c r="M89" s="128"/>
      <c r="N89" s="128"/>
      <c r="O89" s="128"/>
      <c r="P89" s="122"/>
      <c r="Q89" s="122"/>
      <c r="R89" s="122"/>
      <c r="S89" s="122"/>
    </row>
    <row r="90" spans="1:19" x14ac:dyDescent="0.35">
      <c r="A90" t="s">
        <v>51</v>
      </c>
      <c r="B90" t="s">
        <v>52</v>
      </c>
      <c r="C90" t="s">
        <v>53</v>
      </c>
      <c r="D90" t="s">
        <v>54</v>
      </c>
      <c r="J90" s="122"/>
      <c r="K90" s="128" t="s">
        <v>51</v>
      </c>
      <c r="L90" s="128" t="s">
        <v>52</v>
      </c>
      <c r="M90" s="128" t="s">
        <v>53</v>
      </c>
      <c r="N90" s="128" t="s">
        <v>54</v>
      </c>
      <c r="O90" s="128"/>
      <c r="P90" s="122"/>
      <c r="Q90" s="122"/>
      <c r="R90" s="122"/>
      <c r="S90" s="122"/>
    </row>
    <row r="91" spans="1:19" x14ac:dyDescent="0.35">
      <c r="A91" s="90">
        <v>-1.6482050930062168E-2</v>
      </c>
      <c r="B91" s="90">
        <v>2.8922059355985828E-2</v>
      </c>
      <c r="C91" s="90">
        <v>3.668033169619897E-2</v>
      </c>
      <c r="D91" s="90">
        <v>2.4557855103132062E-2</v>
      </c>
      <c r="J91" s="122"/>
      <c r="K91" s="125">
        <v>1.0445268207419965E-2</v>
      </c>
      <c r="L91" s="125">
        <v>1.5626141809405316E-3</v>
      </c>
      <c r="M91" s="125">
        <v>8.4388588441919425E-3</v>
      </c>
      <c r="N91" s="125">
        <v>8.6932273964520548E-3</v>
      </c>
      <c r="O91" s="128"/>
      <c r="P91" s="122"/>
      <c r="Q91" s="122"/>
      <c r="R91" s="122"/>
      <c r="S91" s="122"/>
    </row>
    <row r="92" spans="1:19" x14ac:dyDescent="0.35">
      <c r="A92" s="90">
        <v>8.0570697697726588E-3</v>
      </c>
      <c r="B92" s="90">
        <v>-1.352994355964727E-2</v>
      </c>
      <c r="C92" s="90">
        <v>-2.6450159257372794E-2</v>
      </c>
      <c r="D92" s="90">
        <v>-1.023650933519009E-2</v>
      </c>
      <c r="J92" s="122"/>
      <c r="K92" s="125">
        <v>1.322886144230806E-2</v>
      </c>
      <c r="L92" s="125">
        <v>8.2736777489818487E-4</v>
      </c>
      <c r="M92" s="125">
        <v>6.4281062375653626E-3</v>
      </c>
      <c r="N92" s="125">
        <v>1.332961228212225E-2</v>
      </c>
      <c r="O92" s="128"/>
      <c r="P92" s="122"/>
      <c r="Q92" s="122"/>
      <c r="R92" s="122"/>
      <c r="S92" s="122"/>
    </row>
    <row r="93" spans="1:19" x14ac:dyDescent="0.35">
      <c r="A93" s="90">
        <v>-4.6326597127709306E-2</v>
      </c>
      <c r="B93" s="90">
        <v>-4.3920206416829428E-3</v>
      </c>
      <c r="C93" s="90">
        <v>-1.2182028192003763E-2</v>
      </c>
      <c r="D93" s="90">
        <v>2.1356720920513057E-2</v>
      </c>
      <c r="J93" s="122"/>
      <c r="K93" s="125">
        <v>8.630070152075342E-3</v>
      </c>
      <c r="L93" s="125">
        <v>6.7989995997950773E-3</v>
      </c>
      <c r="M93" s="125">
        <v>6.6601516532975484E-3</v>
      </c>
      <c r="N93" s="125">
        <v>1.140086711100253E-2</v>
      </c>
      <c r="O93" s="128"/>
      <c r="P93" s="122"/>
      <c r="Q93" s="122"/>
      <c r="R93" s="122"/>
      <c r="S93" s="122"/>
    </row>
    <row r="94" spans="1:19" x14ac:dyDescent="0.35">
      <c r="A94" s="90">
        <v>1.1057435681344562E-2</v>
      </c>
      <c r="B94" s="90">
        <v>1.2030881196806946E-2</v>
      </c>
      <c r="C94" s="90">
        <v>-5.7308590142426041E-3</v>
      </c>
      <c r="D94" s="90">
        <v>2.5413723249476564E-2</v>
      </c>
      <c r="J94" s="122"/>
      <c r="K94" s="125">
        <v>1.4459126613428073E-2</v>
      </c>
      <c r="L94" s="125">
        <v>1.6398396685031198E-2</v>
      </c>
      <c r="M94" s="125">
        <v>6.6811424169723205E-3</v>
      </c>
      <c r="N94" s="125">
        <v>1.8057610999998971E-2</v>
      </c>
      <c r="O94" s="128"/>
      <c r="P94" s="122"/>
      <c r="Q94" s="122"/>
      <c r="R94" s="122"/>
      <c r="S94" s="122"/>
    </row>
    <row r="95" spans="1:19" x14ac:dyDescent="0.35">
      <c r="A95" s="90">
        <v>-2.4938648291072382E-2</v>
      </c>
      <c r="B95" s="90">
        <v>5.3857369063074713E-3</v>
      </c>
      <c r="C95" s="90">
        <v>9.000148736385969E-3</v>
      </c>
      <c r="D95" s="90">
        <v>5.8466025034646521E-3</v>
      </c>
      <c r="J95" s="122"/>
      <c r="K95" s="125">
        <v>6.5262562886749132E-3</v>
      </c>
      <c r="L95" s="125">
        <v>5.1236981798850195E-3</v>
      </c>
      <c r="M95" s="125">
        <v>7.267910656580551E-3</v>
      </c>
      <c r="N95" s="125">
        <v>4.7509247014331547E-3</v>
      </c>
      <c r="O95" s="128"/>
      <c r="P95" s="122"/>
      <c r="Q95" s="122"/>
      <c r="R95" s="122"/>
      <c r="S95" s="122"/>
    </row>
    <row r="96" spans="1:19" x14ac:dyDescent="0.35">
      <c r="A96" s="99">
        <f>AVERAGE(A91:A95)</f>
        <v>-1.3726558179545328E-2</v>
      </c>
      <c r="B96" s="99">
        <f>AVERAGE(B91:B95)</f>
        <v>5.683342651554007E-3</v>
      </c>
      <c r="C96" s="99">
        <f>AVERAGE(C91:C95)</f>
        <v>2.6348679379315561E-4</v>
      </c>
      <c r="D96" s="99">
        <f>AVERAGE(D91:D95)</f>
        <v>1.338767848827925E-2</v>
      </c>
      <c r="J96" s="122"/>
      <c r="K96" s="131">
        <f>AVERAGE(K91:K95)</f>
        <v>1.065791654078127E-2</v>
      </c>
      <c r="L96" s="131">
        <f>AVERAGE(L91:L95)</f>
        <v>6.1422152841100024E-3</v>
      </c>
      <c r="M96" s="131">
        <f>AVERAGE(M91:M95)</f>
        <v>7.0952339617215447E-3</v>
      </c>
      <c r="N96" s="131">
        <f>AVERAGE(N91:N95)</f>
        <v>1.1246448498201791E-2</v>
      </c>
      <c r="O96" s="128"/>
      <c r="P96" s="122"/>
      <c r="Q96" s="122"/>
      <c r="R96" s="122"/>
      <c r="S96" s="122"/>
    </row>
    <row r="97" spans="1:19" x14ac:dyDescent="0.35">
      <c r="J97" s="122"/>
      <c r="K97" s="128"/>
      <c r="L97" s="128"/>
      <c r="M97" s="128"/>
      <c r="N97" s="128"/>
      <c r="O97" s="128"/>
      <c r="P97" s="122"/>
      <c r="Q97" s="122"/>
      <c r="R97" s="122"/>
      <c r="S97" s="122"/>
    </row>
    <row r="98" spans="1:19" x14ac:dyDescent="0.35">
      <c r="J98" s="122"/>
      <c r="K98" s="128"/>
      <c r="L98" s="128"/>
      <c r="M98" s="128"/>
      <c r="N98" s="128"/>
      <c r="O98" s="128"/>
      <c r="P98" s="122"/>
      <c r="Q98" s="122"/>
      <c r="R98" s="122"/>
      <c r="S98" s="122"/>
    </row>
    <row r="99" spans="1:19" x14ac:dyDescent="0.35">
      <c r="A99" s="91">
        <v>8.5131952845577702E-2</v>
      </c>
      <c r="B99" s="91">
        <v>6.3432354467685775E-2</v>
      </c>
      <c r="C99" s="91">
        <v>2.6332705578402778E-2</v>
      </c>
      <c r="D99" s="91">
        <v>1.9678151121655441E-2</v>
      </c>
      <c r="E99" t="s">
        <v>59</v>
      </c>
      <c r="J99" s="122"/>
      <c r="K99" s="132">
        <v>-1.6379170849322611E-3</v>
      </c>
      <c r="L99" s="132">
        <v>1.1956443106164344E-2</v>
      </c>
      <c r="M99" s="132">
        <v>5.4925424067252945E-3</v>
      </c>
      <c r="N99" s="132">
        <v>4.6541517672596497E-2</v>
      </c>
      <c r="O99" s="128"/>
      <c r="P99" s="122"/>
      <c r="Q99" s="122"/>
      <c r="R99" s="122"/>
      <c r="S99" s="122"/>
    </row>
    <row r="100" spans="1:19" x14ac:dyDescent="0.35">
      <c r="A100" t="s">
        <v>69</v>
      </c>
      <c r="J100" s="122"/>
      <c r="K100" s="128"/>
      <c r="L100" s="128"/>
      <c r="M100" s="128"/>
      <c r="N100" s="128"/>
      <c r="O100" s="128"/>
      <c r="P100" s="122"/>
      <c r="Q100" s="122"/>
      <c r="R100" s="122"/>
      <c r="S100" s="122"/>
    </row>
    <row r="101" spans="1:19" x14ac:dyDescent="0.35">
      <c r="A101" t="s">
        <v>51</v>
      </c>
      <c r="B101" t="s">
        <v>52</v>
      </c>
      <c r="C101" t="s">
        <v>53</v>
      </c>
      <c r="D101" t="s">
        <v>54</v>
      </c>
      <c r="J101" s="122"/>
      <c r="K101" s="128" t="s">
        <v>51</v>
      </c>
      <c r="L101" s="128" t="s">
        <v>52</v>
      </c>
      <c r="M101" s="128" t="s">
        <v>53</v>
      </c>
      <c r="N101" s="128" t="s">
        <v>54</v>
      </c>
      <c r="O101" s="128"/>
      <c r="P101" s="122"/>
      <c r="Q101" s="122"/>
      <c r="R101" s="122"/>
      <c r="S101" s="122"/>
    </row>
    <row r="102" spans="1:19" ht="16" x14ac:dyDescent="0.45">
      <c r="A102" s="64">
        <v>51565.504293345002</v>
      </c>
      <c r="B102" s="64">
        <v>790341.16008175036</v>
      </c>
      <c r="C102" s="64">
        <v>1864280.3882518206</v>
      </c>
      <c r="D102" s="64">
        <v>3597063.1204972225</v>
      </c>
      <c r="J102" s="122"/>
      <c r="K102" s="133">
        <v>2617610</v>
      </c>
      <c r="L102" s="133">
        <v>28521778</v>
      </c>
      <c r="M102" s="133">
        <v>62115806</v>
      </c>
      <c r="N102" s="133">
        <v>213473726</v>
      </c>
      <c r="O102" s="128"/>
      <c r="P102" s="122"/>
      <c r="Q102" s="122"/>
      <c r="R102" s="122"/>
      <c r="S102" s="122"/>
    </row>
    <row r="103" spans="1:19" ht="16" x14ac:dyDescent="0.45">
      <c r="A103" s="68">
        <v>51980.971159149994</v>
      </c>
      <c r="B103" s="68">
        <v>779647.88879297813</v>
      </c>
      <c r="C103" s="68">
        <v>1814969.8750821631</v>
      </c>
      <c r="D103" s="68">
        <v>3560241.7502849847</v>
      </c>
      <c r="J103" s="122"/>
      <c r="K103" s="134">
        <v>2652238</v>
      </c>
      <c r="L103" s="134">
        <v>28545376</v>
      </c>
      <c r="M103" s="134">
        <v>62515093</v>
      </c>
      <c r="N103" s="134">
        <v>216319248</v>
      </c>
      <c r="O103" s="128"/>
      <c r="P103" s="122"/>
      <c r="Q103" s="122"/>
      <c r="R103" s="122"/>
      <c r="S103" s="122"/>
    </row>
    <row r="104" spans="1:19" ht="16" x14ac:dyDescent="0.45">
      <c r="A104" s="72">
        <v>49572.869649952976</v>
      </c>
      <c r="B104" s="72">
        <v>776223.65917215485</v>
      </c>
      <c r="C104" s="72">
        <v>1792859.8608962747</v>
      </c>
      <c r="D104" s="72">
        <v>3636276.8397553801</v>
      </c>
      <c r="J104" s="122"/>
      <c r="K104" s="135">
        <v>2675127</v>
      </c>
      <c r="L104" s="135">
        <v>28739456</v>
      </c>
      <c r="M104" s="135">
        <v>62931453</v>
      </c>
      <c r="N104" s="135">
        <v>218785475</v>
      </c>
      <c r="O104" s="128"/>
      <c r="P104" s="122"/>
      <c r="Q104" s="122"/>
      <c r="R104" s="122"/>
      <c r="S104" s="122"/>
    </row>
    <row r="105" spans="1:19" ht="16" x14ac:dyDescent="0.45">
      <c r="A105" s="68">
        <v>50121.018467647009</v>
      </c>
      <c r="B105" s="68">
        <v>785562.31379780581</v>
      </c>
      <c r="C105" s="68">
        <v>1782585.2338011835</v>
      </c>
      <c r="D105" s="68">
        <v>3728688.1730194045</v>
      </c>
      <c r="J105" s="122"/>
      <c r="K105" s="134">
        <v>2713807</v>
      </c>
      <c r="L105" s="134">
        <v>29210737</v>
      </c>
      <c r="M105" s="134">
        <v>63351907</v>
      </c>
      <c r="N105" s="134">
        <v>222736218</v>
      </c>
      <c r="O105" s="128"/>
      <c r="P105" s="122"/>
      <c r="Q105" s="122"/>
      <c r="R105" s="122"/>
      <c r="S105" s="122"/>
    </row>
    <row r="106" spans="1:19" ht="16" x14ac:dyDescent="0.45">
      <c r="A106" s="68">
        <v>48871.068016092016</v>
      </c>
      <c r="B106" s="68">
        <v>789793.14574343094</v>
      </c>
      <c r="C106" s="68">
        <v>1798628.7660406795</v>
      </c>
      <c r="D106" s="68">
        <v>3750488.3306264188</v>
      </c>
      <c r="J106" s="122"/>
      <c r="K106" s="134">
        <v>2731518</v>
      </c>
      <c r="L106" s="134">
        <v>29360404</v>
      </c>
      <c r="M106" s="134">
        <v>63812343</v>
      </c>
      <c r="N106" s="134">
        <v>223794421</v>
      </c>
      <c r="O106" s="128"/>
      <c r="P106" s="122"/>
      <c r="Q106" s="122"/>
      <c r="R106" s="122"/>
      <c r="S106" s="122"/>
    </row>
    <row r="107" spans="1:19" x14ac:dyDescent="0.35">
      <c r="A107" s="103">
        <f>AVERAGE(A102:A106)</f>
        <v>50422.286317237398</v>
      </c>
      <c r="B107" s="103">
        <f>AVERAGE(B102:B106)</f>
        <v>784313.63351762411</v>
      </c>
      <c r="C107" s="103">
        <f>AVERAGE(C102:C106)</f>
        <v>1810664.8248144244</v>
      </c>
      <c r="D107" s="103">
        <f>AVERAGE(D102:D106)</f>
        <v>3654551.6428366825</v>
      </c>
      <c r="J107" s="122"/>
      <c r="K107" s="136">
        <f>AVERAGE(K102:K106)</f>
        <v>2678060</v>
      </c>
      <c r="L107" s="136">
        <f>AVERAGE(L102:L106)</f>
        <v>28875550.199999999</v>
      </c>
      <c r="M107" s="136">
        <f>AVERAGE(M102:M106)</f>
        <v>62945320.399999999</v>
      </c>
      <c r="N107" s="136">
        <f>AVERAGE(N102:N106)</f>
        <v>219021817.59999999</v>
      </c>
      <c r="O107" s="128"/>
      <c r="P107" s="122"/>
      <c r="Q107" s="122"/>
      <c r="R107" s="122"/>
      <c r="S107" s="122"/>
    </row>
    <row r="108" spans="1:19" x14ac:dyDescent="0.35">
      <c r="A108">
        <v>-2.3883678009502224E-2</v>
      </c>
      <c r="B108">
        <v>-4.360219615482947E-3</v>
      </c>
      <c r="C108">
        <v>-7.8149979706110435E-3</v>
      </c>
      <c r="D108">
        <v>6.744762175745665E-3</v>
      </c>
      <c r="J108" s="122"/>
      <c r="K108" s="128">
        <v>8.0382108689677385E-3</v>
      </c>
      <c r="L108" s="128">
        <v>2.0921181733128532E-3</v>
      </c>
      <c r="M108" s="128">
        <v>-2.127566191091561E-3</v>
      </c>
      <c r="N108" s="128">
        <v>-2.7156000419568775E-4</v>
      </c>
      <c r="O108" s="128"/>
      <c r="P108" s="122"/>
      <c r="Q108" s="122"/>
      <c r="R108" s="122"/>
      <c r="S108" s="122"/>
    </row>
    <row r="109" spans="1:19" x14ac:dyDescent="0.35">
      <c r="A109" s="102">
        <f>A107*A108</f>
        <v>-1204.2696509038278</v>
      </c>
      <c r="B109" s="102">
        <f>B107*B108</f>
        <v>-3419.7796895542479</v>
      </c>
      <c r="C109" s="102">
        <f>C107*C108</f>
        <v>-14150.341931381527</v>
      </c>
      <c r="D109" s="102">
        <f>D107*D108</f>
        <v>24649.081689914037</v>
      </c>
      <c r="E109" s="102">
        <f>SUM(A109:D109)</f>
        <v>5874.690418074435</v>
      </c>
      <c r="J109" s="122"/>
      <c r="K109" s="136">
        <f>K107*K108</f>
        <v>21526.81099974774</v>
      </c>
      <c r="L109" s="136">
        <f>L107*L108</f>
        <v>60411.063337827589</v>
      </c>
      <c r="M109" s="136">
        <f>M107*M108</f>
        <v>-133920.33557046592</v>
      </c>
      <c r="N109" s="136">
        <f>N107*N108</f>
        <v>-59477.565706403155</v>
      </c>
      <c r="O109" s="136">
        <f>SUM(K109:N109)</f>
        <v>-111460.02693929375</v>
      </c>
      <c r="P109" s="122"/>
      <c r="Q109" s="122"/>
      <c r="R109" s="122"/>
      <c r="S109" s="122"/>
    </row>
    <row r="110" spans="1:19" x14ac:dyDescent="0.35">
      <c r="A110" t="s">
        <v>68</v>
      </c>
      <c r="E110" s="102">
        <f>-SUM(A109:C109)</f>
        <v>18774.391271839602</v>
      </c>
      <c r="J110" s="122"/>
      <c r="K110" s="128"/>
      <c r="L110" s="128"/>
      <c r="M110" s="128"/>
      <c r="N110" s="128"/>
      <c r="O110" s="128"/>
      <c r="P110" s="122"/>
      <c r="Q110" s="122"/>
      <c r="R110" s="122"/>
      <c r="S110" s="122"/>
    </row>
    <row r="111" spans="1:19" x14ac:dyDescent="0.35">
      <c r="J111" s="122"/>
      <c r="K111" s="128"/>
      <c r="L111" s="128"/>
      <c r="M111" s="128"/>
      <c r="N111" s="128"/>
      <c r="O111" s="128"/>
      <c r="P111" s="122"/>
      <c r="Q111" s="122"/>
      <c r="R111" s="122"/>
      <c r="S111" s="122"/>
    </row>
    <row r="112" spans="1:19" x14ac:dyDescent="0.35">
      <c r="J112" s="122"/>
      <c r="K112" s="128"/>
      <c r="L112" s="128"/>
      <c r="M112" s="128"/>
      <c r="N112" s="128"/>
      <c r="O112" s="128"/>
      <c r="P112" s="122"/>
      <c r="Q112" s="122"/>
      <c r="R112" s="122"/>
      <c r="S112" s="122"/>
    </row>
    <row r="113" spans="1:19" ht="16" x14ac:dyDescent="0.45">
      <c r="J113" s="122"/>
      <c r="K113" s="126"/>
      <c r="L113" s="126"/>
      <c r="M113" s="126"/>
      <c r="N113" s="126"/>
      <c r="O113" s="128"/>
      <c r="P113" s="122"/>
      <c r="Q113" s="122"/>
      <c r="R113" s="122"/>
      <c r="S113" s="122"/>
    </row>
    <row r="114" spans="1:19" ht="16" x14ac:dyDescent="0.45">
      <c r="J114" s="122"/>
      <c r="K114" s="127"/>
      <c r="L114" s="127"/>
      <c r="M114" s="127"/>
      <c r="N114" s="127"/>
      <c r="O114" s="128"/>
      <c r="P114" s="122"/>
      <c r="Q114" s="122"/>
      <c r="R114" s="122"/>
      <c r="S114" s="122"/>
    </row>
    <row r="115" spans="1:19" ht="16" x14ac:dyDescent="0.45">
      <c r="A115" s="110">
        <v>53031.557473950983</v>
      </c>
      <c r="B115" s="110">
        <v>839891.58452037687</v>
      </c>
      <c r="C115" s="110">
        <v>1845991.5277816746</v>
      </c>
      <c r="D115" s="110">
        <v>3824291.0067764907</v>
      </c>
      <c r="E115" t="s">
        <v>59</v>
      </c>
      <c r="J115" s="122"/>
      <c r="K115" s="134">
        <v>2727044</v>
      </c>
      <c r="L115" s="134">
        <v>29711450</v>
      </c>
      <c r="M115" s="134">
        <v>64162835</v>
      </c>
      <c r="N115" s="134">
        <v>234210153</v>
      </c>
      <c r="O115" s="128"/>
      <c r="P115" s="122"/>
      <c r="Q115" s="122"/>
      <c r="R115" s="122"/>
      <c r="S115" s="122"/>
    </row>
    <row r="116" spans="1:19" ht="16" x14ac:dyDescent="0.45">
      <c r="J116" s="122"/>
      <c r="K116" s="127"/>
      <c r="L116" s="127"/>
      <c r="M116" s="127"/>
      <c r="N116" s="127"/>
      <c r="O116" s="128"/>
      <c r="P116" s="122"/>
      <c r="Q116" s="122"/>
      <c r="R116" s="122"/>
      <c r="S116" s="122"/>
    </row>
    <row r="117" spans="1:19" ht="16" x14ac:dyDescent="0.45">
      <c r="J117" s="122"/>
      <c r="K117" s="127"/>
      <c r="L117" s="127"/>
      <c r="M117" s="127"/>
      <c r="N117" s="127"/>
      <c r="O117" s="128"/>
      <c r="P117" s="122"/>
      <c r="Q117" s="122"/>
      <c r="R117" s="122"/>
      <c r="S117" s="122"/>
    </row>
    <row r="118" spans="1:19" ht="16" x14ac:dyDescent="0.45">
      <c r="J118" s="122"/>
      <c r="K118" s="127"/>
      <c r="L118" s="127"/>
      <c r="M118" s="127"/>
      <c r="N118" s="127"/>
      <c r="O118" s="128"/>
      <c r="P118" s="122"/>
      <c r="Q118" s="122"/>
      <c r="R118" s="122"/>
      <c r="S118" s="122"/>
    </row>
    <row r="119" spans="1:19" x14ac:dyDescent="0.35">
      <c r="J119" s="122"/>
      <c r="K119" s="128"/>
      <c r="L119" s="128"/>
      <c r="M119" s="128"/>
      <c r="N119" s="128"/>
      <c r="O119" s="128"/>
      <c r="P119" s="122"/>
      <c r="Q119" s="122"/>
      <c r="R119" s="122"/>
      <c r="S119" s="122"/>
    </row>
    <row r="120" spans="1:19" x14ac:dyDescent="0.35">
      <c r="J120" s="122"/>
      <c r="K120" s="128"/>
      <c r="L120" s="128"/>
      <c r="M120" s="128"/>
      <c r="N120" s="128"/>
      <c r="O120" s="128"/>
      <c r="P120" s="122"/>
      <c r="Q120" s="122"/>
      <c r="R120" s="122"/>
      <c r="S120" s="122"/>
    </row>
    <row r="121" spans="1:19" x14ac:dyDescent="0.35">
      <c r="J121" s="122"/>
      <c r="K121" s="128"/>
      <c r="L121" s="128"/>
      <c r="M121" s="128"/>
      <c r="N121" s="128"/>
      <c r="O121" s="128"/>
      <c r="P121" s="122"/>
      <c r="Q121" s="122"/>
      <c r="R121" s="122"/>
      <c r="S121" s="122"/>
    </row>
    <row r="122" spans="1:19" x14ac:dyDescent="0.35">
      <c r="J122" s="122"/>
      <c r="K122" s="128"/>
      <c r="L122" s="128"/>
      <c r="M122" s="128"/>
      <c r="N122" s="128"/>
      <c r="O122" s="128"/>
      <c r="P122" s="122"/>
      <c r="Q122" s="122"/>
      <c r="R122" s="122"/>
      <c r="S122" s="122"/>
    </row>
    <row r="123" spans="1:19" x14ac:dyDescent="0.35">
      <c r="J123" s="122"/>
      <c r="K123" s="128"/>
      <c r="L123" s="128"/>
      <c r="M123" s="128"/>
      <c r="N123" s="128"/>
      <c r="O123" s="128"/>
      <c r="P123" s="122"/>
      <c r="Q123" s="122"/>
      <c r="R123" s="122"/>
      <c r="S123" s="12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CEC7-794A-4AA7-8E80-204836555A78}">
  <dimension ref="A1:E88"/>
  <sheetViews>
    <sheetView topLeftCell="A77" workbookViewId="0">
      <selection activeCell="E94" sqref="E94"/>
    </sheetView>
  </sheetViews>
  <sheetFormatPr defaultRowHeight="14.5" x14ac:dyDescent="0.35"/>
  <cols>
    <col min="2" max="2" width="10.1796875" customWidth="1"/>
    <col min="4" max="4" width="10.1796875" bestFit="1" customWidth="1"/>
  </cols>
  <sheetData>
    <row r="1" spans="1:5" x14ac:dyDescent="0.35">
      <c r="A1" s="107"/>
      <c r="B1" s="107" t="s">
        <v>86</v>
      </c>
      <c r="C1" s="107" t="s">
        <v>87</v>
      </c>
      <c r="D1" s="107" t="s">
        <v>88</v>
      </c>
      <c r="E1" s="107" t="s">
        <v>89</v>
      </c>
    </row>
    <row r="2" spans="1:5" ht="16" x14ac:dyDescent="0.45">
      <c r="A2" s="139">
        <f>'2. Nominal'!A3</f>
        <v>41486</v>
      </c>
      <c r="B2" s="13">
        <v>1565524.3477455585</v>
      </c>
      <c r="C2" s="107">
        <v>0</v>
      </c>
      <c r="D2" s="13">
        <v>1243364.3332701731</v>
      </c>
      <c r="E2" s="107">
        <v>5.52</v>
      </c>
    </row>
    <row r="3" spans="1:5" ht="16" x14ac:dyDescent="0.45">
      <c r="A3" s="139">
        <f>'2. Nominal'!A4</f>
        <v>41517</v>
      </c>
      <c r="B3" s="13">
        <v>1591221.884608713</v>
      </c>
      <c r="C3" s="107">
        <v>0</v>
      </c>
      <c r="D3" s="13">
        <v>1266462.9826707195</v>
      </c>
      <c r="E3" s="107">
        <v>5.52</v>
      </c>
    </row>
    <row r="4" spans="1:5" ht="16" x14ac:dyDescent="0.45">
      <c r="A4" s="139">
        <f>'2. Nominal'!A5</f>
        <v>41547</v>
      </c>
      <c r="B4" s="13">
        <v>1628394.2521743134</v>
      </c>
      <c r="C4" s="107">
        <v>0</v>
      </c>
      <c r="D4" s="13">
        <v>1294729.2285362906</v>
      </c>
      <c r="E4" s="107">
        <v>5.52</v>
      </c>
    </row>
    <row r="5" spans="1:5" ht="16" x14ac:dyDescent="0.45">
      <c r="A5" s="139">
        <f>'2. Nominal'!A6</f>
        <v>41578</v>
      </c>
      <c r="B5" s="13">
        <v>1620407.3017455451</v>
      </c>
      <c r="C5" s="107">
        <v>0</v>
      </c>
      <c r="D5" s="13">
        <v>1298857.0763390528</v>
      </c>
      <c r="E5" s="107">
        <v>5.58</v>
      </c>
    </row>
    <row r="6" spans="1:5" ht="16" x14ac:dyDescent="0.45">
      <c r="A6" s="139">
        <f>'2. Nominal'!A7</f>
        <v>41608</v>
      </c>
      <c r="B6" s="13">
        <v>1645368.2043189975</v>
      </c>
      <c r="C6" s="107">
        <v>0</v>
      </c>
      <c r="D6" s="13">
        <v>1303585.6207753993</v>
      </c>
      <c r="E6" s="107">
        <v>5.58</v>
      </c>
    </row>
    <row r="7" spans="1:5" ht="16" x14ac:dyDescent="0.45">
      <c r="A7" s="139">
        <f>'2. Nominal'!A8</f>
        <v>41639</v>
      </c>
      <c r="B7" s="13">
        <v>1709229.6831162262</v>
      </c>
      <c r="C7" s="107">
        <v>0</v>
      </c>
      <c r="D7" s="13">
        <v>1370599.8366514144</v>
      </c>
      <c r="E7" s="107">
        <v>5.58</v>
      </c>
    </row>
    <row r="8" spans="1:5" ht="16" x14ac:dyDescent="0.45">
      <c r="A8" s="139">
        <f>'2. Nominal'!A9</f>
        <v>41670</v>
      </c>
      <c r="B8" s="13">
        <v>1697461.3381338981</v>
      </c>
      <c r="C8" s="107">
        <v>0</v>
      </c>
      <c r="D8" s="13">
        <v>1300091.0094672726</v>
      </c>
      <c r="E8" s="107">
        <v>5.12</v>
      </c>
    </row>
    <row r="9" spans="1:5" ht="16" x14ac:dyDescent="0.45">
      <c r="A9" s="139">
        <f>'2. Nominal'!A10</f>
        <v>41698</v>
      </c>
      <c r="B9" s="13">
        <v>1690732.1165060715</v>
      </c>
      <c r="C9" s="107">
        <v>0</v>
      </c>
      <c r="D9" s="13">
        <v>1315178.110015573</v>
      </c>
      <c r="E9" s="107">
        <v>5.12</v>
      </c>
    </row>
    <row r="10" spans="1:5" ht="16" x14ac:dyDescent="0.45">
      <c r="A10" s="139">
        <f>'2. Nominal'!A11</f>
        <v>41729</v>
      </c>
      <c r="B10" s="13">
        <v>1683340.2725113174</v>
      </c>
      <c r="C10" s="107">
        <v>0</v>
      </c>
      <c r="D10" s="13">
        <v>1331925.3273828242</v>
      </c>
      <c r="E10" s="107">
        <v>5.12</v>
      </c>
    </row>
    <row r="11" spans="1:5" ht="16" x14ac:dyDescent="0.45">
      <c r="A11" s="139">
        <f>'2. Nominal'!A12</f>
        <v>41759</v>
      </c>
      <c r="B11" s="13">
        <v>1709863.3188772299</v>
      </c>
      <c r="C11" s="107">
        <v>0</v>
      </c>
      <c r="D11" s="13">
        <v>1368949.046626376</v>
      </c>
      <c r="E11" s="107">
        <v>4.9400000000000004</v>
      </c>
    </row>
    <row r="12" spans="1:5" ht="16" x14ac:dyDescent="0.45">
      <c r="A12" s="139">
        <f>'2. Nominal'!A13</f>
        <v>41790</v>
      </c>
      <c r="B12" s="13">
        <v>1737366.472078627</v>
      </c>
      <c r="C12" s="107">
        <v>0</v>
      </c>
      <c r="D12" s="13">
        <v>1387196.680091718</v>
      </c>
      <c r="E12" s="107">
        <v>4.9400000000000004</v>
      </c>
    </row>
    <row r="13" spans="1:5" ht="16" x14ac:dyDescent="0.45">
      <c r="A13" s="139">
        <f>'2. Nominal'!A14</f>
        <v>41820</v>
      </c>
      <c r="B13" s="13">
        <v>1758243.1398629122</v>
      </c>
      <c r="C13" s="107">
        <v>0</v>
      </c>
      <c r="D13" s="13">
        <v>1422133.9084441282</v>
      </c>
      <c r="E13" s="107">
        <v>4.9400000000000004</v>
      </c>
    </row>
    <row r="14" spans="1:5" ht="16" x14ac:dyDescent="0.45">
      <c r="A14" s="139">
        <f>'2. Nominal'!A15</f>
        <v>41851</v>
      </c>
      <c r="B14" s="13">
        <v>1767014.786920792</v>
      </c>
      <c r="C14" s="107">
        <v>0</v>
      </c>
      <c r="D14" s="13">
        <v>1415078.7920302949</v>
      </c>
      <c r="E14" s="107">
        <v>4.93</v>
      </c>
    </row>
    <row r="15" spans="1:5" ht="16" x14ac:dyDescent="0.45">
      <c r="A15" s="139">
        <f>'2. Nominal'!A16</f>
        <v>41882</v>
      </c>
      <c r="B15" s="13">
        <v>1781421.5093523934</v>
      </c>
      <c r="C15" s="107">
        <v>0</v>
      </c>
      <c r="D15" s="13">
        <v>1451731.7546933643</v>
      </c>
      <c r="E15" s="107">
        <v>4.93</v>
      </c>
    </row>
    <row r="16" spans="1:5" ht="16" x14ac:dyDescent="0.45">
      <c r="A16" s="139">
        <f>'2. Nominal'!A17</f>
        <v>41912</v>
      </c>
      <c r="B16" s="13">
        <v>1820242.5097959249</v>
      </c>
      <c r="C16" s="107">
        <v>0</v>
      </c>
      <c r="D16" s="13">
        <v>1508084.4291368111</v>
      </c>
      <c r="E16" s="107">
        <v>4.93</v>
      </c>
    </row>
    <row r="17" spans="1:5" ht="16" x14ac:dyDescent="0.45">
      <c r="A17" s="139">
        <f>'2. Nominal'!A18</f>
        <v>41943</v>
      </c>
      <c r="B17" s="13">
        <v>1828377.0836000666</v>
      </c>
      <c r="C17" s="107">
        <v>0</v>
      </c>
      <c r="D17" s="13">
        <v>1510019.7782628906</v>
      </c>
      <c r="E17" s="107">
        <v>5.05</v>
      </c>
    </row>
    <row r="18" spans="1:5" ht="16" x14ac:dyDescent="0.45">
      <c r="A18" s="139">
        <f>'2. Nominal'!A19</f>
        <v>41973</v>
      </c>
      <c r="B18" s="13">
        <v>1840897.4832994284</v>
      </c>
      <c r="C18" s="107">
        <v>0</v>
      </c>
      <c r="D18" s="13">
        <v>1531909.9358486303</v>
      </c>
      <c r="E18" s="107">
        <v>5.05</v>
      </c>
    </row>
    <row r="19" spans="1:5" ht="16" x14ac:dyDescent="0.45">
      <c r="A19" s="139">
        <f>'2. Nominal'!A20</f>
        <v>42004</v>
      </c>
      <c r="B19" s="13">
        <v>1876307.5341726134</v>
      </c>
      <c r="C19" s="107">
        <v>0</v>
      </c>
      <c r="D19" s="13">
        <v>1597602.4475125941</v>
      </c>
      <c r="E19" s="107">
        <v>5.05</v>
      </c>
    </row>
    <row r="20" spans="1:5" ht="16" x14ac:dyDescent="0.45">
      <c r="A20" s="139">
        <f>'2. Nominal'!A21</f>
        <v>42035</v>
      </c>
      <c r="B20" s="13">
        <v>1884026.8572853326</v>
      </c>
      <c r="C20" s="107">
        <v>0</v>
      </c>
      <c r="D20" s="13">
        <v>1557914.9543314292</v>
      </c>
      <c r="E20" s="138">
        <v>4.83</v>
      </c>
    </row>
    <row r="21" spans="1:5" ht="16" x14ac:dyDescent="0.45">
      <c r="A21" s="139">
        <f>'2. Nominal'!A22</f>
        <v>42063</v>
      </c>
      <c r="B21" s="13">
        <v>1885511.6551662169</v>
      </c>
      <c r="C21" s="107">
        <v>0</v>
      </c>
      <c r="D21" s="13">
        <v>1592112.7933477946</v>
      </c>
      <c r="E21" s="138">
        <v>4.83</v>
      </c>
    </row>
    <row r="22" spans="1:5" ht="16" x14ac:dyDescent="0.45">
      <c r="A22" s="139">
        <f>'2. Nominal'!A23</f>
        <v>42094</v>
      </c>
      <c r="B22" s="13">
        <v>1892106.8558963621</v>
      </c>
      <c r="C22" s="107">
        <v>0</v>
      </c>
      <c r="D22" s="13">
        <v>1593266.5889735259</v>
      </c>
      <c r="E22" s="138">
        <v>4.83</v>
      </c>
    </row>
    <row r="23" spans="1:5" ht="16" x14ac:dyDescent="0.45">
      <c r="A23" s="139">
        <f>'2. Nominal'!A24</f>
        <v>42124</v>
      </c>
      <c r="B23" s="13">
        <v>1914485.7466489389</v>
      </c>
      <c r="C23" s="107">
        <v>0</v>
      </c>
      <c r="D23" s="13">
        <v>1556945.0740711475</v>
      </c>
      <c r="E23" s="138">
        <v>4.74</v>
      </c>
    </row>
    <row r="24" spans="1:5" ht="16" x14ac:dyDescent="0.45">
      <c r="A24" s="139">
        <f>'2. Nominal'!A25</f>
        <v>42155</v>
      </c>
      <c r="B24" s="13">
        <v>1935333.5501719373</v>
      </c>
      <c r="C24" s="107">
        <v>0</v>
      </c>
      <c r="D24" s="13">
        <v>1554500.5346168769</v>
      </c>
      <c r="E24" s="138">
        <v>4.74</v>
      </c>
    </row>
    <row r="25" spans="1:5" ht="16" x14ac:dyDescent="0.45">
      <c r="A25" s="139">
        <f>'2. Nominal'!A26</f>
        <v>42185</v>
      </c>
      <c r="B25" s="13">
        <v>1930122.9110731706</v>
      </c>
      <c r="C25" s="107">
        <v>0</v>
      </c>
      <c r="D25" s="13">
        <v>1637950.9490621283</v>
      </c>
      <c r="E25" s="138">
        <v>4.74</v>
      </c>
    </row>
    <row r="26" spans="1:5" ht="16" x14ac:dyDescent="0.45">
      <c r="A26" s="139">
        <f>'2. Nominal'!A27</f>
        <v>42216</v>
      </c>
      <c r="B26" s="13">
        <v>1933278.6594517459</v>
      </c>
      <c r="C26" s="107">
        <v>0</v>
      </c>
      <c r="D26" s="13">
        <v>1653205.0922897311</v>
      </c>
      <c r="E26" s="138">
        <v>4.78</v>
      </c>
    </row>
    <row r="27" spans="1:5" ht="16" x14ac:dyDescent="0.45">
      <c r="A27" s="139">
        <f>'2. Nominal'!A28</f>
        <v>42247</v>
      </c>
      <c r="B27" s="13">
        <v>1944849.1501489847</v>
      </c>
      <c r="C27" s="107">
        <v>0</v>
      </c>
      <c r="D27" s="13">
        <v>1664549.3583608728</v>
      </c>
      <c r="E27" s="138">
        <v>4.78</v>
      </c>
    </row>
    <row r="28" spans="1:5" ht="16" x14ac:dyDescent="0.45">
      <c r="A28" s="139">
        <f>'2. Nominal'!A29</f>
        <v>42277</v>
      </c>
      <c r="B28" s="13">
        <v>1974071.1811931864</v>
      </c>
      <c r="C28" s="107">
        <v>0</v>
      </c>
      <c r="D28" s="13">
        <v>1695168.9962135337</v>
      </c>
      <c r="E28" s="138">
        <v>4.78</v>
      </c>
    </row>
    <row r="29" spans="1:5" ht="16" x14ac:dyDescent="0.45">
      <c r="A29" s="139">
        <f>'2. Nominal'!A30</f>
        <v>42308</v>
      </c>
      <c r="B29" s="13">
        <v>1950494.8390785083</v>
      </c>
      <c r="C29" s="107">
        <v>0</v>
      </c>
      <c r="D29" s="13">
        <v>1646805.0893998593</v>
      </c>
      <c r="E29" s="138">
        <v>5.15</v>
      </c>
    </row>
    <row r="30" spans="1:5" ht="16" x14ac:dyDescent="0.45">
      <c r="A30" s="139">
        <f>'2. Nominal'!A31</f>
        <v>42338</v>
      </c>
      <c r="B30" s="13">
        <v>1956893.5401248385</v>
      </c>
      <c r="C30" s="107">
        <v>0</v>
      </c>
      <c r="D30" s="13">
        <v>1653383.2057067032</v>
      </c>
      <c r="E30" s="138">
        <v>5.15</v>
      </c>
    </row>
    <row r="31" spans="1:5" ht="16" x14ac:dyDescent="0.45">
      <c r="A31" s="139">
        <f>'2. Nominal'!A32</f>
        <v>42369</v>
      </c>
      <c r="B31" s="13">
        <v>1992149.2547264216</v>
      </c>
      <c r="C31" s="107">
        <v>0</v>
      </c>
      <c r="D31" s="13">
        <v>1743712.501386923</v>
      </c>
      <c r="E31" s="138">
        <v>5.15</v>
      </c>
    </row>
    <row r="32" spans="1:5" ht="16" x14ac:dyDescent="0.45">
      <c r="A32" s="139">
        <f>'2. Nominal'!A33</f>
        <v>42400</v>
      </c>
      <c r="B32" s="13">
        <v>1991474.934835348</v>
      </c>
      <c r="C32" s="107">
        <v>0</v>
      </c>
      <c r="D32" s="13">
        <v>1693801.1993622468</v>
      </c>
      <c r="E32" s="138">
        <v>4.9400000000000004</v>
      </c>
    </row>
    <row r="33" spans="1:5" ht="16" x14ac:dyDescent="0.45">
      <c r="A33" s="139">
        <f>'2. Nominal'!A34</f>
        <v>42429</v>
      </c>
      <c r="B33" s="13">
        <v>1998650.4433361939</v>
      </c>
      <c r="C33" s="107">
        <v>0</v>
      </c>
      <c r="D33" s="13">
        <v>1707401.9751050004</v>
      </c>
      <c r="E33" s="138">
        <v>4.9400000000000004</v>
      </c>
    </row>
    <row r="34" spans="1:5" ht="16" x14ac:dyDescent="0.45">
      <c r="A34" s="139">
        <f>'2. Nominal'!A35</f>
        <v>42460</v>
      </c>
      <c r="B34" s="13">
        <v>1994164.9655279545</v>
      </c>
      <c r="C34" s="107">
        <v>0</v>
      </c>
      <c r="D34" s="13">
        <v>1734952.1794907372</v>
      </c>
      <c r="E34" s="138">
        <v>4.9400000000000004</v>
      </c>
    </row>
    <row r="35" spans="1:5" ht="16" x14ac:dyDescent="0.45">
      <c r="A35" s="139">
        <f>'2. Nominal'!A36</f>
        <v>42490</v>
      </c>
      <c r="B35" s="13">
        <v>1992866.5765590556</v>
      </c>
      <c r="C35" s="107">
        <v>0</v>
      </c>
      <c r="D35" s="13">
        <v>1725793.828160777</v>
      </c>
      <c r="E35" s="138">
        <v>5.21</v>
      </c>
    </row>
    <row r="36" spans="1:5" ht="16" x14ac:dyDescent="0.45">
      <c r="A36" s="139">
        <f>'2. Nominal'!A37</f>
        <v>42521</v>
      </c>
      <c r="B36" s="13">
        <v>2016337.026046132</v>
      </c>
      <c r="C36" s="107">
        <v>0</v>
      </c>
      <c r="D36" s="13">
        <v>1718837.6503390928</v>
      </c>
      <c r="E36" s="138">
        <v>5.21</v>
      </c>
    </row>
    <row r="37" spans="1:5" ht="16" x14ac:dyDescent="0.45">
      <c r="A37" s="139">
        <f>'2. Nominal'!A38</f>
        <v>42551</v>
      </c>
      <c r="B37" s="13">
        <v>2020751.5316934676</v>
      </c>
      <c r="C37" s="107">
        <v>0</v>
      </c>
      <c r="D37" s="13">
        <v>1805114.3163928878</v>
      </c>
      <c r="E37" s="138">
        <v>5.21</v>
      </c>
    </row>
    <row r="38" spans="1:5" ht="16" x14ac:dyDescent="0.45">
      <c r="A38" s="139">
        <f>'2. Nominal'!A39</f>
        <v>42582</v>
      </c>
      <c r="B38" s="13">
        <v>2047200.5685241558</v>
      </c>
      <c r="C38" s="107">
        <v>0</v>
      </c>
      <c r="D38" s="13">
        <v>1774698.4563033308</v>
      </c>
      <c r="E38" s="138">
        <v>5.03</v>
      </c>
    </row>
    <row r="39" spans="1:5" ht="16" x14ac:dyDescent="0.45">
      <c r="A39" s="139">
        <f>'2. Nominal'!A40</f>
        <v>42613</v>
      </c>
      <c r="B39" s="13">
        <v>2061775.498179713</v>
      </c>
      <c r="C39" s="107">
        <v>0</v>
      </c>
      <c r="D39" s="13">
        <v>1770370.8925799832</v>
      </c>
      <c r="E39" s="138">
        <v>5.03</v>
      </c>
    </row>
    <row r="40" spans="1:5" ht="16" x14ac:dyDescent="0.45">
      <c r="A40" s="139">
        <f>'2. Nominal'!A41</f>
        <v>42643</v>
      </c>
      <c r="B40" s="13">
        <v>2021213.957143778</v>
      </c>
      <c r="C40" s="107">
        <v>0</v>
      </c>
      <c r="D40" s="13">
        <v>1830564.9129296241</v>
      </c>
      <c r="E40" s="138">
        <v>5.03</v>
      </c>
    </row>
    <row r="41" spans="1:5" ht="16" x14ac:dyDescent="0.45">
      <c r="A41" s="139">
        <f>'2. Nominal'!A42</f>
        <v>42674</v>
      </c>
      <c r="B41" s="13">
        <v>2047624.0984147354</v>
      </c>
      <c r="C41" s="107">
        <v>0</v>
      </c>
      <c r="D41" s="13">
        <v>1849397.8065342391</v>
      </c>
      <c r="E41" s="138">
        <v>4.9400000000000004</v>
      </c>
    </row>
    <row r="42" spans="1:5" ht="16" x14ac:dyDescent="0.45">
      <c r="A42" s="139">
        <f>'2. Nominal'!A43</f>
        <v>42704</v>
      </c>
      <c r="B42" s="13">
        <v>2084365.6209560446</v>
      </c>
      <c r="C42" s="107">
        <v>0</v>
      </c>
      <c r="D42" s="13">
        <v>1895674.9898636872</v>
      </c>
      <c r="E42" s="138">
        <v>4.9400000000000004</v>
      </c>
    </row>
    <row r="43" spans="1:5" ht="16" x14ac:dyDescent="0.45">
      <c r="A43" s="139">
        <f>'2. Nominal'!A44</f>
        <v>42735</v>
      </c>
      <c r="B43" s="13">
        <v>2129269.096050784</v>
      </c>
      <c r="C43" s="107">
        <v>0</v>
      </c>
      <c r="D43" s="13">
        <v>1992105.8353064191</v>
      </c>
      <c r="E43" s="138">
        <v>4.9400000000000004</v>
      </c>
    </row>
    <row r="44" spans="1:5" ht="16" x14ac:dyDescent="0.45">
      <c r="A44" s="139">
        <f>'2. Nominal'!A45</f>
        <v>42766</v>
      </c>
      <c r="B44" s="13">
        <v>2151117.1192764542</v>
      </c>
      <c r="C44" s="107">
        <v>0</v>
      </c>
      <c r="D44" s="13">
        <v>1938928.6559456084</v>
      </c>
      <c r="E44" s="138">
        <v>5.01</v>
      </c>
    </row>
    <row r="45" spans="1:5" ht="16" x14ac:dyDescent="0.45">
      <c r="A45" s="139">
        <f>'2. Nominal'!A46</f>
        <v>42794</v>
      </c>
      <c r="B45" s="13">
        <v>2167385.5884580393</v>
      </c>
      <c r="C45" s="107">
        <v>0</v>
      </c>
      <c r="D45" s="13">
        <v>1932819.3292764551</v>
      </c>
      <c r="E45" s="138">
        <v>5.01</v>
      </c>
    </row>
    <row r="46" spans="1:5" ht="16" x14ac:dyDescent="0.45">
      <c r="A46" s="139">
        <f>'2. Nominal'!A47</f>
        <v>42825</v>
      </c>
      <c r="B46" s="13">
        <v>2162311.3420155738</v>
      </c>
      <c r="C46" s="107">
        <v>0</v>
      </c>
      <c r="D46" s="13">
        <v>1970491.1842669896</v>
      </c>
      <c r="E46" s="138">
        <v>5.01</v>
      </c>
    </row>
    <row r="47" spans="1:5" ht="16" x14ac:dyDescent="0.45">
      <c r="A47" s="139">
        <f>'2. Nominal'!A48</f>
        <v>42855</v>
      </c>
      <c r="B47" s="13">
        <v>2230476.9715008433</v>
      </c>
      <c r="C47" s="107">
        <v>0</v>
      </c>
      <c r="D47" s="13">
        <v>1939272.2510638938</v>
      </c>
      <c r="E47" s="138">
        <v>5.01</v>
      </c>
    </row>
    <row r="48" spans="1:5" ht="16" x14ac:dyDescent="0.45">
      <c r="A48" s="139">
        <f>'2. Nominal'!A49</f>
        <v>42886</v>
      </c>
      <c r="B48" s="13">
        <v>2230707.668739832</v>
      </c>
      <c r="C48" s="107">
        <v>0</v>
      </c>
      <c r="D48" s="13">
        <v>2013163.9820803818</v>
      </c>
      <c r="E48" s="138">
        <v>5.01</v>
      </c>
    </row>
    <row r="49" spans="1:5" ht="16" x14ac:dyDescent="0.45">
      <c r="A49" s="139">
        <f>'2. Nominal'!A50</f>
        <v>42916</v>
      </c>
      <c r="B49" s="13">
        <v>2251239.1057073683</v>
      </c>
      <c r="C49" s="107">
        <v>0</v>
      </c>
      <c r="D49" s="13">
        <v>2030758.3388885246</v>
      </c>
      <c r="E49" s="138">
        <v>5.01</v>
      </c>
    </row>
    <row r="50" spans="1:5" ht="16" x14ac:dyDescent="0.45">
      <c r="A50" s="139">
        <f>'2. Nominal'!A51</f>
        <v>42947</v>
      </c>
      <c r="B50" s="13">
        <v>2268267.8289761445</v>
      </c>
      <c r="C50" s="107">
        <v>0</v>
      </c>
      <c r="D50" s="13">
        <v>2011652.5714208148</v>
      </c>
      <c r="E50" s="138">
        <v>5.0599999999999996</v>
      </c>
    </row>
    <row r="51" spans="1:5" ht="16" x14ac:dyDescent="0.45">
      <c r="A51" s="139">
        <f>'2. Nominal'!A52</f>
        <v>42978</v>
      </c>
      <c r="B51" s="13">
        <v>2269326.5226084953</v>
      </c>
      <c r="C51" s="107">
        <v>0</v>
      </c>
      <c r="D51" s="13">
        <v>2026337.3144546065</v>
      </c>
      <c r="E51" s="138">
        <v>5.0599999999999996</v>
      </c>
    </row>
    <row r="52" spans="1:5" ht="16" x14ac:dyDescent="0.45">
      <c r="A52" s="139">
        <f>'2. Nominal'!A53</f>
        <v>43008</v>
      </c>
      <c r="B52" s="13">
        <v>2287938.1052191453</v>
      </c>
      <c r="C52" s="107">
        <v>0</v>
      </c>
      <c r="D52" s="13">
        <v>2062292.4526127521</v>
      </c>
      <c r="E52" s="138">
        <v>5.0599999999999996</v>
      </c>
    </row>
    <row r="53" spans="1:5" ht="16" x14ac:dyDescent="0.45">
      <c r="A53" s="139">
        <f>'2. Nominal'!A54</f>
        <v>43039</v>
      </c>
      <c r="B53" s="13">
        <v>2305609.607547529</v>
      </c>
      <c r="C53" s="107">
        <v>0</v>
      </c>
      <c r="D53" s="13">
        <v>2052568.4909698227</v>
      </c>
      <c r="E53" s="138">
        <v>5.19</v>
      </c>
    </row>
    <row r="54" spans="1:5" ht="16" x14ac:dyDescent="0.45">
      <c r="A54" s="139">
        <f>'2. Nominal'!A55</f>
        <v>43069</v>
      </c>
      <c r="B54" s="13">
        <v>2310298.1897650491</v>
      </c>
      <c r="C54" s="107">
        <v>0</v>
      </c>
      <c r="D54" s="13">
        <v>2087297.5871166131</v>
      </c>
      <c r="E54" s="138">
        <v>5.19</v>
      </c>
    </row>
    <row r="55" spans="1:5" ht="16" x14ac:dyDescent="0.45">
      <c r="A55" s="139">
        <f>'2. Nominal'!A56</f>
        <v>43100</v>
      </c>
      <c r="B55" s="13">
        <v>2322175.9616527096</v>
      </c>
      <c r="C55" s="107">
        <v>0</v>
      </c>
      <c r="D55" s="13">
        <v>2225080.0238077519</v>
      </c>
      <c r="E55" s="138">
        <v>5.19</v>
      </c>
    </row>
    <row r="56" spans="1:5" ht="16" x14ac:dyDescent="0.45">
      <c r="A56" s="139">
        <f>'2. Nominal'!A57</f>
        <v>43131</v>
      </c>
      <c r="B56" s="13">
        <v>2358953.447683855</v>
      </c>
      <c r="C56" s="107">
        <v>0</v>
      </c>
      <c r="D56" s="13">
        <v>2116400.7876929725</v>
      </c>
      <c r="E56" s="138">
        <v>5.0599999999999996</v>
      </c>
    </row>
    <row r="57" spans="1:5" ht="16" x14ac:dyDescent="0.45">
      <c r="A57" s="139">
        <f>'2. Nominal'!A58</f>
        <v>43159</v>
      </c>
      <c r="B57" s="13">
        <v>2368907.1318649594</v>
      </c>
      <c r="C57" s="107">
        <v>0</v>
      </c>
      <c r="D57" s="13">
        <v>2116857.8671848727</v>
      </c>
      <c r="E57" s="138">
        <v>5.0599999999999996</v>
      </c>
    </row>
    <row r="58" spans="1:5" ht="16" x14ac:dyDescent="0.45">
      <c r="A58" s="139">
        <f>'2. Nominal'!A59</f>
        <v>43190</v>
      </c>
      <c r="B58" s="13">
        <v>2362735.6657153419</v>
      </c>
      <c r="C58" s="107">
        <v>0</v>
      </c>
      <c r="D58" s="13">
        <v>2133453.155533304</v>
      </c>
      <c r="E58" s="138">
        <v>5.0599999999999996</v>
      </c>
    </row>
    <row r="59" spans="1:5" ht="16" x14ac:dyDescent="0.45">
      <c r="A59" s="139">
        <f>'2. Nominal'!A60</f>
        <v>43220</v>
      </c>
      <c r="B59" s="13">
        <v>2371162.8714107401</v>
      </c>
      <c r="C59" s="107">
        <v>0</v>
      </c>
      <c r="D59" s="13">
        <v>2126978.8495465619</v>
      </c>
      <c r="E59" s="138">
        <v>5.27</v>
      </c>
    </row>
    <row r="60" spans="1:5" ht="16" x14ac:dyDescent="0.45">
      <c r="A60" s="139">
        <f>'2. Nominal'!A61</f>
        <v>43251</v>
      </c>
      <c r="B60" s="13">
        <v>2353689.8557671839</v>
      </c>
      <c r="C60" s="107">
        <v>0</v>
      </c>
      <c r="D60" s="13">
        <v>2156799.0609875144</v>
      </c>
      <c r="E60" s="138">
        <v>5.27</v>
      </c>
    </row>
    <row r="61" spans="1:5" ht="16" x14ac:dyDescent="0.45">
      <c r="A61" s="139">
        <f>'2. Nominal'!A62</f>
        <v>43281</v>
      </c>
      <c r="B61" s="13">
        <v>2367318.3580208989</v>
      </c>
      <c r="C61" s="107">
        <v>0</v>
      </c>
      <c r="D61" s="13">
        <v>2192870.1071746983</v>
      </c>
      <c r="E61" s="138">
        <v>5.27</v>
      </c>
    </row>
    <row r="62" spans="1:5" ht="16" x14ac:dyDescent="0.45">
      <c r="A62" s="139">
        <f>'2. Nominal'!A63</f>
        <v>43312</v>
      </c>
      <c r="B62" s="13">
        <v>2357739.4065549383</v>
      </c>
      <c r="C62" s="107">
        <v>0</v>
      </c>
      <c r="D62" s="13">
        <v>2220215.4390674205</v>
      </c>
      <c r="E62" s="138">
        <v>5.17</v>
      </c>
    </row>
    <row r="63" spans="1:5" ht="16" x14ac:dyDescent="0.45">
      <c r="A63" s="139">
        <f>'2. Nominal'!A64</f>
        <v>43343</v>
      </c>
      <c r="B63" s="13">
        <v>2352664.6813517003</v>
      </c>
      <c r="C63" s="107">
        <v>0</v>
      </c>
      <c r="D63" s="13">
        <v>2248380.4672097694</v>
      </c>
      <c r="E63" s="138">
        <v>5.17</v>
      </c>
    </row>
    <row r="64" spans="1:5" ht="16" x14ac:dyDescent="0.45">
      <c r="A64" s="139">
        <f>'2. Nominal'!A65</f>
        <v>43373</v>
      </c>
      <c r="B64" s="13">
        <v>2351851.6509541795</v>
      </c>
      <c r="C64" s="107">
        <v>0</v>
      </c>
      <c r="D64" s="13">
        <v>2299749.4370383709</v>
      </c>
      <c r="E64" s="138">
        <v>5.17</v>
      </c>
    </row>
    <row r="65" spans="1:5" ht="16" x14ac:dyDescent="0.45">
      <c r="A65" s="139">
        <f>'2. Nominal'!A66</f>
        <v>43404</v>
      </c>
      <c r="B65" s="13">
        <v>2370050.0289408201</v>
      </c>
      <c r="C65" s="107">
        <v>0</v>
      </c>
      <c r="D65" s="13">
        <v>2334674.5523412088</v>
      </c>
      <c r="E65" s="138">
        <v>5.18</v>
      </c>
    </row>
    <row r="66" spans="1:5" ht="16" x14ac:dyDescent="0.45">
      <c r="A66" s="139">
        <f>'2. Nominal'!A67</f>
        <v>43434</v>
      </c>
      <c r="B66" s="13">
        <v>2363619.066893124</v>
      </c>
      <c r="C66" s="107">
        <v>0</v>
      </c>
      <c r="D66" s="13">
        <v>2368123.2235977212</v>
      </c>
      <c r="E66" s="138">
        <v>5.18</v>
      </c>
    </row>
    <row r="67" spans="1:5" ht="16" x14ac:dyDescent="0.45">
      <c r="A67" s="139">
        <f>'2. Nominal'!A68</f>
        <v>43465</v>
      </c>
      <c r="B67" s="13">
        <v>2404708.9680887004</v>
      </c>
      <c r="C67" s="107">
        <v>0</v>
      </c>
      <c r="D67" s="13">
        <v>2422708.3573924876</v>
      </c>
      <c r="E67" s="138">
        <v>5.18</v>
      </c>
    </row>
    <row r="68" spans="1:5" ht="16" x14ac:dyDescent="0.45">
      <c r="A68" s="139">
        <f>'2. Nominal'!A69</f>
        <v>43496</v>
      </c>
      <c r="B68" s="13">
        <v>2413054.4998611053</v>
      </c>
      <c r="C68" s="107">
        <v>0</v>
      </c>
      <c r="D68" s="13">
        <v>2336260.5949158128</v>
      </c>
      <c r="E68" s="138">
        <v>5.07</v>
      </c>
    </row>
    <row r="69" spans="1:5" ht="16" x14ac:dyDescent="0.45">
      <c r="A69" s="139">
        <f>'2. Nominal'!A70</f>
        <v>43524</v>
      </c>
      <c r="B69" s="13">
        <v>2452911.586319882</v>
      </c>
      <c r="C69" s="107">
        <v>0</v>
      </c>
      <c r="D69" s="13">
        <v>2357644.5978627848</v>
      </c>
      <c r="E69" s="138">
        <v>5.07</v>
      </c>
    </row>
    <row r="70" spans="1:5" ht="16" x14ac:dyDescent="0.45">
      <c r="A70" s="139">
        <f>'2. Nominal'!A71</f>
        <v>43555</v>
      </c>
      <c r="B70" s="13">
        <v>2466785.3292192104</v>
      </c>
      <c r="C70" s="107">
        <v>0</v>
      </c>
      <c r="D70" s="13">
        <v>2400037.5609461926</v>
      </c>
      <c r="E70" s="138">
        <v>5.07</v>
      </c>
    </row>
    <row r="71" spans="1:5" ht="16" x14ac:dyDescent="0.45">
      <c r="A71" s="139">
        <f>'2. Nominal'!A72</f>
        <v>43585</v>
      </c>
      <c r="B71" s="13">
        <v>2465518.7545051696</v>
      </c>
      <c r="C71" s="107">
        <v>0</v>
      </c>
      <c r="D71" s="13">
        <v>2373151.8226357191</v>
      </c>
      <c r="E71" s="138">
        <v>5.05</v>
      </c>
    </row>
    <row r="72" spans="1:5" ht="16" x14ac:dyDescent="0.45">
      <c r="A72" s="139">
        <f>'2. Nominal'!A73</f>
        <v>43616</v>
      </c>
      <c r="B72" s="13">
        <v>2488555.1496825684</v>
      </c>
      <c r="C72" s="107">
        <v>0</v>
      </c>
      <c r="D72" s="13">
        <v>2385156.5085598687</v>
      </c>
      <c r="E72" s="138">
        <v>5.05</v>
      </c>
    </row>
    <row r="73" spans="1:5" ht="16" x14ac:dyDescent="0.45">
      <c r="A73" s="139">
        <f>'2. Nominal'!A74</f>
        <v>43646</v>
      </c>
      <c r="B73" s="13">
        <v>2517209.5949543649</v>
      </c>
      <c r="C73" s="107">
        <v>0</v>
      </c>
      <c r="D73" s="13">
        <v>2445041.5986014716</v>
      </c>
      <c r="E73" s="138">
        <v>5.05</v>
      </c>
    </row>
    <row r="74" spans="1:5" ht="16" x14ac:dyDescent="0.45">
      <c r="A74" s="139">
        <f>'2. Nominal'!A75</f>
        <v>43677</v>
      </c>
      <c r="B74" s="13">
        <v>2533936.4150959896</v>
      </c>
      <c r="C74" s="107">
        <v>0</v>
      </c>
      <c r="D74" s="13">
        <v>2449309.2940188558</v>
      </c>
      <c r="E74" s="138">
        <v>5.0199999999999996</v>
      </c>
    </row>
    <row r="75" spans="1:5" ht="16" x14ac:dyDescent="0.45">
      <c r="A75" s="139">
        <f>'2. Nominal'!A76</f>
        <v>43708</v>
      </c>
      <c r="B75" s="13">
        <v>2528050.7847629166</v>
      </c>
      <c r="C75" s="107">
        <v>0</v>
      </c>
      <c r="D75" s="13">
        <v>2449154.694029978</v>
      </c>
      <c r="E75" s="138">
        <v>5.0199999999999996</v>
      </c>
    </row>
    <row r="76" spans="1:5" ht="16" x14ac:dyDescent="0.45">
      <c r="A76" s="139">
        <f>'2. Nominal'!A77</f>
        <v>43738</v>
      </c>
      <c r="B76" s="13">
        <v>2527986.0717968997</v>
      </c>
      <c r="C76" s="107">
        <v>0</v>
      </c>
      <c r="D76" s="13">
        <v>2503586.0151901026</v>
      </c>
      <c r="E76" s="138">
        <v>5.0199999999999996</v>
      </c>
    </row>
    <row r="77" spans="1:5" ht="16" x14ac:dyDescent="0.45">
      <c r="A77" s="139">
        <f>'2. Nominal'!A78</f>
        <v>43769</v>
      </c>
      <c r="B77" s="13">
        <v>2537916.2603779323</v>
      </c>
      <c r="C77" s="107">
        <v>0</v>
      </c>
      <c r="D77" s="13">
        <v>2493743.501140737</v>
      </c>
      <c r="E77" s="138">
        <v>4.97</v>
      </c>
    </row>
    <row r="78" spans="1:5" ht="16" x14ac:dyDescent="0.45">
      <c r="A78" s="139">
        <f>'2. Nominal'!A79</f>
        <v>43799</v>
      </c>
      <c r="B78" s="13">
        <v>2539768.8656108882</v>
      </c>
      <c r="C78" s="107">
        <v>0</v>
      </c>
      <c r="D78" s="13">
        <v>2543476.7212222707</v>
      </c>
      <c r="E78" s="138">
        <v>4.97</v>
      </c>
    </row>
    <row r="79" spans="1:5" ht="16" x14ac:dyDescent="0.45">
      <c r="A79" s="139">
        <f>'2. Nominal'!A80</f>
        <v>43830</v>
      </c>
      <c r="B79" s="51">
        <v>2565784.3574274383</v>
      </c>
      <c r="C79" s="107">
        <v>0</v>
      </c>
      <c r="D79" s="50">
        <v>2596337.388208631</v>
      </c>
      <c r="E79" s="138">
        <v>4.97</v>
      </c>
    </row>
    <row r="80" spans="1:5" ht="16" x14ac:dyDescent="0.45">
      <c r="A80" s="139">
        <f>'2. Nominal'!A81</f>
        <v>43861</v>
      </c>
      <c r="B80" s="51">
        <v>2586710.1979056462</v>
      </c>
      <c r="C80" s="107">
        <v>0</v>
      </c>
      <c r="D80" s="50">
        <v>2540584.852235774</v>
      </c>
      <c r="E80" s="138">
        <v>2.97</v>
      </c>
    </row>
    <row r="81" spans="1:5" ht="16" x14ac:dyDescent="0.45">
      <c r="A81" s="139">
        <f>'2. Nominal'!A82</f>
        <v>43890</v>
      </c>
      <c r="B81" s="50">
        <v>2625011.4696850032</v>
      </c>
      <c r="C81" s="107">
        <v>0</v>
      </c>
      <c r="D81" s="50">
        <v>2576010.2069927128</v>
      </c>
      <c r="E81" s="138">
        <v>2.97</v>
      </c>
    </row>
    <row r="82" spans="1:5" ht="16" x14ac:dyDescent="0.45">
      <c r="A82" s="142">
        <f>'2. Nominal'!A83</f>
        <v>43921</v>
      </c>
      <c r="B82" s="64">
        <v>2686044.7364323433</v>
      </c>
      <c r="C82" s="143">
        <v>1</v>
      </c>
      <c r="D82" s="64">
        <v>2629173.9849109249</v>
      </c>
      <c r="E82" s="145">
        <v>2.97</v>
      </c>
    </row>
    <row r="83" spans="1:5" ht="16" x14ac:dyDescent="0.45">
      <c r="A83" s="142">
        <f>'2. Nominal'!A84</f>
        <v>43951</v>
      </c>
      <c r="B83" s="68">
        <v>2646708.248445672</v>
      </c>
      <c r="C83" s="143">
        <v>1</v>
      </c>
      <c r="D83" s="68">
        <v>2588172.1397494832</v>
      </c>
      <c r="E83" s="145">
        <v>-5.32</v>
      </c>
    </row>
    <row r="84" spans="1:5" ht="16" x14ac:dyDescent="0.45">
      <c r="A84" s="142">
        <f>'2. Nominal'!A85</f>
        <v>43982</v>
      </c>
      <c r="B84" s="72">
        <v>2656164.9036140726</v>
      </c>
      <c r="C84" s="143">
        <v>1</v>
      </c>
      <c r="D84" s="72">
        <v>2638369.5931728054</v>
      </c>
      <c r="E84" s="145">
        <v>-5.32</v>
      </c>
    </row>
    <row r="85" spans="1:5" ht="16" x14ac:dyDescent="0.45">
      <c r="A85" s="142">
        <f>'2. Nominal'!A86</f>
        <v>44012</v>
      </c>
      <c r="B85" s="68">
        <v>2644111.777295745</v>
      </c>
      <c r="C85" s="143">
        <v>1</v>
      </c>
      <c r="D85" s="68">
        <v>2736487.948719915</v>
      </c>
      <c r="E85" s="145">
        <v>-5.32</v>
      </c>
    </row>
    <row r="86" spans="1:5" ht="16" x14ac:dyDescent="0.45">
      <c r="A86" s="142">
        <f>'2. Nominal'!A87</f>
        <v>44043</v>
      </c>
      <c r="B86" s="68">
        <v>2675322.2307874281</v>
      </c>
      <c r="C86" s="143">
        <v>1</v>
      </c>
      <c r="D86" s="68">
        <v>2757180.5907079848</v>
      </c>
      <c r="E86" s="145">
        <v>-5.32</v>
      </c>
    </row>
    <row r="87" spans="1:5" ht="16" x14ac:dyDescent="0.45">
      <c r="A87" s="142">
        <f>'2. Nominal'!A88</f>
        <v>44074</v>
      </c>
      <c r="B87" s="68">
        <v>2707843.2265128666</v>
      </c>
      <c r="C87" s="143">
        <v>1</v>
      </c>
      <c r="D87" s="68">
        <v>2823940.6273336546</v>
      </c>
      <c r="E87" s="143">
        <v>-5.32</v>
      </c>
    </row>
    <row r="88" spans="1:5" x14ac:dyDescent="0.35">
      <c r="B88" t="s">
        <v>93</v>
      </c>
      <c r="D88" t="s">
        <v>94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061E-0877-4A09-96EC-7363DE0797C2}">
  <sheetPr>
    <tabColor rgb="FF92D050"/>
  </sheetPr>
  <dimension ref="A1:C18"/>
  <sheetViews>
    <sheetView tabSelected="1" workbookViewId="0">
      <selection activeCell="B8" sqref="B8"/>
    </sheetView>
  </sheetViews>
  <sheetFormatPr defaultRowHeight="14.5" x14ac:dyDescent="0.35"/>
  <cols>
    <col min="1" max="1" width="23.1796875" customWidth="1"/>
    <col min="2" max="2" width="22.54296875" customWidth="1"/>
    <col min="3" max="3" width="22.90625" customWidth="1"/>
  </cols>
  <sheetData>
    <row r="1" spans="1:3" x14ac:dyDescent="0.35">
      <c r="A1" s="161"/>
      <c r="B1" s="161" t="s">
        <v>123</v>
      </c>
      <c r="C1" s="189" t="s">
        <v>124</v>
      </c>
    </row>
    <row r="2" spans="1:3" x14ac:dyDescent="0.35">
      <c r="A2" s="159"/>
      <c r="B2" s="159"/>
    </row>
    <row r="3" spans="1:3" x14ac:dyDescent="0.35">
      <c r="A3" s="159" t="s">
        <v>103</v>
      </c>
      <c r="B3" s="186">
        <v>4914830.3927562144</v>
      </c>
      <c r="C3" s="186">
        <v>215348769.02352941</v>
      </c>
    </row>
    <row r="4" spans="1:3" x14ac:dyDescent="0.35">
      <c r="A4" s="159" t="s">
        <v>104</v>
      </c>
      <c r="B4" s="186">
        <v>89304.326491856162</v>
      </c>
      <c r="C4" s="186">
        <v>6322564.2523810249</v>
      </c>
    </row>
    <row r="5" spans="1:3" x14ac:dyDescent="0.35">
      <c r="A5" s="159" t="s">
        <v>105</v>
      </c>
      <c r="B5" s="186">
        <v>4900192.5598310577</v>
      </c>
      <c r="C5" s="186">
        <v>200044170</v>
      </c>
    </row>
    <row r="6" spans="1:3" x14ac:dyDescent="0.35">
      <c r="A6" s="159" t="s">
        <v>106</v>
      </c>
      <c r="B6" s="186" t="e">
        <v>#N/A</v>
      </c>
      <c r="C6" s="186" t="e">
        <v>#N/A</v>
      </c>
    </row>
    <row r="7" spans="1:3" x14ac:dyDescent="0.35">
      <c r="A7" s="159" t="s">
        <v>107</v>
      </c>
      <c r="B7" s="186">
        <v>823345.2083202668</v>
      </c>
      <c r="C7" s="186">
        <v>58291162.208917625</v>
      </c>
    </row>
    <row r="8" spans="1:3" x14ac:dyDescent="0.35">
      <c r="A8" s="159" t="s">
        <v>108</v>
      </c>
      <c r="B8" s="188">
        <v>677897332063.94348</v>
      </c>
      <c r="C8" s="186">
        <v>3397859591666346.5</v>
      </c>
    </row>
    <row r="9" spans="1:3" x14ac:dyDescent="0.35">
      <c r="A9" s="159" t="s">
        <v>109</v>
      </c>
      <c r="B9" s="186">
        <v>-1.0903012522521918</v>
      </c>
      <c r="C9" s="186">
        <v>-1.3582129916478876</v>
      </c>
    </row>
    <row r="10" spans="1:3" x14ac:dyDescent="0.35">
      <c r="A10" s="159" t="s">
        <v>110</v>
      </c>
      <c r="B10" s="186">
        <v>-2.1660248281141582E-2</v>
      </c>
      <c r="C10" s="186">
        <v>0.29202576266129582</v>
      </c>
    </row>
    <row r="11" spans="1:3" x14ac:dyDescent="0.35">
      <c r="A11" s="159" t="s">
        <v>111</v>
      </c>
      <c r="B11" s="186">
        <v>2940338.0293312054</v>
      </c>
      <c r="C11" s="186">
        <v>191812237</v>
      </c>
    </row>
    <row r="12" spans="1:3" x14ac:dyDescent="0.35">
      <c r="A12" s="159" t="s">
        <v>112</v>
      </c>
      <c r="B12" s="186">
        <v>3447443.2810954303</v>
      </c>
      <c r="C12" s="186">
        <v>127886449</v>
      </c>
    </row>
    <row r="13" spans="1:3" x14ac:dyDescent="0.35">
      <c r="A13" s="159" t="s">
        <v>113</v>
      </c>
      <c r="B13" s="186">
        <v>6387781.3104266357</v>
      </c>
      <c r="C13" s="186">
        <v>319698686</v>
      </c>
    </row>
    <row r="14" spans="1:3" x14ac:dyDescent="0.35">
      <c r="A14" s="159" t="s">
        <v>114</v>
      </c>
      <c r="B14" s="186">
        <v>417760583.38427824</v>
      </c>
      <c r="C14" s="186">
        <v>18304645367</v>
      </c>
    </row>
    <row r="15" spans="1:3" x14ac:dyDescent="0.35">
      <c r="A15" s="159" t="s">
        <v>115</v>
      </c>
      <c r="B15" s="186">
        <v>85</v>
      </c>
      <c r="C15" s="186">
        <v>85</v>
      </c>
    </row>
    <row r="16" spans="1:3" x14ac:dyDescent="0.35">
      <c r="A16" s="159" t="s">
        <v>120</v>
      </c>
      <c r="B16" s="186">
        <v>6387781.3104266357</v>
      </c>
      <c r="C16" s="186">
        <v>319698686</v>
      </c>
    </row>
    <row r="17" spans="1:3" x14ac:dyDescent="0.35">
      <c r="A17" s="159" t="s">
        <v>121</v>
      </c>
      <c r="B17" s="186">
        <v>3447443.2810954303</v>
      </c>
      <c r="C17" s="186">
        <v>127886449</v>
      </c>
    </row>
    <row r="18" spans="1:3" ht="15" thickBot="1" x14ac:dyDescent="0.4">
      <c r="A18" s="160" t="s">
        <v>116</v>
      </c>
      <c r="B18" s="166">
        <v>177591.44696446013</v>
      </c>
      <c r="C18" s="166">
        <v>12573112.392359957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4983-E9FE-4E52-A429-DD71C010A2BD}">
  <dimension ref="A1:H88"/>
  <sheetViews>
    <sheetView workbookViewId="0">
      <selection activeCell="J1" sqref="J1"/>
    </sheetView>
  </sheetViews>
  <sheetFormatPr defaultRowHeight="14.5" x14ac:dyDescent="0.35"/>
  <cols>
    <col min="4" max="4" width="10.1796875" bestFit="1" customWidth="1"/>
    <col min="7" max="7" width="10.1796875" bestFit="1" customWidth="1"/>
    <col min="8" max="8" width="10.90625" bestFit="1" customWidth="1"/>
  </cols>
  <sheetData>
    <row r="1" spans="1:5" x14ac:dyDescent="0.35">
      <c r="A1" s="107"/>
      <c r="B1" s="107" t="s">
        <v>86</v>
      </c>
      <c r="C1" s="107" t="s">
        <v>87</v>
      </c>
      <c r="D1" s="107" t="s">
        <v>88</v>
      </c>
      <c r="E1" s="107" t="s">
        <v>89</v>
      </c>
    </row>
    <row r="2" spans="1:5" ht="16" x14ac:dyDescent="0.45">
      <c r="A2" s="139">
        <f>'2. Nominal'!A3</f>
        <v>41486</v>
      </c>
      <c r="B2" s="13">
        <v>37550.902697979996</v>
      </c>
      <c r="C2" s="107">
        <v>0</v>
      </c>
      <c r="D2" s="13">
        <v>1916089.5191519847</v>
      </c>
      <c r="E2" s="107">
        <v>5.52</v>
      </c>
    </row>
    <row r="3" spans="1:5" ht="16" x14ac:dyDescent="0.45">
      <c r="A3" s="139">
        <f>'2. Nominal'!A4</f>
        <v>41517</v>
      </c>
      <c r="B3" s="13">
        <v>37037.541317943993</v>
      </c>
      <c r="C3" s="107">
        <v>0</v>
      </c>
      <c r="D3" s="13">
        <v>1947003.8659319635</v>
      </c>
      <c r="E3" s="107">
        <v>5.52</v>
      </c>
    </row>
    <row r="4" spans="1:5" ht="16" x14ac:dyDescent="0.45">
      <c r="A4" s="139">
        <f>'2. Nominal'!A5</f>
        <v>41547</v>
      </c>
      <c r="B4" s="13">
        <v>39259.270090170001</v>
      </c>
      <c r="C4" s="107">
        <v>0</v>
      </c>
      <c r="D4" s="13">
        <v>1992288.7169877952</v>
      </c>
      <c r="E4" s="107">
        <v>5.52</v>
      </c>
    </row>
    <row r="5" spans="1:5" ht="16" x14ac:dyDescent="0.45">
      <c r="A5" s="139">
        <f>'2. Nominal'!A6</f>
        <v>41578</v>
      </c>
      <c r="B5" s="13">
        <v>38629.331302127015</v>
      </c>
      <c r="C5" s="107">
        <v>0</v>
      </c>
      <c r="D5" s="13">
        <v>1980110.1971758376</v>
      </c>
      <c r="E5" s="107">
        <v>5.58</v>
      </c>
    </row>
    <row r="6" spans="1:5" ht="16" x14ac:dyDescent="0.45">
      <c r="A6" s="139">
        <f>'2. Nominal'!A7</f>
        <v>41608</v>
      </c>
      <c r="B6" s="13">
        <v>39010.250471908003</v>
      </c>
      <c r="C6" s="107">
        <v>0</v>
      </c>
      <c r="D6" s="13">
        <v>2000201.3059952962</v>
      </c>
      <c r="E6" s="107">
        <v>5.58</v>
      </c>
    </row>
    <row r="7" spans="1:5" ht="16" x14ac:dyDescent="0.45">
      <c r="A7" s="139">
        <f>'2. Nominal'!A8</f>
        <v>41639</v>
      </c>
      <c r="B7" s="13">
        <v>36664.215706830008</v>
      </c>
      <c r="C7" s="107">
        <v>0</v>
      </c>
      <c r="D7" s="13">
        <v>2081454.2100722427</v>
      </c>
      <c r="E7" s="107">
        <v>5.58</v>
      </c>
    </row>
    <row r="8" spans="1:5" ht="16" x14ac:dyDescent="0.45">
      <c r="A8" s="139">
        <f>'2. Nominal'!A9</f>
        <v>41670</v>
      </c>
      <c r="B8" s="13">
        <v>39033.611303069985</v>
      </c>
      <c r="C8" s="107">
        <v>0</v>
      </c>
      <c r="D8" s="13">
        <v>2013036.6814375306</v>
      </c>
      <c r="E8" s="107">
        <v>5.12</v>
      </c>
    </row>
    <row r="9" spans="1:5" ht="16" x14ac:dyDescent="0.45">
      <c r="A9" s="139">
        <f>'2. Nominal'!A10</f>
        <v>41698</v>
      </c>
      <c r="B9" s="13">
        <v>39106.84420904101</v>
      </c>
      <c r="C9" s="107">
        <v>0</v>
      </c>
      <c r="D9" s="13">
        <v>2019709.7355323341</v>
      </c>
      <c r="E9" s="107">
        <v>5.12</v>
      </c>
    </row>
    <row r="10" spans="1:5" ht="16" x14ac:dyDescent="0.45">
      <c r="A10" s="139">
        <f>'2. Nominal'!A11</f>
        <v>41729</v>
      </c>
      <c r="B10" s="13">
        <v>41129.049555435005</v>
      </c>
      <c r="C10" s="107">
        <v>0</v>
      </c>
      <c r="D10" s="13">
        <v>2031139.2425725316</v>
      </c>
      <c r="E10" s="107">
        <v>5.12</v>
      </c>
    </row>
    <row r="11" spans="1:5" ht="16" x14ac:dyDescent="0.45">
      <c r="A11" s="139">
        <f>'2. Nominal'!A12</f>
        <v>41759</v>
      </c>
      <c r="B11" s="13">
        <v>42541.270916681991</v>
      </c>
      <c r="C11" s="107">
        <v>0</v>
      </c>
      <c r="D11" s="13">
        <v>2075276.4658561584</v>
      </c>
      <c r="E11" s="107">
        <v>4.9400000000000004</v>
      </c>
    </row>
    <row r="12" spans="1:5" ht="16" x14ac:dyDescent="0.45">
      <c r="A12" s="139">
        <f>'2. Nominal'!A13</f>
        <v>41790</v>
      </c>
      <c r="B12" s="13">
        <v>42993.282530154989</v>
      </c>
      <c r="C12" s="107">
        <v>0</v>
      </c>
      <c r="D12" s="13">
        <v>2105693.4429613361</v>
      </c>
      <c r="E12" s="107">
        <v>4.9400000000000004</v>
      </c>
    </row>
    <row r="13" spans="1:5" ht="16" x14ac:dyDescent="0.45">
      <c r="A13" s="139">
        <f>'2. Nominal'!A14</f>
        <v>41820</v>
      </c>
      <c r="B13" s="13">
        <v>44707.285489490969</v>
      </c>
      <c r="C13" s="107">
        <v>0</v>
      </c>
      <c r="D13" s="13">
        <v>2143213.9638058217</v>
      </c>
      <c r="E13" s="107">
        <v>4.9400000000000004</v>
      </c>
    </row>
    <row r="14" spans="1:5" ht="16" x14ac:dyDescent="0.45">
      <c r="A14" s="139">
        <f>'2. Nominal'!A15</f>
        <v>41851</v>
      </c>
      <c r="B14" s="13">
        <v>40629.749305398975</v>
      </c>
      <c r="C14" s="107">
        <v>0</v>
      </c>
      <c r="D14" s="13">
        <v>2142456.1403297721</v>
      </c>
      <c r="E14" s="107">
        <v>4.93</v>
      </c>
    </row>
    <row r="15" spans="1:5" ht="16" x14ac:dyDescent="0.45">
      <c r="A15" s="139">
        <f>'2. Nominal'!A16</f>
        <v>41882</v>
      </c>
      <c r="B15" s="13">
        <v>43142.745053742998</v>
      </c>
      <c r="C15" s="107">
        <v>0</v>
      </c>
      <c r="D15" s="13">
        <v>2180836.9131025495</v>
      </c>
      <c r="E15" s="107">
        <v>4.93</v>
      </c>
    </row>
    <row r="16" spans="1:5" ht="16" x14ac:dyDescent="0.45">
      <c r="A16" s="139">
        <f>'2. Nominal'!A17</f>
        <v>41912</v>
      </c>
      <c r="B16" s="13">
        <v>45071.99409190302</v>
      </c>
      <c r="C16" s="107">
        <v>0</v>
      </c>
      <c r="D16" s="13">
        <v>2245717.8998440476</v>
      </c>
      <c r="E16" s="107">
        <v>4.93</v>
      </c>
    </row>
    <row r="17" spans="1:8" ht="16" x14ac:dyDescent="0.45">
      <c r="A17" s="139">
        <f>'2. Nominal'!A18</f>
        <v>41943</v>
      </c>
      <c r="B17" s="13">
        <v>46634.925579434996</v>
      </c>
      <c r="C17" s="107">
        <v>0</v>
      </c>
      <c r="D17" s="13">
        <v>2250100.4423316773</v>
      </c>
      <c r="E17" s="107">
        <v>5.05</v>
      </c>
    </row>
    <row r="18" spans="1:8" ht="16" x14ac:dyDescent="0.45">
      <c r="A18" s="139">
        <f>'2. Nominal'!A19</f>
        <v>41973</v>
      </c>
      <c r="B18" s="13">
        <v>46987.079410111983</v>
      </c>
      <c r="C18" s="107">
        <v>0</v>
      </c>
      <c r="D18" s="13">
        <v>2277882.6652681152</v>
      </c>
      <c r="E18" s="107">
        <v>5.05</v>
      </c>
    </row>
    <row r="19" spans="1:8" ht="16" x14ac:dyDescent="0.45">
      <c r="A19" s="139">
        <f>'2. Nominal'!A20</f>
        <v>42004</v>
      </c>
      <c r="B19" s="13">
        <v>43186.798725557011</v>
      </c>
      <c r="C19" s="107">
        <v>0</v>
      </c>
      <c r="D19" s="13">
        <v>2359022.3532006657</v>
      </c>
      <c r="E19" s="107">
        <v>5.05</v>
      </c>
    </row>
    <row r="20" spans="1:8" ht="16" x14ac:dyDescent="0.45">
      <c r="A20" s="139">
        <f>'2. Nominal'!A21</f>
        <v>42035</v>
      </c>
      <c r="B20" s="13">
        <v>44957.367824647015</v>
      </c>
      <c r="C20" s="107">
        <v>0</v>
      </c>
      <c r="D20" s="13">
        <v>2321056.4028412886</v>
      </c>
      <c r="E20" s="138">
        <v>4.83</v>
      </c>
    </row>
    <row r="21" spans="1:8" ht="16" x14ac:dyDescent="0.45">
      <c r="A21" s="139">
        <f>'2. Nominal'!A22</f>
        <v>42063</v>
      </c>
      <c r="B21" s="13">
        <v>46271.918952334992</v>
      </c>
      <c r="C21" s="107">
        <v>0</v>
      </c>
      <c r="D21" s="13">
        <v>2354489.9692699416</v>
      </c>
      <c r="E21" s="138">
        <v>4.83</v>
      </c>
    </row>
    <row r="22" spans="1:8" ht="16" x14ac:dyDescent="0.45">
      <c r="A22" s="139">
        <f>'2. Nominal'!A23</f>
        <v>42094</v>
      </c>
      <c r="B22" s="13">
        <v>48780.377802062001</v>
      </c>
      <c r="C22" s="107">
        <v>0</v>
      </c>
      <c r="D22" s="13">
        <v>2350679.5163782998</v>
      </c>
      <c r="E22" s="138">
        <v>4.83</v>
      </c>
    </row>
    <row r="23" spans="1:8" ht="16" x14ac:dyDescent="0.45">
      <c r="A23" s="139">
        <f>'2. Nominal'!A24</f>
        <v>42124</v>
      </c>
      <c r="B23" s="13">
        <v>50992.058009200002</v>
      </c>
      <c r="C23" s="107">
        <v>0</v>
      </c>
      <c r="D23" s="13">
        <v>2317138.6476132195</v>
      </c>
      <c r="E23" s="138">
        <v>4.74</v>
      </c>
    </row>
    <row r="24" spans="1:8" ht="16" x14ac:dyDescent="0.45">
      <c r="A24" s="139">
        <f>'2. Nominal'!A25</f>
        <v>42155</v>
      </c>
      <c r="B24" s="13">
        <v>51793.266862314013</v>
      </c>
      <c r="C24" s="107">
        <v>0</v>
      </c>
      <c r="D24" s="13">
        <v>2326842.0474144788</v>
      </c>
      <c r="E24" s="138">
        <v>4.74</v>
      </c>
    </row>
    <row r="25" spans="1:8" ht="16" x14ac:dyDescent="0.45">
      <c r="A25" s="139">
        <f>'2. Nominal'!A26</f>
        <v>42185</v>
      </c>
      <c r="B25" s="13">
        <v>52013.019271436002</v>
      </c>
      <c r="C25" s="107">
        <v>0</v>
      </c>
      <c r="D25" s="13">
        <v>2407683.223955716</v>
      </c>
      <c r="E25" s="138">
        <v>4.74</v>
      </c>
    </row>
    <row r="26" spans="1:8" ht="16" x14ac:dyDescent="0.45">
      <c r="A26" s="139">
        <f>'2. Nominal'!A27</f>
        <v>42216</v>
      </c>
      <c r="B26" s="13">
        <v>51707.859651074003</v>
      </c>
      <c r="C26" s="107">
        <v>0</v>
      </c>
      <c r="D26" s="13">
        <v>2426557.5652720132</v>
      </c>
      <c r="E26" s="138">
        <v>4.78</v>
      </c>
    </row>
    <row r="27" spans="1:8" ht="16" x14ac:dyDescent="0.45">
      <c r="A27" s="139">
        <f>'2. Nominal'!A28</f>
        <v>42247</v>
      </c>
      <c r="B27" s="13">
        <v>50965.841041347012</v>
      </c>
      <c r="C27" s="107">
        <v>0</v>
      </c>
      <c r="D27" s="13">
        <v>2432042.8668278344</v>
      </c>
      <c r="E27" s="138">
        <v>4.78</v>
      </c>
    </row>
    <row r="28" spans="1:8" ht="16" x14ac:dyDescent="0.45">
      <c r="A28" s="139">
        <f>'2. Nominal'!A29</f>
        <v>42277</v>
      </c>
      <c r="B28" s="13">
        <v>51272.395844352999</v>
      </c>
      <c r="C28" s="107">
        <v>0</v>
      </c>
      <c r="D28" s="13">
        <v>2466684.2289132727</v>
      </c>
      <c r="E28" s="138">
        <v>4.78</v>
      </c>
    </row>
    <row r="29" spans="1:8" ht="16" x14ac:dyDescent="0.45">
      <c r="A29" s="139">
        <f>'2. Nominal'!A30</f>
        <v>42308</v>
      </c>
      <c r="B29" s="13">
        <v>50308.46635568401</v>
      </c>
      <c r="C29" s="107">
        <v>0</v>
      </c>
      <c r="D29" s="13">
        <v>2403079.8262448795</v>
      </c>
      <c r="E29" s="138">
        <v>5.15</v>
      </c>
    </row>
    <row r="30" spans="1:8" ht="16.5" thickBot="1" x14ac:dyDescent="0.5">
      <c r="A30" s="139">
        <f>'2. Nominal'!A31</f>
        <v>42338</v>
      </c>
      <c r="B30" s="13">
        <v>49292.494111770997</v>
      </c>
      <c r="C30" s="107">
        <v>0</v>
      </c>
      <c r="D30" s="13">
        <v>2416034.6494777626</v>
      </c>
      <c r="E30" s="138">
        <v>5.15</v>
      </c>
    </row>
    <row r="31" spans="1:8" ht="16" x14ac:dyDescent="0.45">
      <c r="A31" s="139">
        <f>'2. Nominal'!A32</f>
        <v>42369</v>
      </c>
      <c r="B31" s="13">
        <v>44612.730040320996</v>
      </c>
      <c r="C31" s="107">
        <v>0</v>
      </c>
      <c r="D31" s="13">
        <v>2513411.6674957988</v>
      </c>
      <c r="E31" s="138">
        <v>5.15</v>
      </c>
      <c r="G31" s="165"/>
      <c r="H31" s="165">
        <v>1916089.5191519847</v>
      </c>
    </row>
    <row r="32" spans="1:8" ht="16.5" thickBot="1" x14ac:dyDescent="0.5">
      <c r="A32" s="139">
        <f>'2. Nominal'!A33</f>
        <v>42400</v>
      </c>
      <c r="B32" s="13">
        <v>46477.41316361702</v>
      </c>
      <c r="C32" s="107">
        <v>0</v>
      </c>
      <c r="D32" s="13">
        <v>2456311.4535547663</v>
      </c>
      <c r="E32" s="138">
        <v>4.9400000000000004</v>
      </c>
      <c r="G32" s="166">
        <v>1916089.5191519847</v>
      </c>
      <c r="H32" s="166">
        <v>1</v>
      </c>
    </row>
    <row r="33" spans="1:8" ht="16" x14ac:dyDescent="0.45">
      <c r="A33" s="139">
        <f>'2. Nominal'!A34</f>
        <v>42429</v>
      </c>
      <c r="B33" s="13">
        <v>46856.392575315025</v>
      </c>
      <c r="C33" s="107">
        <v>0</v>
      </c>
      <c r="D33" s="13">
        <v>2466823.8710958562</v>
      </c>
      <c r="E33" s="138">
        <v>4.9400000000000004</v>
      </c>
    </row>
    <row r="34" spans="1:8" ht="16" x14ac:dyDescent="0.45">
      <c r="A34" s="139">
        <f>'2. Nominal'!A35</f>
        <v>42460</v>
      </c>
      <c r="B34" s="13">
        <v>50473.161263053007</v>
      </c>
      <c r="C34" s="107">
        <v>0</v>
      </c>
      <c r="D34" s="13">
        <v>2483985.6272638268</v>
      </c>
      <c r="E34" s="138">
        <v>4.9400000000000004</v>
      </c>
    </row>
    <row r="35" spans="1:8" ht="16" x14ac:dyDescent="0.45">
      <c r="A35" s="139">
        <f>'2. Nominal'!A36</f>
        <v>42490</v>
      </c>
      <c r="B35" s="13">
        <v>52530.049949187021</v>
      </c>
      <c r="C35" s="107">
        <v>0</v>
      </c>
      <c r="D35" s="13">
        <v>2475928.4250436523</v>
      </c>
      <c r="E35" s="138">
        <v>5.21</v>
      </c>
    </row>
    <row r="36" spans="1:8" ht="16" x14ac:dyDescent="0.45">
      <c r="A36" s="139">
        <f>'2. Nominal'!A37</f>
        <v>42521</v>
      </c>
      <c r="B36" s="13">
        <v>52987.600772626021</v>
      </c>
      <c r="C36" s="107">
        <v>0</v>
      </c>
      <c r="D36" s="13">
        <v>2486295.048864773</v>
      </c>
      <c r="E36" s="138">
        <v>5.21</v>
      </c>
    </row>
    <row r="37" spans="1:8" ht="16" x14ac:dyDescent="0.45">
      <c r="A37" s="139">
        <f>'2. Nominal'!A38</f>
        <v>42551</v>
      </c>
      <c r="B37" s="13">
        <v>49550.631010735</v>
      </c>
      <c r="C37" s="107">
        <v>0</v>
      </c>
      <c r="D37" s="13">
        <v>2575940.5074559618</v>
      </c>
      <c r="E37" s="138">
        <v>5.21</v>
      </c>
    </row>
    <row r="38" spans="1:8" ht="16" x14ac:dyDescent="0.45">
      <c r="A38" s="139">
        <f>'2. Nominal'!A39</f>
        <v>42582</v>
      </c>
      <c r="B38" s="13">
        <v>50494.557415448005</v>
      </c>
      <c r="C38" s="107">
        <v>0</v>
      </c>
      <c r="D38" s="13">
        <v>2554118.7535733744</v>
      </c>
      <c r="E38" s="138">
        <v>5.03</v>
      </c>
    </row>
    <row r="39" spans="1:8" ht="16" x14ac:dyDescent="0.45">
      <c r="A39" s="139">
        <f>'2. Nominal'!A40</f>
        <v>42613</v>
      </c>
      <c r="B39" s="13">
        <v>48344.143359800968</v>
      </c>
      <c r="C39" s="107">
        <v>0</v>
      </c>
      <c r="D39" s="13">
        <v>2555574.8128677364</v>
      </c>
      <c r="E39" s="138">
        <v>5.03</v>
      </c>
    </row>
    <row r="40" spans="1:8" ht="16" x14ac:dyDescent="0.45">
      <c r="A40" s="139">
        <f>'2. Nominal'!A41</f>
        <v>42643</v>
      </c>
      <c r="B40" s="13">
        <v>47696.901164106996</v>
      </c>
      <c r="C40" s="107">
        <v>0</v>
      </c>
      <c r="D40" s="13">
        <v>2592559.6210079449</v>
      </c>
      <c r="E40" s="138">
        <v>5.03</v>
      </c>
    </row>
    <row r="41" spans="1:8" ht="16" x14ac:dyDescent="0.45">
      <c r="A41" s="139">
        <f>'2. Nominal'!A42</f>
        <v>42674</v>
      </c>
      <c r="B41" s="13">
        <v>48222.090968255994</v>
      </c>
      <c r="C41" s="107">
        <v>0</v>
      </c>
      <c r="D41" s="13">
        <v>2626509.4815532262</v>
      </c>
      <c r="E41" s="138">
        <v>4.9400000000000004</v>
      </c>
    </row>
    <row r="42" spans="1:8" ht="16" x14ac:dyDescent="0.45">
      <c r="A42" s="139">
        <f>'2. Nominal'!A43</f>
        <v>42704</v>
      </c>
      <c r="B42" s="13">
        <v>46893.154852845983</v>
      </c>
      <c r="C42" s="107">
        <v>0</v>
      </c>
      <c r="D42" s="13">
        <v>2683438.0084313867</v>
      </c>
      <c r="E42" s="138">
        <v>4.9400000000000004</v>
      </c>
    </row>
    <row r="43" spans="1:8" ht="16.5" thickBot="1" x14ac:dyDescent="0.5">
      <c r="A43" s="139">
        <f>'2. Nominal'!A44</f>
        <v>42735</v>
      </c>
      <c r="B43" s="13">
        <v>44980.578742994003</v>
      </c>
      <c r="C43" s="107">
        <v>0</v>
      </c>
      <c r="D43" s="13">
        <v>2789095.1216534432</v>
      </c>
      <c r="E43" s="138">
        <v>4.9400000000000004</v>
      </c>
    </row>
    <row r="44" spans="1:8" ht="16" x14ac:dyDescent="0.45">
      <c r="A44" s="139">
        <f>'2. Nominal'!A45</f>
        <v>42766</v>
      </c>
      <c r="B44" s="13">
        <v>47776.911123601989</v>
      </c>
      <c r="C44" s="107">
        <v>0</v>
      </c>
      <c r="D44" s="13">
        <v>2734992.6647505821</v>
      </c>
      <c r="E44" s="138">
        <v>5.01</v>
      </c>
      <c r="G44" s="165"/>
      <c r="H44" s="165">
        <v>3597063.1204972225</v>
      </c>
    </row>
    <row r="45" spans="1:8" ht="16.5" thickBot="1" x14ac:dyDescent="0.5">
      <c r="A45" s="139">
        <f>'2. Nominal'!A46</f>
        <v>42794</v>
      </c>
      <c r="B45" s="13">
        <v>48693.267529998993</v>
      </c>
      <c r="C45" s="107">
        <v>0</v>
      </c>
      <c r="D45" s="13">
        <v>2733065.821662873</v>
      </c>
      <c r="E45" s="138">
        <v>5.01</v>
      </c>
      <c r="G45" s="166">
        <v>3597063.1204972225</v>
      </c>
      <c r="H45" s="166">
        <v>1</v>
      </c>
    </row>
    <row r="46" spans="1:8" ht="16" x14ac:dyDescent="0.45">
      <c r="A46" s="139">
        <f>'2. Nominal'!A47</f>
        <v>42825</v>
      </c>
      <c r="B46" s="13">
        <v>51376.613971354003</v>
      </c>
      <c r="C46" s="107">
        <v>0</v>
      </c>
      <c r="D46" s="13">
        <v>2765907.4954010844</v>
      </c>
      <c r="E46" s="138">
        <v>5.01</v>
      </c>
    </row>
    <row r="47" spans="1:8" ht="16" x14ac:dyDescent="0.45">
      <c r="A47" s="139">
        <f>'2. Nominal'!A48</f>
        <v>42855</v>
      </c>
      <c r="B47" s="13">
        <v>55260.454652968991</v>
      </c>
      <c r="C47" s="107">
        <v>0</v>
      </c>
      <c r="D47" s="13">
        <v>2741681.0405472848</v>
      </c>
      <c r="E47" s="138">
        <v>5.01</v>
      </c>
    </row>
    <row r="48" spans="1:8" ht="16" x14ac:dyDescent="0.45">
      <c r="A48" s="139">
        <f>'2. Nominal'!A49</f>
        <v>42886</v>
      </c>
      <c r="B48" s="13">
        <v>55944.303803772011</v>
      </c>
      <c r="C48" s="107">
        <v>0</v>
      </c>
      <c r="D48" s="13">
        <v>2827542.3207954299</v>
      </c>
      <c r="E48" s="138">
        <v>5.01</v>
      </c>
    </row>
    <row r="49" spans="1:5" ht="16" x14ac:dyDescent="0.45">
      <c r="A49" s="139">
        <f>'2. Nominal'!A50</f>
        <v>42916</v>
      </c>
      <c r="B49" s="13">
        <v>53814.995968750998</v>
      </c>
      <c r="C49" s="107">
        <v>0</v>
      </c>
      <c r="D49" s="13">
        <v>2860543.1858029775</v>
      </c>
      <c r="E49" s="138">
        <v>5.01</v>
      </c>
    </row>
    <row r="50" spans="1:5" ht="16" x14ac:dyDescent="0.45">
      <c r="A50" s="139">
        <f>'2. Nominal'!A51</f>
        <v>42947</v>
      </c>
      <c r="B50" s="13">
        <v>54552.468941308005</v>
      </c>
      <c r="C50" s="107">
        <v>0</v>
      </c>
      <c r="D50" s="13">
        <v>2847090.277563951</v>
      </c>
      <c r="E50" s="138">
        <v>5.0599999999999996</v>
      </c>
    </row>
    <row r="51" spans="1:5" ht="16" x14ac:dyDescent="0.45">
      <c r="A51" s="139">
        <f>'2. Nominal'!A52</f>
        <v>42978</v>
      </c>
      <c r="B51" s="13">
        <v>52922.33148691</v>
      </c>
      <c r="C51" s="107">
        <v>0</v>
      </c>
      <c r="D51" s="13">
        <v>2862469.2399346456</v>
      </c>
      <c r="E51" s="138">
        <v>5.0599999999999996</v>
      </c>
    </row>
    <row r="52" spans="1:5" ht="16" x14ac:dyDescent="0.45">
      <c r="A52" s="139">
        <f>'2. Nominal'!A53</f>
        <v>43008</v>
      </c>
      <c r="B52" s="13">
        <v>53919.798938088999</v>
      </c>
      <c r="C52" s="107">
        <v>0</v>
      </c>
      <c r="D52" s="13">
        <v>2898338.2457081564</v>
      </c>
      <c r="E52" s="138">
        <v>5.0599999999999996</v>
      </c>
    </row>
    <row r="53" spans="1:5" ht="16" x14ac:dyDescent="0.45">
      <c r="A53" s="139">
        <f>'2. Nominal'!A54</f>
        <v>43039</v>
      </c>
      <c r="B53" s="13">
        <v>56103.671084431</v>
      </c>
      <c r="C53" s="107">
        <v>0</v>
      </c>
      <c r="D53" s="13">
        <v>2897018.1190506811</v>
      </c>
      <c r="E53" s="138">
        <v>5.19</v>
      </c>
    </row>
    <row r="54" spans="1:5" ht="16" x14ac:dyDescent="0.45">
      <c r="A54" s="139">
        <f>'2. Nominal'!A55</f>
        <v>43069</v>
      </c>
      <c r="B54" s="13">
        <v>54913.021465859005</v>
      </c>
      <c r="C54" s="107">
        <v>0</v>
      </c>
      <c r="D54" s="13">
        <v>2924289.9532608851</v>
      </c>
      <c r="E54" s="138">
        <v>5.19</v>
      </c>
    </row>
    <row r="55" spans="1:5" ht="16" x14ac:dyDescent="0.45">
      <c r="A55" s="139">
        <f>'2. Nominal'!A56</f>
        <v>43100</v>
      </c>
      <c r="B55" s="13">
        <v>48850.471421639006</v>
      </c>
      <c r="C55" s="107">
        <v>0</v>
      </c>
      <c r="D55" s="13">
        <v>3049447.8942586891</v>
      </c>
      <c r="E55" s="138">
        <v>5.19</v>
      </c>
    </row>
    <row r="56" spans="1:5" ht="16" x14ac:dyDescent="0.45">
      <c r="A56" s="139">
        <f>'2. Nominal'!A57</f>
        <v>43131</v>
      </c>
      <c r="B56" s="13">
        <v>51341.466697694996</v>
      </c>
      <c r="C56" s="107">
        <v>0</v>
      </c>
      <c r="D56" s="13">
        <v>2964403.2706705974</v>
      </c>
      <c r="E56" s="138">
        <v>5.0599999999999996</v>
      </c>
    </row>
    <row r="57" spans="1:5" ht="16" x14ac:dyDescent="0.45">
      <c r="A57" s="139">
        <f>'2. Nominal'!A58</f>
        <v>43159</v>
      </c>
      <c r="B57" s="13">
        <v>53421.932354304015</v>
      </c>
      <c r="C57" s="107">
        <v>0</v>
      </c>
      <c r="D57" s="13">
        <v>2960125.4677744466</v>
      </c>
      <c r="E57" s="138">
        <v>5.0599999999999996</v>
      </c>
    </row>
    <row r="58" spans="1:5" ht="16" x14ac:dyDescent="0.45">
      <c r="A58" s="139">
        <f>'2. Nominal'!A59</f>
        <v>43190</v>
      </c>
      <c r="B58" s="13">
        <v>53958.997330033999</v>
      </c>
      <c r="C58" s="107">
        <v>0</v>
      </c>
      <c r="D58" s="13">
        <v>2970545.0997740705</v>
      </c>
      <c r="E58" s="138">
        <v>5.0599999999999996</v>
      </c>
    </row>
    <row r="59" spans="1:5" ht="16" x14ac:dyDescent="0.45">
      <c r="A59" s="139">
        <f>'2. Nominal'!A60</f>
        <v>43220</v>
      </c>
      <c r="B59" s="13">
        <v>56659.688429660004</v>
      </c>
      <c r="C59" s="107">
        <v>0</v>
      </c>
      <c r="D59" s="13">
        <v>2968289.592487094</v>
      </c>
      <c r="E59" s="138">
        <v>5.27</v>
      </c>
    </row>
    <row r="60" spans="1:5" ht="16" x14ac:dyDescent="0.45">
      <c r="A60" s="139">
        <f>'2. Nominal'!A61</f>
        <v>43251</v>
      </c>
      <c r="B60" s="13">
        <v>54181.137854373999</v>
      </c>
      <c r="C60" s="107">
        <v>0</v>
      </c>
      <c r="D60" s="13">
        <v>3005002.9305085437</v>
      </c>
      <c r="E60" s="138">
        <v>5.27</v>
      </c>
    </row>
    <row r="61" spans="1:5" ht="16" x14ac:dyDescent="0.45">
      <c r="A61" s="139">
        <f>'2. Nominal'!A62</f>
        <v>43281</v>
      </c>
      <c r="B61" s="13">
        <v>53436.740732555998</v>
      </c>
      <c r="C61" s="107">
        <v>0</v>
      </c>
      <c r="D61" s="13">
        <v>3047991.0531767267</v>
      </c>
      <c r="E61" s="138">
        <v>5.27</v>
      </c>
    </row>
    <row r="62" spans="1:5" ht="16" x14ac:dyDescent="0.45">
      <c r="A62" s="139">
        <f>'2. Nominal'!A63</f>
        <v>43312</v>
      </c>
      <c r="B62" s="13">
        <v>52688.306524406988</v>
      </c>
      <c r="C62" s="107">
        <v>0</v>
      </c>
      <c r="D62" s="13">
        <v>3074919.0155572784</v>
      </c>
      <c r="E62" s="138">
        <v>5.17</v>
      </c>
    </row>
    <row r="63" spans="1:5" ht="16" x14ac:dyDescent="0.45">
      <c r="A63" s="139">
        <f>'2. Nominal'!A64</f>
        <v>43343</v>
      </c>
      <c r="B63" s="13">
        <v>51100.296795822003</v>
      </c>
      <c r="C63" s="107">
        <v>0</v>
      </c>
      <c r="D63" s="13">
        <v>3097280.9057585681</v>
      </c>
      <c r="E63" s="138">
        <v>5.17</v>
      </c>
    </row>
    <row r="64" spans="1:5" ht="16" x14ac:dyDescent="0.45">
      <c r="A64" s="139">
        <f>'2. Nominal'!A65</f>
        <v>43373</v>
      </c>
      <c r="B64" s="13">
        <v>51717.975948658015</v>
      </c>
      <c r="C64" s="107">
        <v>0</v>
      </c>
      <c r="D64" s="13">
        <v>3141095.7428000034</v>
      </c>
      <c r="E64" s="138">
        <v>5.17</v>
      </c>
    </row>
    <row r="65" spans="1:5" ht="16" x14ac:dyDescent="0.45">
      <c r="A65" s="139">
        <f>'2. Nominal'!A66</f>
        <v>43404</v>
      </c>
      <c r="B65" s="13">
        <v>52857.088202112049</v>
      </c>
      <c r="C65" s="107">
        <v>0</v>
      </c>
      <c r="D65" s="13">
        <v>3182427.7098614243</v>
      </c>
      <c r="E65" s="138">
        <v>5.18</v>
      </c>
    </row>
    <row r="66" spans="1:5" ht="16" x14ac:dyDescent="0.45">
      <c r="A66" s="139">
        <f>'2. Nominal'!A67</f>
        <v>43434</v>
      </c>
      <c r="B66" s="13">
        <v>52986.691002783002</v>
      </c>
      <c r="C66" s="107">
        <v>0</v>
      </c>
      <c r="D66" s="13">
        <v>3199646.8132961602</v>
      </c>
      <c r="E66" s="138">
        <v>5.18</v>
      </c>
    </row>
    <row r="67" spans="1:5" ht="16" x14ac:dyDescent="0.45">
      <c r="A67" s="139">
        <f>'2. Nominal'!A68</f>
        <v>43465</v>
      </c>
      <c r="B67" s="13">
        <v>48946.221372510015</v>
      </c>
      <c r="C67" s="107">
        <v>0</v>
      </c>
      <c r="D67" s="13">
        <v>3258715.5310751656</v>
      </c>
      <c r="E67" s="138">
        <v>5.18</v>
      </c>
    </row>
    <row r="68" spans="1:5" ht="16" x14ac:dyDescent="0.45">
      <c r="A68" s="139">
        <f>'2. Nominal'!A69</f>
        <v>43496</v>
      </c>
      <c r="B68" s="13">
        <v>52909.357813612965</v>
      </c>
      <c r="C68" s="107">
        <v>0</v>
      </c>
      <c r="D68" s="13">
        <v>3181843.5320308972</v>
      </c>
      <c r="E68" s="138">
        <v>5.07</v>
      </c>
    </row>
    <row r="69" spans="1:5" ht="16" x14ac:dyDescent="0.45">
      <c r="A69" s="139">
        <f>'2. Nominal'!A70</f>
        <v>43524</v>
      </c>
      <c r="B69" s="13">
        <v>52834.289359825023</v>
      </c>
      <c r="C69" s="107">
        <v>0</v>
      </c>
      <c r="D69" s="13">
        <v>3200670.5758727826</v>
      </c>
      <c r="E69" s="138">
        <v>5.07</v>
      </c>
    </row>
    <row r="70" spans="1:5" ht="16" x14ac:dyDescent="0.45">
      <c r="A70" s="139">
        <f>'2. Nominal'!A71</f>
        <v>43555</v>
      </c>
      <c r="B70" s="13">
        <v>54802.155117988012</v>
      </c>
      <c r="C70" s="107">
        <v>0</v>
      </c>
      <c r="D70" s="13">
        <v>3247905.6701651234</v>
      </c>
      <c r="E70" s="138">
        <v>5.07</v>
      </c>
    </row>
    <row r="71" spans="1:5" ht="16" x14ac:dyDescent="0.45">
      <c r="A71" s="139">
        <f>'2. Nominal'!A72</f>
        <v>43585</v>
      </c>
      <c r="B71" s="13">
        <v>56758.61743538201</v>
      </c>
      <c r="C71" s="107">
        <v>0</v>
      </c>
      <c r="D71" s="13">
        <v>3231806.253670875</v>
      </c>
      <c r="E71" s="138">
        <v>5.05</v>
      </c>
    </row>
    <row r="72" spans="1:5" ht="16" x14ac:dyDescent="0.45">
      <c r="A72" s="139">
        <f>'2. Nominal'!A73</f>
        <v>43616</v>
      </c>
      <c r="B72" s="13">
        <v>53553.414172392011</v>
      </c>
      <c r="C72" s="107">
        <v>0</v>
      </c>
      <c r="D72" s="13">
        <v>3269401.3051708834</v>
      </c>
      <c r="E72" s="138">
        <v>5.05</v>
      </c>
    </row>
    <row r="73" spans="1:5" ht="16" x14ac:dyDescent="0.45">
      <c r="A73" s="139">
        <f>'2. Nominal'!A74</f>
        <v>43646</v>
      </c>
      <c r="B73" s="13">
        <v>57206.585850674986</v>
      </c>
      <c r="C73" s="107">
        <v>0</v>
      </c>
      <c r="D73" s="13">
        <v>3332474.2194282766</v>
      </c>
      <c r="E73" s="138">
        <v>5.05</v>
      </c>
    </row>
    <row r="74" spans="1:5" ht="16" x14ac:dyDescent="0.45">
      <c r="A74" s="139">
        <f>'2. Nominal'!A75</f>
        <v>43677</v>
      </c>
      <c r="B74" s="13">
        <v>57618.036373689974</v>
      </c>
      <c r="C74" s="107">
        <v>0</v>
      </c>
      <c r="D74" s="13">
        <v>3339518.2933078115</v>
      </c>
      <c r="E74" s="138">
        <v>5.0199999999999996</v>
      </c>
    </row>
    <row r="75" spans="1:5" ht="16" x14ac:dyDescent="0.45">
      <c r="A75" s="139">
        <f>'2. Nominal'!A76</f>
        <v>43708</v>
      </c>
      <c r="B75" s="13">
        <v>56476.066334305018</v>
      </c>
      <c r="C75" s="107">
        <v>0</v>
      </c>
      <c r="D75" s="13">
        <v>3334867.1414050125</v>
      </c>
      <c r="E75" s="138">
        <v>5.0199999999999996</v>
      </c>
    </row>
    <row r="76" spans="1:5" ht="16" x14ac:dyDescent="0.45">
      <c r="A76" s="139">
        <f>'2. Nominal'!A77</f>
        <v>43738</v>
      </c>
      <c r="B76" s="13">
        <v>57598.475138914968</v>
      </c>
      <c r="C76" s="107">
        <v>0</v>
      </c>
      <c r="D76" s="13">
        <v>3390989.7032357082</v>
      </c>
      <c r="E76" s="138">
        <v>5.0199999999999996</v>
      </c>
    </row>
    <row r="77" spans="1:5" ht="16" x14ac:dyDescent="0.45">
      <c r="A77" s="139">
        <f>'2. Nominal'!A78</f>
        <v>43769</v>
      </c>
      <c r="B77" s="13">
        <v>61046.269839670029</v>
      </c>
      <c r="C77" s="107">
        <v>0</v>
      </c>
      <c r="D77" s="13">
        <v>3383987.4722667104</v>
      </c>
      <c r="E77" s="138">
        <v>4.97</v>
      </c>
    </row>
    <row r="78" spans="1:5" ht="16" x14ac:dyDescent="0.45">
      <c r="A78" s="139">
        <f>'2. Nominal'!A79</f>
        <v>43799</v>
      </c>
      <c r="B78" s="13">
        <v>59697.746807719988</v>
      </c>
      <c r="C78" s="107">
        <v>0</v>
      </c>
      <c r="D78" s="13">
        <v>3444153.3103257408</v>
      </c>
      <c r="E78" s="138">
        <v>4.97</v>
      </c>
    </row>
    <row r="79" spans="1:5" ht="16" x14ac:dyDescent="0.45">
      <c r="A79" s="139">
        <f>'2. Nominal'!A80</f>
        <v>43830</v>
      </c>
      <c r="B79" s="51">
        <v>52997.774794803998</v>
      </c>
      <c r="C79" s="107">
        <v>0</v>
      </c>
      <c r="D79" s="50">
        <v>3507028.1204018542</v>
      </c>
      <c r="E79" s="138">
        <v>4.97</v>
      </c>
    </row>
    <row r="80" spans="1:5" ht="16" x14ac:dyDescent="0.45">
      <c r="A80" s="139">
        <f>'2. Nominal'!A81</f>
        <v>43861</v>
      </c>
      <c r="B80" s="51">
        <v>53199.164747546019</v>
      </c>
      <c r="C80" s="107">
        <v>0</v>
      </c>
      <c r="D80" s="50">
        <v>3459580.9692062642</v>
      </c>
      <c r="E80" s="138">
        <v>2.97</v>
      </c>
    </row>
    <row r="81" spans="1:5" ht="16" x14ac:dyDescent="0.45">
      <c r="A81" s="139">
        <f>'2. Nominal'!A82</f>
        <v>43890</v>
      </c>
      <c r="B81" s="50">
        <v>52429.65249603003</v>
      </c>
      <c r="C81" s="107">
        <v>0</v>
      </c>
      <c r="D81" s="50">
        <v>3510844.3145313077</v>
      </c>
      <c r="E81" s="138">
        <v>2.97</v>
      </c>
    </row>
    <row r="82" spans="1:5" ht="16" x14ac:dyDescent="0.45">
      <c r="A82" s="142">
        <f>'2. Nominal'!A83</f>
        <v>43921</v>
      </c>
      <c r="B82" s="64">
        <v>51565.504293345002</v>
      </c>
      <c r="C82" s="143">
        <v>1</v>
      </c>
      <c r="D82" s="64">
        <v>3597063.1204972225</v>
      </c>
      <c r="E82" s="138">
        <v>2.97</v>
      </c>
    </row>
    <row r="83" spans="1:5" ht="16" x14ac:dyDescent="0.45">
      <c r="A83" s="142">
        <f>'2. Nominal'!A84</f>
        <v>43951</v>
      </c>
      <c r="B83" s="68">
        <v>51980.971159149994</v>
      </c>
      <c r="C83" s="143">
        <v>1</v>
      </c>
      <c r="D83" s="68">
        <v>3560241.7502849847</v>
      </c>
      <c r="E83" s="138">
        <v>-5.32</v>
      </c>
    </row>
    <row r="84" spans="1:5" ht="16" x14ac:dyDescent="0.45">
      <c r="A84" s="142">
        <f>'2. Nominal'!A85</f>
        <v>43982</v>
      </c>
      <c r="B84" s="72">
        <v>49572.869649952976</v>
      </c>
      <c r="C84" s="143">
        <v>1</v>
      </c>
      <c r="D84" s="72">
        <v>3636276.8397553801</v>
      </c>
      <c r="E84" s="138">
        <v>-5.32</v>
      </c>
    </row>
    <row r="85" spans="1:5" ht="16" x14ac:dyDescent="0.45">
      <c r="A85" s="142">
        <f>'2. Nominal'!A86</f>
        <v>44012</v>
      </c>
      <c r="B85" s="68">
        <v>50121.018467647009</v>
      </c>
      <c r="C85" s="143">
        <v>1</v>
      </c>
      <c r="D85" s="68">
        <v>3728688.1730194045</v>
      </c>
      <c r="E85" s="138">
        <v>-5.32</v>
      </c>
    </row>
    <row r="86" spans="1:5" ht="16" x14ac:dyDescent="0.45">
      <c r="A86" s="142">
        <f>'2. Nominal'!A87</f>
        <v>44043</v>
      </c>
      <c r="B86" s="68">
        <v>48871.068016092016</v>
      </c>
      <c r="C86" s="143">
        <v>1</v>
      </c>
      <c r="D86" s="68">
        <v>3750488.3306264188</v>
      </c>
      <c r="E86" s="138">
        <v>-5.32</v>
      </c>
    </row>
    <row r="87" spans="1:5" ht="16" x14ac:dyDescent="0.45">
      <c r="A87" s="142">
        <f>'2. Nominal'!A88</f>
        <v>44074</v>
      </c>
      <c r="B87" s="68">
        <v>53031.557473950983</v>
      </c>
      <c r="C87" s="143">
        <v>1</v>
      </c>
      <c r="D87" s="68">
        <v>3824291.0067764907</v>
      </c>
      <c r="E87" s="107">
        <v>-5.32</v>
      </c>
    </row>
    <row r="88" spans="1:5" x14ac:dyDescent="0.35">
      <c r="B88" t="s">
        <v>91</v>
      </c>
      <c r="D88" t="s">
        <v>92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286B-7BFE-44D1-B650-4C295B4D8834}">
  <dimension ref="A1:S88"/>
  <sheetViews>
    <sheetView workbookViewId="0"/>
  </sheetViews>
  <sheetFormatPr defaultRowHeight="14.5" x14ac:dyDescent="0.35"/>
  <cols>
    <col min="4" max="4" width="10.1796875" bestFit="1" customWidth="1"/>
    <col min="17" max="17" width="10.1796875" bestFit="1" customWidth="1"/>
    <col min="18" max="18" width="10.90625" bestFit="1" customWidth="1"/>
    <col min="19" max="19" width="9.36328125" bestFit="1" customWidth="1"/>
  </cols>
  <sheetData>
    <row r="1" spans="1:5" x14ac:dyDescent="0.35">
      <c r="A1" s="107"/>
      <c r="B1" s="107" t="s">
        <v>86</v>
      </c>
      <c r="C1" s="107" t="s">
        <v>87</v>
      </c>
      <c r="D1" s="107" t="s">
        <v>88</v>
      </c>
      <c r="E1" s="107" t="s">
        <v>89</v>
      </c>
    </row>
    <row r="2" spans="1:5" ht="16" x14ac:dyDescent="0.45">
      <c r="A2" s="139">
        <f>'2. Nominal'!A3</f>
        <v>41486</v>
      </c>
      <c r="B2" s="140">
        <v>154511.33228884797</v>
      </c>
      <c r="C2" s="107">
        <v>0</v>
      </c>
      <c r="D2" s="118">
        <v>3292931.9488065825</v>
      </c>
      <c r="E2" s="107">
        <v>5.52</v>
      </c>
    </row>
    <row r="3" spans="1:5" ht="16" x14ac:dyDescent="0.45">
      <c r="A3" s="139">
        <f>'2. Nominal'!A4</f>
        <v>41517</v>
      </c>
      <c r="B3" s="140">
        <v>155710.46150716301</v>
      </c>
      <c r="C3" s="107">
        <v>0</v>
      </c>
      <c r="D3" s="118">
        <v>3340772.1221421147</v>
      </c>
      <c r="E3" s="107">
        <v>5.52</v>
      </c>
    </row>
    <row r="4" spans="1:5" ht="16" x14ac:dyDescent="0.45">
      <c r="A4" s="139">
        <f>'2. Nominal'!A5</f>
        <v>41547</v>
      </c>
      <c r="B4" s="140">
        <v>162067.76171640796</v>
      </c>
      <c r="C4" s="107">
        <v>0</v>
      </c>
      <c r="D4" s="118">
        <v>3436775.2087016031</v>
      </c>
      <c r="E4" s="107">
        <v>5.52</v>
      </c>
    </row>
    <row r="5" spans="1:5" ht="16" x14ac:dyDescent="0.45">
      <c r="A5" s="139">
        <f>'2. Nominal'!A6</f>
        <v>41578</v>
      </c>
      <c r="B5" s="140">
        <v>161811.25060708701</v>
      </c>
      <c r="C5" s="107">
        <v>0</v>
      </c>
      <c r="D5" s="118">
        <v>3412764.5366184642</v>
      </c>
      <c r="E5" s="107">
        <v>5.58</v>
      </c>
    </row>
    <row r="6" spans="1:5" ht="16" x14ac:dyDescent="0.45">
      <c r="A6" s="139">
        <f>'2. Nominal'!A7</f>
        <v>41608</v>
      </c>
      <c r="B6" s="140">
        <v>162394.28439665001</v>
      </c>
      <c r="C6" s="107">
        <v>0</v>
      </c>
      <c r="D6" s="118">
        <v>3455460.4048144044</v>
      </c>
      <c r="E6" s="107">
        <v>5.58</v>
      </c>
    </row>
    <row r="7" spans="1:5" ht="16" x14ac:dyDescent="0.45">
      <c r="A7" s="139">
        <f>'2. Nominal'!A8</f>
        <v>41639</v>
      </c>
      <c r="B7" s="140">
        <v>163276.96021096307</v>
      </c>
      <c r="C7" s="107">
        <v>0</v>
      </c>
      <c r="D7" s="118">
        <v>3543332.3939235406</v>
      </c>
      <c r="E7" s="107">
        <v>5.58</v>
      </c>
    </row>
    <row r="8" spans="1:5" ht="16" x14ac:dyDescent="0.45">
      <c r="A8" s="139">
        <f>'2. Nominal'!A9</f>
        <v>41670</v>
      </c>
      <c r="B8" s="140">
        <v>158938.89703448105</v>
      </c>
      <c r="C8" s="107">
        <v>0</v>
      </c>
      <c r="D8" s="118">
        <v>3478443.4816403398</v>
      </c>
      <c r="E8" s="107">
        <v>5.12</v>
      </c>
    </row>
    <row r="9" spans="1:5" ht="16" x14ac:dyDescent="0.45">
      <c r="A9" s="139">
        <f>'2. Nominal'!A10</f>
        <v>41698</v>
      </c>
      <c r="B9" s="140">
        <v>158686.45243091707</v>
      </c>
      <c r="C9" s="107">
        <v>0</v>
      </c>
      <c r="D9" s="118">
        <v>3492887.7205420076</v>
      </c>
      <c r="E9" s="107">
        <v>5.12</v>
      </c>
    </row>
    <row r="10" spans="1:5" ht="16" x14ac:dyDescent="0.45">
      <c r="A10" s="139">
        <f>'2. Nominal'!A11</f>
        <v>41729</v>
      </c>
      <c r="B10" s="140">
        <v>163004.75864700408</v>
      </c>
      <c r="C10" s="107">
        <v>0</v>
      </c>
      <c r="D10" s="118">
        <v>3508548.5027937307</v>
      </c>
      <c r="E10" s="107">
        <v>5.12</v>
      </c>
    </row>
    <row r="11" spans="1:5" ht="16" x14ac:dyDescent="0.45">
      <c r="A11" s="139">
        <f>'2. Nominal'!A12</f>
        <v>41759</v>
      </c>
      <c r="B11" s="140">
        <v>169010.574361921</v>
      </c>
      <c r="C11" s="107">
        <v>0</v>
      </c>
      <c r="D11" s="118">
        <v>3580904.7835591161</v>
      </c>
      <c r="E11" s="107">
        <v>4.9400000000000004</v>
      </c>
    </row>
    <row r="12" spans="1:5" ht="16" x14ac:dyDescent="0.45">
      <c r="A12" s="139">
        <f>'2. Nominal'!A13</f>
        <v>41790</v>
      </c>
      <c r="B12" s="140">
        <v>171840.18553666701</v>
      </c>
      <c r="C12" s="107">
        <v>0</v>
      </c>
      <c r="D12" s="118">
        <v>3650685.0048661251</v>
      </c>
      <c r="E12" s="107">
        <v>4.9400000000000004</v>
      </c>
    </row>
    <row r="13" spans="1:5" ht="16" x14ac:dyDescent="0.45">
      <c r="A13" s="139">
        <f>'2. Nominal'!A14</f>
        <v>41820</v>
      </c>
      <c r="B13" s="140">
        <v>173072.25051921009</v>
      </c>
      <c r="C13" s="107">
        <v>0</v>
      </c>
      <c r="D13" s="118">
        <v>3719985.1542530162</v>
      </c>
      <c r="E13" s="107">
        <v>4.9400000000000004</v>
      </c>
    </row>
    <row r="14" spans="1:5" ht="16" x14ac:dyDescent="0.45">
      <c r="A14" s="139">
        <f>'2. Nominal'!A15</f>
        <v>41851</v>
      </c>
      <c r="B14" s="140">
        <v>175011.527525994</v>
      </c>
      <c r="C14" s="107">
        <v>0</v>
      </c>
      <c r="D14" s="118">
        <v>3657159.9127442059</v>
      </c>
      <c r="E14" s="107">
        <v>4.93</v>
      </c>
    </row>
    <row r="15" spans="1:5" ht="16" x14ac:dyDescent="0.45">
      <c r="A15" s="139">
        <f>'2. Nominal'!A16</f>
        <v>41882</v>
      </c>
      <c r="B15" s="140">
        <v>180195.01680617203</v>
      </c>
      <c r="C15" s="107">
        <v>0</v>
      </c>
      <c r="D15" s="118">
        <v>3733646.4897166612</v>
      </c>
      <c r="E15" s="107">
        <v>4.93</v>
      </c>
    </row>
    <row r="16" spans="1:5" ht="16.5" thickBot="1" x14ac:dyDescent="0.5">
      <c r="A16" s="139">
        <f>'2. Nominal'!A17</f>
        <v>41912</v>
      </c>
      <c r="B16" s="140">
        <v>184002.64245767897</v>
      </c>
      <c r="C16" s="107">
        <v>0</v>
      </c>
      <c r="D16" s="118">
        <v>3882906.7671762933</v>
      </c>
      <c r="E16" s="107">
        <v>4.93</v>
      </c>
    </row>
    <row r="17" spans="1:19" ht="16" x14ac:dyDescent="0.45">
      <c r="A17" s="139">
        <f>'2. Nominal'!A18</f>
        <v>41943</v>
      </c>
      <c r="B17" s="140">
        <v>188190.50506366201</v>
      </c>
      <c r="C17" s="107">
        <v>0</v>
      </c>
      <c r="D17" s="118">
        <v>3899427.8493686263</v>
      </c>
      <c r="E17" s="107">
        <v>5.05</v>
      </c>
      <c r="P17" t="s">
        <v>118</v>
      </c>
      <c r="Q17" s="165"/>
      <c r="R17" s="165">
        <v>3292931.9488065825</v>
      </c>
      <c r="S17" s="164"/>
    </row>
    <row r="18" spans="1:19" ht="16.5" thickBot="1" x14ac:dyDescent="0.5">
      <c r="A18" s="139">
        <f>'2. Nominal'!A19</f>
        <v>41973</v>
      </c>
      <c r="B18" s="140">
        <v>188110.36402767204</v>
      </c>
      <c r="C18" s="107">
        <v>0</v>
      </c>
      <c r="D18" s="118">
        <v>3939325.6714938977</v>
      </c>
      <c r="E18" s="107">
        <v>5.05</v>
      </c>
      <c r="Q18" s="166">
        <v>3292931.9488065825</v>
      </c>
      <c r="R18" s="166">
        <v>1</v>
      </c>
      <c r="S18" s="160"/>
    </row>
    <row r="19" spans="1:19" ht="16" x14ac:dyDescent="0.45">
      <c r="A19" s="139">
        <f>'2. Nominal'!A20</f>
        <v>42004</v>
      </c>
      <c r="B19" s="140">
        <v>190265.659252638</v>
      </c>
      <c r="C19" s="107">
        <v>0</v>
      </c>
      <c r="D19" s="118">
        <v>3978292.6485180724</v>
      </c>
      <c r="E19" s="107">
        <v>5.05</v>
      </c>
    </row>
    <row r="20" spans="1:19" ht="16" x14ac:dyDescent="0.45">
      <c r="A20" s="139">
        <f>'2. Nominal'!A21</f>
        <v>42035</v>
      </c>
      <c r="B20" s="140">
        <v>184530.09230627207</v>
      </c>
      <c r="C20" s="107">
        <v>0</v>
      </c>
      <c r="D20" s="118">
        <v>3984311.0293464381</v>
      </c>
      <c r="E20" s="138">
        <v>4.83</v>
      </c>
    </row>
    <row r="21" spans="1:19" ht="16" x14ac:dyDescent="0.45">
      <c r="A21" s="139">
        <f>'2. Nominal'!A22</f>
        <v>42063</v>
      </c>
      <c r="B21" s="140">
        <v>185575.07630028616</v>
      </c>
      <c r="C21" s="107">
        <v>0</v>
      </c>
      <c r="D21" s="118">
        <v>4036907.0801341245</v>
      </c>
      <c r="E21" s="138">
        <v>4.83</v>
      </c>
    </row>
    <row r="22" spans="1:19" ht="16" x14ac:dyDescent="0.45">
      <c r="A22" s="139">
        <f>'2. Nominal'!A23</f>
        <v>42094</v>
      </c>
      <c r="B22" s="140">
        <v>188796.76813770016</v>
      </c>
      <c r="C22" s="107">
        <v>0</v>
      </c>
      <c r="D22" s="118">
        <v>4090266.7232101718</v>
      </c>
      <c r="E22" s="138">
        <v>4.83</v>
      </c>
    </row>
    <row r="23" spans="1:19" ht="16" x14ac:dyDescent="0.45">
      <c r="A23" s="139">
        <f>'2. Nominal'!A24</f>
        <v>42124</v>
      </c>
      <c r="B23" s="140">
        <v>189357.09226165299</v>
      </c>
      <c r="C23" s="107">
        <v>0</v>
      </c>
      <c r="D23" s="118">
        <v>4116332.0526920864</v>
      </c>
      <c r="E23" s="138">
        <v>4.74</v>
      </c>
    </row>
    <row r="24" spans="1:19" ht="16" x14ac:dyDescent="0.45">
      <c r="A24" s="139">
        <f>'2. Nominal'!A25</f>
        <v>42155</v>
      </c>
      <c r="B24" s="140">
        <v>192061.16077626904</v>
      </c>
      <c r="C24" s="107">
        <v>0</v>
      </c>
      <c r="D24" s="118">
        <v>4135904.6732336534</v>
      </c>
      <c r="E24" s="138">
        <v>4.74</v>
      </c>
    </row>
    <row r="25" spans="1:19" ht="16" x14ac:dyDescent="0.45">
      <c r="A25" s="139">
        <f>'2. Nominal'!A26</f>
        <v>42185</v>
      </c>
      <c r="B25" s="140">
        <v>191067.95915357291</v>
      </c>
      <c r="C25" s="107">
        <v>0</v>
      </c>
      <c r="D25" s="118">
        <v>4220619.1551357144</v>
      </c>
      <c r="E25" s="138">
        <v>4.74</v>
      </c>
    </row>
    <row r="26" spans="1:19" ht="16" x14ac:dyDescent="0.45">
      <c r="A26" s="139">
        <f>'2. Nominal'!A27</f>
        <v>42216</v>
      </c>
      <c r="B26" s="140">
        <v>191645.95680386107</v>
      </c>
      <c r="C26" s="107">
        <v>0</v>
      </c>
      <c r="D26" s="118">
        <v>4223674.6901377458</v>
      </c>
      <c r="E26" s="138">
        <v>4.78</v>
      </c>
    </row>
    <row r="27" spans="1:19" ht="16" x14ac:dyDescent="0.45">
      <c r="A27" s="139">
        <f>'2. Nominal'!A28</f>
        <v>42247</v>
      </c>
      <c r="B27" s="140">
        <v>190056.83304206212</v>
      </c>
      <c r="C27" s="107">
        <v>0</v>
      </c>
      <c r="D27" s="118">
        <v>4260834.477168601</v>
      </c>
      <c r="E27" s="138">
        <v>4.78</v>
      </c>
    </row>
    <row r="28" spans="1:19" ht="16" x14ac:dyDescent="0.45">
      <c r="A28" s="139">
        <f>'2. Nominal'!A29</f>
        <v>42277</v>
      </c>
      <c r="B28" s="140">
        <v>195945.73818006105</v>
      </c>
      <c r="C28" s="107">
        <v>0</v>
      </c>
      <c r="D28" s="118">
        <v>4351002.5526534077</v>
      </c>
      <c r="E28" s="138">
        <v>4.78</v>
      </c>
    </row>
    <row r="29" spans="1:19" ht="16" x14ac:dyDescent="0.45">
      <c r="A29" s="139">
        <f>'2. Nominal'!A30</f>
        <v>42308</v>
      </c>
      <c r="B29" s="140">
        <v>193821.08624879995</v>
      </c>
      <c r="C29" s="107">
        <v>0</v>
      </c>
      <c r="D29" s="118">
        <v>4261064.8114443971</v>
      </c>
      <c r="E29" s="138">
        <v>5.15</v>
      </c>
    </row>
    <row r="30" spans="1:19" ht="16" x14ac:dyDescent="0.45">
      <c r="A30" s="139">
        <f>'2. Nominal'!A31</f>
        <v>42338</v>
      </c>
      <c r="B30" s="140">
        <v>195299.70766366605</v>
      </c>
      <c r="C30" s="107">
        <v>0</v>
      </c>
      <c r="D30" s="118">
        <v>4256919.4707665816</v>
      </c>
      <c r="E30" s="138">
        <v>5.15</v>
      </c>
    </row>
    <row r="31" spans="1:19" ht="16" x14ac:dyDescent="0.45">
      <c r="A31" s="139">
        <f>'2. Nominal'!A32</f>
        <v>42369</v>
      </c>
      <c r="B31" s="140">
        <v>198609.06783922497</v>
      </c>
      <c r="C31" s="107">
        <v>0</v>
      </c>
      <c r="D31" s="118">
        <v>4275162.8621328948</v>
      </c>
      <c r="E31" s="138">
        <v>5.15</v>
      </c>
    </row>
    <row r="32" spans="1:19" ht="16" x14ac:dyDescent="0.45">
      <c r="A32" s="139">
        <f>'2. Nominal'!A33</f>
        <v>42400</v>
      </c>
      <c r="B32" s="140">
        <v>198210.684173063</v>
      </c>
      <c r="C32" s="107">
        <v>0</v>
      </c>
      <c r="D32" s="118">
        <v>4270642.6351428293</v>
      </c>
      <c r="E32" s="138">
        <v>4.9400000000000004</v>
      </c>
    </row>
    <row r="33" spans="1:5" ht="16" x14ac:dyDescent="0.45">
      <c r="A33" s="139">
        <f>'2. Nominal'!A34</f>
        <v>42429</v>
      </c>
      <c r="B33" s="140">
        <v>199253.39490754085</v>
      </c>
      <c r="C33" s="107">
        <v>0</v>
      </c>
      <c r="D33" s="118">
        <v>4313497.9939111117</v>
      </c>
      <c r="E33" s="138">
        <v>4.9400000000000004</v>
      </c>
    </row>
    <row r="34" spans="1:5" ht="16" x14ac:dyDescent="0.45">
      <c r="A34" s="139">
        <f>'2. Nominal'!A35</f>
        <v>42460</v>
      </c>
      <c r="B34" s="140">
        <v>203552.351541137</v>
      </c>
      <c r="C34" s="107">
        <v>0</v>
      </c>
      <c r="D34" s="118">
        <v>4347351.0326289199</v>
      </c>
      <c r="E34" s="138">
        <v>4.9400000000000004</v>
      </c>
    </row>
    <row r="35" spans="1:5" ht="16" x14ac:dyDescent="0.45">
      <c r="A35" s="139">
        <f>'2. Nominal'!A36</f>
        <v>42490</v>
      </c>
      <c r="B35" s="140">
        <v>204430.19120287307</v>
      </c>
      <c r="C35" s="107">
        <v>0</v>
      </c>
      <c r="D35" s="118">
        <v>4358013.881496801</v>
      </c>
      <c r="E35" s="138">
        <v>5.21</v>
      </c>
    </row>
    <row r="36" spans="1:5" ht="16" x14ac:dyDescent="0.45">
      <c r="A36" s="139">
        <f>'2. Nominal'!A37</f>
        <v>42521</v>
      </c>
      <c r="B36" s="140">
        <v>206212.20291218499</v>
      </c>
      <c r="C36" s="107">
        <v>0</v>
      </c>
      <c r="D36" s="118">
        <v>4383241.3647749368</v>
      </c>
      <c r="E36" s="138">
        <v>5.21</v>
      </c>
    </row>
    <row r="37" spans="1:5" ht="16" x14ac:dyDescent="0.45">
      <c r="A37" s="139">
        <f>'2. Nominal'!A38</f>
        <v>42551</v>
      </c>
      <c r="B37" s="140">
        <v>206243.43543844912</v>
      </c>
      <c r="C37" s="107">
        <v>0</v>
      </c>
      <c r="D37" s="118">
        <v>4439870.9464085381</v>
      </c>
      <c r="E37" s="138">
        <v>5.21</v>
      </c>
    </row>
    <row r="38" spans="1:5" ht="16" x14ac:dyDescent="0.45">
      <c r="A38" s="139">
        <f>'2. Nominal'!A39</f>
        <v>42582</v>
      </c>
      <c r="B38" s="140">
        <v>206894.62841478907</v>
      </c>
      <c r="C38" s="107">
        <v>0</v>
      </c>
      <c r="D38" s="118">
        <v>4457355.6209143708</v>
      </c>
      <c r="E38" s="138">
        <v>5.03</v>
      </c>
    </row>
    <row r="39" spans="1:5" ht="16" x14ac:dyDescent="0.45">
      <c r="A39" s="139">
        <f>'2. Nominal'!A40</f>
        <v>42613</v>
      </c>
      <c r="B39" s="140">
        <v>208360.54908206401</v>
      </c>
      <c r="C39" s="107">
        <v>0</v>
      </c>
      <c r="D39" s="118">
        <v>4472487.015155592</v>
      </c>
      <c r="E39" s="138">
        <v>5.03</v>
      </c>
    </row>
    <row r="40" spans="1:5" ht="16" x14ac:dyDescent="0.45">
      <c r="A40" s="139">
        <f>'2. Nominal'!A41</f>
        <v>42643</v>
      </c>
      <c r="B40" s="140">
        <v>210015.23503590305</v>
      </c>
      <c r="C40" s="107">
        <v>0</v>
      </c>
      <c r="D40" s="118">
        <v>4465302.2075382154</v>
      </c>
      <c r="E40" s="138">
        <v>5.03</v>
      </c>
    </row>
    <row r="41" spans="1:5" ht="16" x14ac:dyDescent="0.45">
      <c r="A41" s="139">
        <f>'2. Nominal'!A42</f>
        <v>42674</v>
      </c>
      <c r="B41" s="140">
        <v>210413.64129575482</v>
      </c>
      <c r="C41" s="107">
        <v>0</v>
      </c>
      <c r="D41" s="118">
        <v>4518473.1577744912</v>
      </c>
      <c r="E41" s="138">
        <v>4.9400000000000004</v>
      </c>
    </row>
    <row r="42" spans="1:5" ht="16" x14ac:dyDescent="0.45">
      <c r="A42" s="139">
        <f>'2. Nominal'!A43</f>
        <v>42704</v>
      </c>
      <c r="B42" s="140">
        <v>212813.72119237206</v>
      </c>
      <c r="C42" s="107">
        <v>0</v>
      </c>
      <c r="D42" s="118">
        <v>4596404.0592369828</v>
      </c>
      <c r="E42" s="138">
        <v>4.9400000000000004</v>
      </c>
    </row>
    <row r="43" spans="1:5" ht="16" x14ac:dyDescent="0.45">
      <c r="A43" s="139">
        <f>'2. Nominal'!A44</f>
        <v>42735</v>
      </c>
      <c r="B43" s="140">
        <v>217227.55734198802</v>
      </c>
      <c r="C43" s="107">
        <v>0</v>
      </c>
      <c r="D43" s="118">
        <v>4682965.0024890695</v>
      </c>
      <c r="E43" s="138">
        <v>4.9400000000000004</v>
      </c>
    </row>
    <row r="44" spans="1:5" ht="16" x14ac:dyDescent="0.45">
      <c r="A44" s="139">
        <f>'2. Nominal'!A45</f>
        <v>42766</v>
      </c>
      <c r="B44" s="140">
        <v>215394.56187633908</v>
      </c>
      <c r="C44" s="107">
        <v>0</v>
      </c>
      <c r="D44" s="118">
        <v>4681782.1011603046</v>
      </c>
      <c r="E44" s="138">
        <v>5.01</v>
      </c>
    </row>
    <row r="45" spans="1:5" ht="16" x14ac:dyDescent="0.45">
      <c r="A45" s="139">
        <f>'2. Nominal'!A46</f>
        <v>42794</v>
      </c>
      <c r="B45" s="140">
        <v>218472.22726071917</v>
      </c>
      <c r="C45" s="107">
        <v>0</v>
      </c>
      <c r="D45" s="118">
        <v>4704355.6406476693</v>
      </c>
      <c r="E45" s="138">
        <v>5.01</v>
      </c>
    </row>
    <row r="46" spans="1:5" ht="16" x14ac:dyDescent="0.45">
      <c r="A46" s="139">
        <f>'2. Nominal'!A47</f>
        <v>42825</v>
      </c>
      <c r="B46" s="140">
        <v>224041.09289407998</v>
      </c>
      <c r="C46" s="107">
        <v>0</v>
      </c>
      <c r="D46" s="118">
        <v>4781708.4656790188</v>
      </c>
      <c r="E46" s="138">
        <v>5.01</v>
      </c>
    </row>
    <row r="47" spans="1:5" ht="16" x14ac:dyDescent="0.45">
      <c r="A47" s="139">
        <f>'2. Nominal'!A48</f>
        <v>42855</v>
      </c>
      <c r="B47" s="140">
        <v>229695.91785542411</v>
      </c>
      <c r="C47" s="107">
        <v>0</v>
      </c>
      <c r="D47" s="118">
        <v>4784034.8329606419</v>
      </c>
      <c r="E47" s="138">
        <v>5.01</v>
      </c>
    </row>
    <row r="48" spans="1:5" ht="16" x14ac:dyDescent="0.45">
      <c r="A48" s="139">
        <f>'2. Nominal'!A49</f>
        <v>42886</v>
      </c>
      <c r="B48" s="140">
        <v>232331.68690994504</v>
      </c>
      <c r="C48" s="107">
        <v>0</v>
      </c>
      <c r="D48" s="118">
        <v>4872519.5795146795</v>
      </c>
      <c r="E48" s="138">
        <v>5.01</v>
      </c>
    </row>
    <row r="49" spans="1:5" ht="16" x14ac:dyDescent="0.45">
      <c r="A49" s="139">
        <f>'2. Nominal'!A50</f>
        <v>42916</v>
      </c>
      <c r="B49" s="140">
        <v>236410.93131232914</v>
      </c>
      <c r="C49" s="107">
        <v>0</v>
      </c>
      <c r="D49" s="118">
        <v>4894632.5651567839</v>
      </c>
      <c r="E49" s="138">
        <v>5.01</v>
      </c>
    </row>
    <row r="50" spans="1:5" ht="16" x14ac:dyDescent="0.45">
      <c r="A50" s="139">
        <f>'2. Nominal'!A51</f>
        <v>42947</v>
      </c>
      <c r="B50" s="140">
        <v>239396.44558333006</v>
      </c>
      <c r="C50" s="107">
        <v>0</v>
      </c>
      <c r="D50" s="118">
        <v>4883870.4261174118</v>
      </c>
      <c r="E50" s="138">
        <v>5.0599999999999996</v>
      </c>
    </row>
    <row r="51" spans="1:5" ht="16" x14ac:dyDescent="0.45">
      <c r="A51" s="139">
        <f>'2. Nominal'!A52</f>
        <v>42978</v>
      </c>
      <c r="B51" s="140">
        <v>236574.18954590906</v>
      </c>
      <c r="C51" s="107">
        <v>0</v>
      </c>
      <c r="D51" s="118">
        <v>4905696.5809620395</v>
      </c>
      <c r="E51" s="138">
        <v>5.0599999999999996</v>
      </c>
    </row>
    <row r="52" spans="1:5" ht="16" x14ac:dyDescent="0.45">
      <c r="A52" s="139">
        <f>'2. Nominal'!A53</f>
        <v>43008</v>
      </c>
      <c r="B52" s="140">
        <v>243397.78466419905</v>
      </c>
      <c r="C52" s="107">
        <v>0</v>
      </c>
      <c r="D52" s="118">
        <v>4981765.9362993967</v>
      </c>
      <c r="E52" s="138">
        <v>5.0599999999999996</v>
      </c>
    </row>
    <row r="53" spans="1:5" ht="16" x14ac:dyDescent="0.45">
      <c r="A53" s="139">
        <f>'2. Nominal'!A54</f>
        <v>43039</v>
      </c>
      <c r="B53" s="140">
        <v>241794.55457583698</v>
      </c>
      <c r="C53" s="107">
        <v>0</v>
      </c>
      <c r="D53" s="118">
        <v>5015093.4805222359</v>
      </c>
      <c r="E53" s="138">
        <v>5.19</v>
      </c>
    </row>
    <row r="54" spans="1:5" ht="16" x14ac:dyDescent="0.45">
      <c r="A54" s="139">
        <f>'2. Nominal'!A55</f>
        <v>43069</v>
      </c>
      <c r="B54" s="140">
        <v>244899.5931282042</v>
      </c>
      <c r="C54" s="107">
        <v>0</v>
      </c>
      <c r="D54" s="118">
        <v>5034834.6509371512</v>
      </c>
      <c r="E54" s="138">
        <v>5.19</v>
      </c>
    </row>
    <row r="55" spans="1:5" ht="16" x14ac:dyDescent="0.45">
      <c r="A55" s="139">
        <f>'2. Nominal'!A56</f>
        <v>43100</v>
      </c>
      <c r="B55" s="140">
        <v>249558.31854500988</v>
      </c>
      <c r="C55" s="107">
        <v>0</v>
      </c>
      <c r="D55" s="118">
        <v>5113757.9960481245</v>
      </c>
      <c r="E55" s="138">
        <v>5.19</v>
      </c>
    </row>
    <row r="56" spans="1:5" ht="16" x14ac:dyDescent="0.45">
      <c r="A56" s="139">
        <f>'2. Nominal'!A57</f>
        <v>43131</v>
      </c>
      <c r="B56" s="140">
        <v>250121.65590573195</v>
      </c>
      <c r="C56" s="107">
        <v>0</v>
      </c>
      <c r="D56" s="118">
        <v>5064176.5842859726</v>
      </c>
      <c r="E56" s="138">
        <v>5.0599999999999996</v>
      </c>
    </row>
    <row r="57" spans="1:5" ht="16" x14ac:dyDescent="0.45">
      <c r="A57" s="139">
        <f>'2. Nominal'!A58</f>
        <v>43159</v>
      </c>
      <c r="B57" s="140">
        <v>250113.70064181404</v>
      </c>
      <c r="C57" s="107">
        <v>0</v>
      </c>
      <c r="D57" s="118">
        <v>5084338.5708111553</v>
      </c>
      <c r="E57" s="138">
        <v>5.0599999999999996</v>
      </c>
    </row>
    <row r="58" spans="1:5" ht="16" x14ac:dyDescent="0.45">
      <c r="A58" s="139">
        <f>'2. Nominal'!A59</f>
        <v>43190</v>
      </c>
      <c r="B58" s="140">
        <v>255665.88833971616</v>
      </c>
      <c r="C58" s="107">
        <v>0</v>
      </c>
      <c r="D58" s="118">
        <v>5125574.4561358932</v>
      </c>
      <c r="E58" s="138">
        <v>5.0599999999999996</v>
      </c>
    </row>
    <row r="59" spans="1:5" ht="16" x14ac:dyDescent="0.45">
      <c r="A59" s="139">
        <f>'2. Nominal'!A60</f>
        <v>43220</v>
      </c>
      <c r="B59" s="140">
        <v>255866.00528506684</v>
      </c>
      <c r="C59" s="107">
        <v>0</v>
      </c>
      <c r="D59" s="118">
        <v>5141927.3601272292</v>
      </c>
      <c r="E59" s="138">
        <v>5.27</v>
      </c>
    </row>
    <row r="60" spans="1:5" ht="16" x14ac:dyDescent="0.45">
      <c r="A60" s="139">
        <f>'2. Nominal'!A61</f>
        <v>43251</v>
      </c>
      <c r="B60" s="140">
        <v>251487.23848455015</v>
      </c>
      <c r="C60" s="107">
        <v>0</v>
      </c>
      <c r="D60" s="118">
        <v>5163516.3969785199</v>
      </c>
      <c r="E60" s="138">
        <v>5.27</v>
      </c>
    </row>
    <row r="61" spans="1:5" ht="16" x14ac:dyDescent="0.45">
      <c r="A61" s="139">
        <f>'2. Nominal'!A62</f>
        <v>43281</v>
      </c>
      <c r="B61" s="140">
        <v>249932.14525419602</v>
      </c>
      <c r="C61" s="107">
        <v>0</v>
      </c>
      <c r="D61" s="118">
        <v>5221224.3574629864</v>
      </c>
      <c r="E61" s="138">
        <v>5.27</v>
      </c>
    </row>
    <row r="62" spans="1:5" ht="16" x14ac:dyDescent="0.45">
      <c r="A62" s="139">
        <f>'2. Nominal'!A63</f>
        <v>43312</v>
      </c>
      <c r="B62" s="140">
        <v>249470.44111612201</v>
      </c>
      <c r="C62" s="107">
        <v>0</v>
      </c>
      <c r="D62" s="118">
        <v>5217162.8108125143</v>
      </c>
      <c r="E62" s="138">
        <v>5.17</v>
      </c>
    </row>
    <row r="63" spans="1:5" ht="16" x14ac:dyDescent="0.45">
      <c r="A63" s="139">
        <f>'2. Nominal'!A64</f>
        <v>43343</v>
      </c>
      <c r="B63" s="140">
        <v>249150.15971748607</v>
      </c>
      <c r="C63" s="107">
        <v>0</v>
      </c>
      <c r="D63" s="118">
        <v>5234298.457973619</v>
      </c>
      <c r="E63" s="138">
        <v>5.17</v>
      </c>
    </row>
    <row r="64" spans="1:5" ht="16" x14ac:dyDescent="0.45">
      <c r="A64" s="139">
        <f>'2. Nominal'!A65</f>
        <v>43373</v>
      </c>
      <c r="B64" s="140">
        <v>253527.75994060707</v>
      </c>
      <c r="C64" s="107">
        <v>0</v>
      </c>
      <c r="D64" s="118">
        <v>5316612.7944272775</v>
      </c>
      <c r="E64" s="138">
        <v>5.17</v>
      </c>
    </row>
    <row r="65" spans="1:5" ht="16" x14ac:dyDescent="0.45">
      <c r="A65" s="139">
        <f>'2. Nominal'!A66</f>
        <v>43404</v>
      </c>
      <c r="B65" s="140">
        <v>252767.69727400885</v>
      </c>
      <c r="C65" s="107">
        <v>0</v>
      </c>
      <c r="D65" s="118">
        <v>5393990.3604920749</v>
      </c>
      <c r="E65" s="138">
        <v>5.18</v>
      </c>
    </row>
    <row r="66" spans="1:5" ht="16" x14ac:dyDescent="0.45">
      <c r="A66" s="139">
        <f>'2. Nominal'!A67</f>
        <v>43434</v>
      </c>
      <c r="B66" s="140">
        <v>252525.11773279292</v>
      </c>
      <c r="C66" s="107">
        <v>0</v>
      </c>
      <c r="D66" s="118">
        <v>5418526.9337119572</v>
      </c>
      <c r="E66" s="138">
        <v>5.18</v>
      </c>
    </row>
    <row r="67" spans="1:5" ht="16" x14ac:dyDescent="0.45">
      <c r="A67" s="139">
        <f>'2. Nominal'!A68</f>
        <v>43465</v>
      </c>
      <c r="B67" s="140">
        <v>259760.5431081251</v>
      </c>
      <c r="C67" s="107">
        <v>0</v>
      </c>
      <c r="D67" s="118">
        <v>5444668.6967583681</v>
      </c>
      <c r="E67" s="138">
        <v>5.18</v>
      </c>
    </row>
    <row r="68" spans="1:5" ht="16" x14ac:dyDescent="0.45">
      <c r="A68" s="139">
        <f>'2. Nominal'!A69</f>
        <v>43496</v>
      </c>
      <c r="B68" s="140">
        <v>258831.77835703106</v>
      </c>
      <c r="C68" s="107">
        <v>0</v>
      </c>
      <c r="D68" s="118">
        <v>5385632.2426312603</v>
      </c>
      <c r="E68" s="138">
        <v>5.07</v>
      </c>
    </row>
    <row r="69" spans="1:5" ht="16" x14ac:dyDescent="0.45">
      <c r="A69" s="139">
        <f>'2. Nominal'!A70</f>
        <v>43524</v>
      </c>
      <c r="B69" s="140">
        <v>261064.86202997903</v>
      </c>
      <c r="C69" s="107">
        <v>0</v>
      </c>
      <c r="D69" s="118">
        <v>5423776.1206531646</v>
      </c>
      <c r="E69" s="138">
        <v>5.07</v>
      </c>
    </row>
    <row r="70" spans="1:5" ht="16" x14ac:dyDescent="0.45">
      <c r="A70" s="139">
        <f>'2. Nominal'!A71</f>
        <v>43555</v>
      </c>
      <c r="B70" s="140">
        <v>263638.94757476315</v>
      </c>
      <c r="C70" s="107">
        <v>0</v>
      </c>
      <c r="D70" s="118">
        <v>5499320.3290006761</v>
      </c>
      <c r="E70" s="138">
        <v>5.07</v>
      </c>
    </row>
    <row r="71" spans="1:5" ht="16" x14ac:dyDescent="0.45">
      <c r="A71" s="139">
        <f>'2. Nominal'!A72</f>
        <v>43585</v>
      </c>
      <c r="B71" s="140">
        <v>261336.13479685696</v>
      </c>
      <c r="C71" s="107">
        <v>0</v>
      </c>
      <c r="D71" s="118">
        <v>5499867.0583439209</v>
      </c>
      <c r="E71" s="138">
        <v>5.05</v>
      </c>
    </row>
    <row r="72" spans="1:5" ht="16" x14ac:dyDescent="0.45">
      <c r="A72" s="139">
        <f>'2. Nominal'!A73</f>
        <v>43616</v>
      </c>
      <c r="B72" s="140">
        <v>257518.80864792303</v>
      </c>
      <c r="C72" s="107">
        <v>0</v>
      </c>
      <c r="D72" s="118">
        <v>5500868.5926895626</v>
      </c>
      <c r="E72" s="138">
        <v>5.05</v>
      </c>
    </row>
    <row r="73" spans="1:5" ht="16" x14ac:dyDescent="0.45">
      <c r="A73" s="139">
        <f>'2. Nominal'!A74</f>
        <v>43646</v>
      </c>
      <c r="B73" s="140">
        <v>267569.91377421503</v>
      </c>
      <c r="C73" s="107">
        <v>0</v>
      </c>
      <c r="D73" s="118">
        <v>5622351.7977992026</v>
      </c>
      <c r="E73" s="138">
        <v>5.05</v>
      </c>
    </row>
    <row r="74" spans="1:5" ht="16" x14ac:dyDescent="0.45">
      <c r="A74" s="139">
        <f>'2. Nominal'!A75</f>
        <v>43677</v>
      </c>
      <c r="B74" s="140">
        <v>267295.05961103179</v>
      </c>
      <c r="C74" s="107">
        <v>0</v>
      </c>
      <c r="D74" s="118">
        <v>5633845.3708680598</v>
      </c>
      <c r="E74" s="138">
        <v>5.0199999999999996</v>
      </c>
    </row>
    <row r="75" spans="1:5" ht="16" x14ac:dyDescent="0.45">
      <c r="A75" s="139">
        <f>'2. Nominal'!A76</f>
        <v>43708</v>
      </c>
      <c r="B75" s="140">
        <v>265564.81169856503</v>
      </c>
      <c r="C75" s="107">
        <v>0</v>
      </c>
      <c r="D75" s="118">
        <v>5632858.1484125424</v>
      </c>
      <c r="E75" s="138">
        <v>5.0199999999999996</v>
      </c>
    </row>
    <row r="76" spans="1:5" ht="16" x14ac:dyDescent="0.45">
      <c r="A76" s="139">
        <f>'2. Nominal'!A77</f>
        <v>43738</v>
      </c>
      <c r="B76" s="140">
        <v>268877.95140395791</v>
      </c>
      <c r="C76" s="107">
        <v>0</v>
      </c>
      <c r="D76" s="118">
        <v>5715547.0658617746</v>
      </c>
      <c r="E76" s="138">
        <v>5.0199999999999996</v>
      </c>
    </row>
    <row r="77" spans="1:5" ht="16" x14ac:dyDescent="0.45">
      <c r="A77" s="139">
        <f>'2. Nominal'!A78</f>
        <v>43769</v>
      </c>
      <c r="B77" s="140">
        <v>277845.558578589</v>
      </c>
      <c r="C77" s="107">
        <v>0</v>
      </c>
      <c r="D77" s="118">
        <v>5726040.6711837854</v>
      </c>
      <c r="E77" s="138">
        <v>4.97</v>
      </c>
    </row>
    <row r="78" spans="1:5" ht="16" x14ac:dyDescent="0.45">
      <c r="A78" s="139">
        <f>'2. Nominal'!A79</f>
        <v>43799</v>
      </c>
      <c r="B78" s="140">
        <v>276886.39634059835</v>
      </c>
      <c r="C78" s="107">
        <v>0</v>
      </c>
      <c r="D78" s="118">
        <v>5765857.622107802</v>
      </c>
      <c r="E78" s="138">
        <v>4.97</v>
      </c>
    </row>
    <row r="79" spans="1:5" ht="16" x14ac:dyDescent="0.45">
      <c r="A79" s="139">
        <f>'2. Nominal'!A80</f>
        <v>43830</v>
      </c>
      <c r="B79" s="141">
        <v>291095.51168694388</v>
      </c>
      <c r="C79" s="107">
        <v>0</v>
      </c>
      <c r="D79" s="118">
        <v>5786283.2863571774</v>
      </c>
      <c r="E79" s="138">
        <v>4.97</v>
      </c>
    </row>
    <row r="80" spans="1:5" ht="16" x14ac:dyDescent="0.45">
      <c r="A80" s="139">
        <f>'2. Nominal'!A81</f>
        <v>43861</v>
      </c>
      <c r="B80" s="141">
        <v>288564.11023491091</v>
      </c>
      <c r="C80" s="107">
        <v>0</v>
      </c>
      <c r="D80" s="118">
        <v>5746469.9234527946</v>
      </c>
      <c r="E80" s="138">
        <v>2.97</v>
      </c>
    </row>
    <row r="81" spans="1:5" ht="16" x14ac:dyDescent="0.45">
      <c r="A81" s="139">
        <f>'2. Nominal'!A82</f>
        <v>43890</v>
      </c>
      <c r="B81" s="141">
        <v>292878.02566568996</v>
      </c>
      <c r="C81" s="107">
        <v>0</v>
      </c>
      <c r="D81" s="118">
        <v>5836887.9975495329</v>
      </c>
      <c r="E81" s="138">
        <v>2.97</v>
      </c>
    </row>
    <row r="82" spans="1:5" ht="16" x14ac:dyDescent="0.45">
      <c r="A82" s="142">
        <f>'2. Nominal'!A83</f>
        <v>43921</v>
      </c>
      <c r="B82" s="111">
        <v>290790.456033269</v>
      </c>
      <c r="C82" s="143">
        <v>1</v>
      </c>
      <c r="D82" s="144">
        <v>6012930.6609241012</v>
      </c>
      <c r="E82" s="145">
        <v>2.97</v>
      </c>
    </row>
    <row r="83" spans="1:5" ht="16" x14ac:dyDescent="0.45">
      <c r="A83" s="142">
        <f>'2. Nominal'!A84</f>
        <v>43951</v>
      </c>
      <c r="B83" s="112">
        <v>289976.81599962391</v>
      </c>
      <c r="C83" s="143">
        <v>1</v>
      </c>
      <c r="D83" s="144">
        <v>5916863.4692896446</v>
      </c>
      <c r="E83" s="145">
        <v>-5.32</v>
      </c>
    </row>
    <row r="84" spans="1:5" ht="16" x14ac:dyDescent="0.45">
      <c r="A84" s="142">
        <f>'2. Nominal'!A85</f>
        <v>43982</v>
      </c>
      <c r="B84" s="113">
        <v>286511.23507064197</v>
      </c>
      <c r="C84" s="143">
        <v>1</v>
      </c>
      <c r="D84" s="144">
        <v>5968421.9944061246</v>
      </c>
      <c r="E84" s="145">
        <v>-5.32</v>
      </c>
    </row>
    <row r="85" spans="1:5" ht="16" x14ac:dyDescent="0.45">
      <c r="A85" s="142">
        <f>'2. Nominal'!A86</f>
        <v>44012</v>
      </c>
      <c r="B85" s="112">
        <v>294859.46882373898</v>
      </c>
      <c r="C85" s="143">
        <v>1</v>
      </c>
      <c r="D85" s="144">
        <v>6052098.0702083502</v>
      </c>
      <c r="E85" s="145">
        <v>-5.32</v>
      </c>
    </row>
    <row r="86" spans="1:5" ht="16" x14ac:dyDescent="0.45">
      <c r="A86" s="142">
        <f>'2. Nominal'!A87</f>
        <v>44043</v>
      </c>
      <c r="B86" s="112">
        <v>290851.44973468396</v>
      </c>
      <c r="C86" s="143">
        <v>1</v>
      </c>
      <c r="D86" s="144">
        <v>6096929.8606919516</v>
      </c>
      <c r="E86" s="145">
        <v>-5.32</v>
      </c>
    </row>
    <row r="87" spans="1:5" ht="16" x14ac:dyDescent="0.45">
      <c r="A87" s="142">
        <f>'2. Nominal'!A88</f>
        <v>44074</v>
      </c>
      <c r="B87" s="112">
        <v>297173.67702728818</v>
      </c>
      <c r="C87" s="143">
        <v>1</v>
      </c>
      <c r="D87" s="144">
        <v>6266031.9995252155</v>
      </c>
      <c r="E87" s="143">
        <v>-5.32</v>
      </c>
    </row>
    <row r="88" spans="1:5" x14ac:dyDescent="0.35">
      <c r="B88" t="s">
        <v>8</v>
      </c>
      <c r="D88" t="s">
        <v>90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A94"/>
  <sheetViews>
    <sheetView showGridLines="0" view="pageBreakPreview" zoomScale="90" zoomScaleNormal="90" zoomScaleSheetLayoutView="90" workbookViewId="0">
      <pane ySplit="2" topLeftCell="A69" activePane="bottomLeft" state="frozen"/>
      <selection activeCell="A3" sqref="A3:L46"/>
      <selection pane="bottomLeft" activeCell="N90" sqref="N90"/>
    </sheetView>
  </sheetViews>
  <sheetFormatPr defaultRowHeight="16" x14ac:dyDescent="0.45"/>
  <cols>
    <col min="1" max="1" width="10" style="2" bestFit="1" customWidth="1"/>
    <col min="2" max="2" width="14.54296875" style="3" customWidth="1"/>
    <col min="3" max="3" width="12.453125" style="3" hidden="1" customWidth="1"/>
    <col min="4" max="4" width="14.54296875" style="3" hidden="1" customWidth="1"/>
    <col min="5" max="5" width="9" style="3" hidden="1" customWidth="1"/>
    <col min="6" max="6" width="12.453125" style="3" hidden="1" customWidth="1"/>
    <col min="7" max="7" width="13.7265625" style="3" hidden="1" customWidth="1"/>
    <col min="8" max="8" width="14.54296875" style="3" hidden="1" customWidth="1"/>
    <col min="9" max="9" width="14.54296875" style="2" hidden="1" customWidth="1"/>
    <col min="10" max="10" width="21.81640625" style="2" hidden="1" customWidth="1"/>
    <col min="11" max="11" width="14.54296875" style="2" hidden="1" customWidth="1"/>
    <col min="12" max="12" width="14.54296875" style="20" customWidth="1"/>
    <col min="13" max="13" width="13.54296875" style="2" customWidth="1"/>
    <col min="14" max="14" width="14.54296875" style="2" customWidth="1"/>
    <col min="15" max="15" width="14.7265625" style="2" hidden="1" customWidth="1"/>
    <col min="16" max="17" width="15.453125" style="2" hidden="1" customWidth="1"/>
    <col min="18" max="18" width="13.7265625" style="2" hidden="1" customWidth="1"/>
    <col min="19" max="20" width="12.26953125" style="2" hidden="1" customWidth="1"/>
    <col min="21" max="21" width="11.1796875" style="2" hidden="1" customWidth="1"/>
    <col min="22" max="22" width="14.54296875" style="2" hidden="1" customWidth="1"/>
    <col min="23" max="23" width="22.54296875" style="2" hidden="1" customWidth="1"/>
    <col min="24" max="24" width="22.26953125" style="2" hidden="1" customWidth="1"/>
    <col min="25" max="25" width="14.54296875" style="2" hidden="1" customWidth="1"/>
    <col min="26" max="26" width="19.08984375" style="2" customWidth="1"/>
    <col min="27" max="27" width="13.54296875" style="2" customWidth="1"/>
    <col min="28" max="28" width="14.81640625" style="2" customWidth="1"/>
    <col min="29" max="30" width="11" style="2" customWidth="1"/>
    <col min="31" max="31" width="14.54296875" style="2" customWidth="1"/>
    <col min="32" max="32" width="14.54296875" style="2" hidden="1" customWidth="1"/>
    <col min="33" max="33" width="12.453125" style="2" hidden="1" customWidth="1"/>
    <col min="34" max="34" width="14.54296875" style="2" hidden="1" customWidth="1"/>
    <col min="35" max="35" width="12.54296875" style="26" bestFit="1" customWidth="1"/>
    <col min="36" max="37" width="13.7265625" style="26" bestFit="1" customWidth="1"/>
    <col min="38" max="38" width="14.7265625" style="26" bestFit="1" customWidth="1"/>
    <col min="39" max="40" width="14.54296875" style="2" bestFit="1" customWidth="1"/>
    <col min="41" max="41" width="13.54296875" style="2" bestFit="1" customWidth="1"/>
    <col min="42" max="44" width="9.1796875" style="2"/>
    <col min="45" max="45" width="11.81640625" style="2" customWidth="1"/>
    <col min="46" max="47" width="9.1796875" style="2"/>
    <col min="48" max="48" width="10.6328125" style="2" customWidth="1"/>
    <col min="49" max="49" width="9.1796875" style="2"/>
    <col min="50" max="50" width="12.7265625" style="2" customWidth="1"/>
    <col min="51" max="256" width="9.1796875" style="2"/>
    <col min="257" max="257" width="10.81640625" style="2" customWidth="1"/>
    <col min="258" max="258" width="16.7265625" style="2" customWidth="1"/>
    <col min="259" max="259" width="15" style="2" customWidth="1"/>
    <col min="260" max="260" width="17" style="2" customWidth="1"/>
    <col min="261" max="261" width="15" style="2" customWidth="1"/>
    <col min="262" max="262" width="17" style="2" customWidth="1"/>
    <col min="263" max="263" width="15" style="2" customWidth="1"/>
    <col min="264" max="264" width="17" style="2" customWidth="1"/>
    <col min="265" max="265" width="15" style="2" customWidth="1"/>
    <col min="266" max="266" width="17" style="2" customWidth="1"/>
    <col min="267" max="267" width="15" style="2" customWidth="1"/>
    <col min="268" max="268" width="17" style="2" customWidth="1"/>
    <col min="269" max="269" width="15" style="2" customWidth="1"/>
    <col min="270" max="270" width="17" style="2" customWidth="1"/>
    <col min="271" max="271" width="15" style="2" customWidth="1"/>
    <col min="272" max="272" width="17" style="2" customWidth="1"/>
    <col min="273" max="512" width="9.1796875" style="2"/>
    <col min="513" max="513" width="10.81640625" style="2" customWidth="1"/>
    <col min="514" max="514" width="16.7265625" style="2" customWidth="1"/>
    <col min="515" max="515" width="15" style="2" customWidth="1"/>
    <col min="516" max="516" width="17" style="2" customWidth="1"/>
    <col min="517" max="517" width="15" style="2" customWidth="1"/>
    <col min="518" max="518" width="17" style="2" customWidth="1"/>
    <col min="519" max="519" width="15" style="2" customWidth="1"/>
    <col min="520" max="520" width="17" style="2" customWidth="1"/>
    <col min="521" max="521" width="15" style="2" customWidth="1"/>
    <col min="522" max="522" width="17" style="2" customWidth="1"/>
    <col min="523" max="523" width="15" style="2" customWidth="1"/>
    <col min="524" max="524" width="17" style="2" customWidth="1"/>
    <col min="525" max="525" width="15" style="2" customWidth="1"/>
    <col min="526" max="526" width="17" style="2" customWidth="1"/>
    <col min="527" max="527" width="15" style="2" customWidth="1"/>
    <col min="528" max="528" width="17" style="2" customWidth="1"/>
    <col min="529" max="768" width="9.1796875" style="2"/>
    <col min="769" max="769" width="10.81640625" style="2" customWidth="1"/>
    <col min="770" max="770" width="16.7265625" style="2" customWidth="1"/>
    <col min="771" max="771" width="15" style="2" customWidth="1"/>
    <col min="772" max="772" width="17" style="2" customWidth="1"/>
    <col min="773" max="773" width="15" style="2" customWidth="1"/>
    <col min="774" max="774" width="17" style="2" customWidth="1"/>
    <col min="775" max="775" width="15" style="2" customWidth="1"/>
    <col min="776" max="776" width="17" style="2" customWidth="1"/>
    <col min="777" max="777" width="15" style="2" customWidth="1"/>
    <col min="778" max="778" width="17" style="2" customWidth="1"/>
    <col min="779" max="779" width="15" style="2" customWidth="1"/>
    <col min="780" max="780" width="17" style="2" customWidth="1"/>
    <col min="781" max="781" width="15" style="2" customWidth="1"/>
    <col min="782" max="782" width="17" style="2" customWidth="1"/>
    <col min="783" max="783" width="15" style="2" customWidth="1"/>
    <col min="784" max="784" width="17" style="2" customWidth="1"/>
    <col min="785" max="1024" width="9.1796875" style="2"/>
    <col min="1025" max="1025" width="10.81640625" style="2" customWidth="1"/>
    <col min="1026" max="1026" width="16.7265625" style="2" customWidth="1"/>
    <col min="1027" max="1027" width="15" style="2" customWidth="1"/>
    <col min="1028" max="1028" width="17" style="2" customWidth="1"/>
    <col min="1029" max="1029" width="15" style="2" customWidth="1"/>
    <col min="1030" max="1030" width="17" style="2" customWidth="1"/>
    <col min="1031" max="1031" width="15" style="2" customWidth="1"/>
    <col min="1032" max="1032" width="17" style="2" customWidth="1"/>
    <col min="1033" max="1033" width="15" style="2" customWidth="1"/>
    <col min="1034" max="1034" width="17" style="2" customWidth="1"/>
    <col min="1035" max="1035" width="15" style="2" customWidth="1"/>
    <col min="1036" max="1036" width="17" style="2" customWidth="1"/>
    <col min="1037" max="1037" width="15" style="2" customWidth="1"/>
    <col min="1038" max="1038" width="17" style="2" customWidth="1"/>
    <col min="1039" max="1039" width="15" style="2" customWidth="1"/>
    <col min="1040" max="1040" width="17" style="2" customWidth="1"/>
    <col min="1041" max="1280" width="9.1796875" style="2"/>
    <col min="1281" max="1281" width="10.81640625" style="2" customWidth="1"/>
    <col min="1282" max="1282" width="16.7265625" style="2" customWidth="1"/>
    <col min="1283" max="1283" width="15" style="2" customWidth="1"/>
    <col min="1284" max="1284" width="17" style="2" customWidth="1"/>
    <col min="1285" max="1285" width="15" style="2" customWidth="1"/>
    <col min="1286" max="1286" width="17" style="2" customWidth="1"/>
    <col min="1287" max="1287" width="15" style="2" customWidth="1"/>
    <col min="1288" max="1288" width="17" style="2" customWidth="1"/>
    <col min="1289" max="1289" width="15" style="2" customWidth="1"/>
    <col min="1290" max="1290" width="17" style="2" customWidth="1"/>
    <col min="1291" max="1291" width="15" style="2" customWidth="1"/>
    <col min="1292" max="1292" width="17" style="2" customWidth="1"/>
    <col min="1293" max="1293" width="15" style="2" customWidth="1"/>
    <col min="1294" max="1294" width="17" style="2" customWidth="1"/>
    <col min="1295" max="1295" width="15" style="2" customWidth="1"/>
    <col min="1296" max="1296" width="17" style="2" customWidth="1"/>
    <col min="1297" max="1536" width="9.1796875" style="2"/>
    <col min="1537" max="1537" width="10.81640625" style="2" customWidth="1"/>
    <col min="1538" max="1538" width="16.7265625" style="2" customWidth="1"/>
    <col min="1539" max="1539" width="15" style="2" customWidth="1"/>
    <col min="1540" max="1540" width="17" style="2" customWidth="1"/>
    <col min="1541" max="1541" width="15" style="2" customWidth="1"/>
    <col min="1542" max="1542" width="17" style="2" customWidth="1"/>
    <col min="1543" max="1543" width="15" style="2" customWidth="1"/>
    <col min="1544" max="1544" width="17" style="2" customWidth="1"/>
    <col min="1545" max="1545" width="15" style="2" customWidth="1"/>
    <col min="1546" max="1546" width="17" style="2" customWidth="1"/>
    <col min="1547" max="1547" width="15" style="2" customWidth="1"/>
    <col min="1548" max="1548" width="17" style="2" customWidth="1"/>
    <col min="1549" max="1549" width="15" style="2" customWidth="1"/>
    <col min="1550" max="1550" width="17" style="2" customWidth="1"/>
    <col min="1551" max="1551" width="15" style="2" customWidth="1"/>
    <col min="1552" max="1552" width="17" style="2" customWidth="1"/>
    <col min="1553" max="1792" width="9.1796875" style="2"/>
    <col min="1793" max="1793" width="10.81640625" style="2" customWidth="1"/>
    <col min="1794" max="1794" width="16.7265625" style="2" customWidth="1"/>
    <col min="1795" max="1795" width="15" style="2" customWidth="1"/>
    <col min="1796" max="1796" width="17" style="2" customWidth="1"/>
    <col min="1797" max="1797" width="15" style="2" customWidth="1"/>
    <col min="1798" max="1798" width="17" style="2" customWidth="1"/>
    <col min="1799" max="1799" width="15" style="2" customWidth="1"/>
    <col min="1800" max="1800" width="17" style="2" customWidth="1"/>
    <col min="1801" max="1801" width="15" style="2" customWidth="1"/>
    <col min="1802" max="1802" width="17" style="2" customWidth="1"/>
    <col min="1803" max="1803" width="15" style="2" customWidth="1"/>
    <col min="1804" max="1804" width="17" style="2" customWidth="1"/>
    <col min="1805" max="1805" width="15" style="2" customWidth="1"/>
    <col min="1806" max="1806" width="17" style="2" customWidth="1"/>
    <col min="1807" max="1807" width="15" style="2" customWidth="1"/>
    <col min="1808" max="1808" width="17" style="2" customWidth="1"/>
    <col min="1809" max="2048" width="9.1796875" style="2"/>
    <col min="2049" max="2049" width="10.81640625" style="2" customWidth="1"/>
    <col min="2050" max="2050" width="16.7265625" style="2" customWidth="1"/>
    <col min="2051" max="2051" width="15" style="2" customWidth="1"/>
    <col min="2052" max="2052" width="17" style="2" customWidth="1"/>
    <col min="2053" max="2053" width="15" style="2" customWidth="1"/>
    <col min="2054" max="2054" width="17" style="2" customWidth="1"/>
    <col min="2055" max="2055" width="15" style="2" customWidth="1"/>
    <col min="2056" max="2056" width="17" style="2" customWidth="1"/>
    <col min="2057" max="2057" width="15" style="2" customWidth="1"/>
    <col min="2058" max="2058" width="17" style="2" customWidth="1"/>
    <col min="2059" max="2059" width="15" style="2" customWidth="1"/>
    <col min="2060" max="2060" width="17" style="2" customWidth="1"/>
    <col min="2061" max="2061" width="15" style="2" customWidth="1"/>
    <col min="2062" max="2062" width="17" style="2" customWidth="1"/>
    <col min="2063" max="2063" width="15" style="2" customWidth="1"/>
    <col min="2064" max="2064" width="17" style="2" customWidth="1"/>
    <col min="2065" max="2304" width="9.1796875" style="2"/>
    <col min="2305" max="2305" width="10.81640625" style="2" customWidth="1"/>
    <col min="2306" max="2306" width="16.7265625" style="2" customWidth="1"/>
    <col min="2307" max="2307" width="15" style="2" customWidth="1"/>
    <col min="2308" max="2308" width="17" style="2" customWidth="1"/>
    <col min="2309" max="2309" width="15" style="2" customWidth="1"/>
    <col min="2310" max="2310" width="17" style="2" customWidth="1"/>
    <col min="2311" max="2311" width="15" style="2" customWidth="1"/>
    <col min="2312" max="2312" width="17" style="2" customWidth="1"/>
    <col min="2313" max="2313" width="15" style="2" customWidth="1"/>
    <col min="2314" max="2314" width="17" style="2" customWidth="1"/>
    <col min="2315" max="2315" width="15" style="2" customWidth="1"/>
    <col min="2316" max="2316" width="17" style="2" customWidth="1"/>
    <col min="2317" max="2317" width="15" style="2" customWidth="1"/>
    <col min="2318" max="2318" width="17" style="2" customWidth="1"/>
    <col min="2319" max="2319" width="15" style="2" customWidth="1"/>
    <col min="2320" max="2320" width="17" style="2" customWidth="1"/>
    <col min="2321" max="2560" width="9.1796875" style="2"/>
    <col min="2561" max="2561" width="10.81640625" style="2" customWidth="1"/>
    <col min="2562" max="2562" width="16.7265625" style="2" customWidth="1"/>
    <col min="2563" max="2563" width="15" style="2" customWidth="1"/>
    <col min="2564" max="2564" width="17" style="2" customWidth="1"/>
    <col min="2565" max="2565" width="15" style="2" customWidth="1"/>
    <col min="2566" max="2566" width="17" style="2" customWidth="1"/>
    <col min="2567" max="2567" width="15" style="2" customWidth="1"/>
    <col min="2568" max="2568" width="17" style="2" customWidth="1"/>
    <col min="2569" max="2569" width="15" style="2" customWidth="1"/>
    <col min="2570" max="2570" width="17" style="2" customWidth="1"/>
    <col min="2571" max="2571" width="15" style="2" customWidth="1"/>
    <col min="2572" max="2572" width="17" style="2" customWidth="1"/>
    <col min="2573" max="2573" width="15" style="2" customWidth="1"/>
    <col min="2574" max="2574" width="17" style="2" customWidth="1"/>
    <col min="2575" max="2575" width="15" style="2" customWidth="1"/>
    <col min="2576" max="2576" width="17" style="2" customWidth="1"/>
    <col min="2577" max="2816" width="9.1796875" style="2"/>
    <col min="2817" max="2817" width="10.81640625" style="2" customWidth="1"/>
    <col min="2818" max="2818" width="16.7265625" style="2" customWidth="1"/>
    <col min="2819" max="2819" width="15" style="2" customWidth="1"/>
    <col min="2820" max="2820" width="17" style="2" customWidth="1"/>
    <col min="2821" max="2821" width="15" style="2" customWidth="1"/>
    <col min="2822" max="2822" width="17" style="2" customWidth="1"/>
    <col min="2823" max="2823" width="15" style="2" customWidth="1"/>
    <col min="2824" max="2824" width="17" style="2" customWidth="1"/>
    <col min="2825" max="2825" width="15" style="2" customWidth="1"/>
    <col min="2826" max="2826" width="17" style="2" customWidth="1"/>
    <col min="2827" max="2827" width="15" style="2" customWidth="1"/>
    <col min="2828" max="2828" width="17" style="2" customWidth="1"/>
    <col min="2829" max="2829" width="15" style="2" customWidth="1"/>
    <col min="2830" max="2830" width="17" style="2" customWidth="1"/>
    <col min="2831" max="2831" width="15" style="2" customWidth="1"/>
    <col min="2832" max="2832" width="17" style="2" customWidth="1"/>
    <col min="2833" max="3072" width="9.1796875" style="2"/>
    <col min="3073" max="3073" width="10.81640625" style="2" customWidth="1"/>
    <col min="3074" max="3074" width="16.7265625" style="2" customWidth="1"/>
    <col min="3075" max="3075" width="15" style="2" customWidth="1"/>
    <col min="3076" max="3076" width="17" style="2" customWidth="1"/>
    <col min="3077" max="3077" width="15" style="2" customWidth="1"/>
    <col min="3078" max="3078" width="17" style="2" customWidth="1"/>
    <col min="3079" max="3079" width="15" style="2" customWidth="1"/>
    <col min="3080" max="3080" width="17" style="2" customWidth="1"/>
    <col min="3081" max="3081" width="15" style="2" customWidth="1"/>
    <col min="3082" max="3082" width="17" style="2" customWidth="1"/>
    <col min="3083" max="3083" width="15" style="2" customWidth="1"/>
    <col min="3084" max="3084" width="17" style="2" customWidth="1"/>
    <col min="3085" max="3085" width="15" style="2" customWidth="1"/>
    <col min="3086" max="3086" width="17" style="2" customWidth="1"/>
    <col min="3087" max="3087" width="15" style="2" customWidth="1"/>
    <col min="3088" max="3088" width="17" style="2" customWidth="1"/>
    <col min="3089" max="3328" width="9.1796875" style="2"/>
    <col min="3329" max="3329" width="10.81640625" style="2" customWidth="1"/>
    <col min="3330" max="3330" width="16.7265625" style="2" customWidth="1"/>
    <col min="3331" max="3331" width="15" style="2" customWidth="1"/>
    <col min="3332" max="3332" width="17" style="2" customWidth="1"/>
    <col min="3333" max="3333" width="15" style="2" customWidth="1"/>
    <col min="3334" max="3334" width="17" style="2" customWidth="1"/>
    <col min="3335" max="3335" width="15" style="2" customWidth="1"/>
    <col min="3336" max="3336" width="17" style="2" customWidth="1"/>
    <col min="3337" max="3337" width="15" style="2" customWidth="1"/>
    <col min="3338" max="3338" width="17" style="2" customWidth="1"/>
    <col min="3339" max="3339" width="15" style="2" customWidth="1"/>
    <col min="3340" max="3340" width="17" style="2" customWidth="1"/>
    <col min="3341" max="3341" width="15" style="2" customWidth="1"/>
    <col min="3342" max="3342" width="17" style="2" customWidth="1"/>
    <col min="3343" max="3343" width="15" style="2" customWidth="1"/>
    <col min="3344" max="3344" width="17" style="2" customWidth="1"/>
    <col min="3345" max="3584" width="9.1796875" style="2"/>
    <col min="3585" max="3585" width="10.81640625" style="2" customWidth="1"/>
    <col min="3586" max="3586" width="16.7265625" style="2" customWidth="1"/>
    <col min="3587" max="3587" width="15" style="2" customWidth="1"/>
    <col min="3588" max="3588" width="17" style="2" customWidth="1"/>
    <col min="3589" max="3589" width="15" style="2" customWidth="1"/>
    <col min="3590" max="3590" width="17" style="2" customWidth="1"/>
    <col min="3591" max="3591" width="15" style="2" customWidth="1"/>
    <col min="3592" max="3592" width="17" style="2" customWidth="1"/>
    <col min="3593" max="3593" width="15" style="2" customWidth="1"/>
    <col min="3594" max="3594" width="17" style="2" customWidth="1"/>
    <col min="3595" max="3595" width="15" style="2" customWidth="1"/>
    <col min="3596" max="3596" width="17" style="2" customWidth="1"/>
    <col min="3597" max="3597" width="15" style="2" customWidth="1"/>
    <col min="3598" max="3598" width="17" style="2" customWidth="1"/>
    <col min="3599" max="3599" width="15" style="2" customWidth="1"/>
    <col min="3600" max="3600" width="17" style="2" customWidth="1"/>
    <col min="3601" max="3840" width="9.1796875" style="2"/>
    <col min="3841" max="3841" width="10.81640625" style="2" customWidth="1"/>
    <col min="3842" max="3842" width="16.7265625" style="2" customWidth="1"/>
    <col min="3843" max="3843" width="15" style="2" customWidth="1"/>
    <col min="3844" max="3844" width="17" style="2" customWidth="1"/>
    <col min="3845" max="3845" width="15" style="2" customWidth="1"/>
    <col min="3846" max="3846" width="17" style="2" customWidth="1"/>
    <col min="3847" max="3847" width="15" style="2" customWidth="1"/>
    <col min="3848" max="3848" width="17" style="2" customWidth="1"/>
    <col min="3849" max="3849" width="15" style="2" customWidth="1"/>
    <col min="3850" max="3850" width="17" style="2" customWidth="1"/>
    <col min="3851" max="3851" width="15" style="2" customWidth="1"/>
    <col min="3852" max="3852" width="17" style="2" customWidth="1"/>
    <col min="3853" max="3853" width="15" style="2" customWidth="1"/>
    <col min="3854" max="3854" width="17" style="2" customWidth="1"/>
    <col min="3855" max="3855" width="15" style="2" customWidth="1"/>
    <col min="3856" max="3856" width="17" style="2" customWidth="1"/>
    <col min="3857" max="4096" width="9.1796875" style="2"/>
    <col min="4097" max="4097" width="10.81640625" style="2" customWidth="1"/>
    <col min="4098" max="4098" width="16.7265625" style="2" customWidth="1"/>
    <col min="4099" max="4099" width="15" style="2" customWidth="1"/>
    <col min="4100" max="4100" width="17" style="2" customWidth="1"/>
    <col min="4101" max="4101" width="15" style="2" customWidth="1"/>
    <col min="4102" max="4102" width="17" style="2" customWidth="1"/>
    <col min="4103" max="4103" width="15" style="2" customWidth="1"/>
    <col min="4104" max="4104" width="17" style="2" customWidth="1"/>
    <col min="4105" max="4105" width="15" style="2" customWidth="1"/>
    <col min="4106" max="4106" width="17" style="2" customWidth="1"/>
    <col min="4107" max="4107" width="15" style="2" customWidth="1"/>
    <col min="4108" max="4108" width="17" style="2" customWidth="1"/>
    <col min="4109" max="4109" width="15" style="2" customWidth="1"/>
    <col min="4110" max="4110" width="17" style="2" customWidth="1"/>
    <col min="4111" max="4111" width="15" style="2" customWidth="1"/>
    <col min="4112" max="4112" width="17" style="2" customWidth="1"/>
    <col min="4113" max="4352" width="9.1796875" style="2"/>
    <col min="4353" max="4353" width="10.81640625" style="2" customWidth="1"/>
    <col min="4354" max="4354" width="16.7265625" style="2" customWidth="1"/>
    <col min="4355" max="4355" width="15" style="2" customWidth="1"/>
    <col min="4356" max="4356" width="17" style="2" customWidth="1"/>
    <col min="4357" max="4357" width="15" style="2" customWidth="1"/>
    <col min="4358" max="4358" width="17" style="2" customWidth="1"/>
    <col min="4359" max="4359" width="15" style="2" customWidth="1"/>
    <col min="4360" max="4360" width="17" style="2" customWidth="1"/>
    <col min="4361" max="4361" width="15" style="2" customWidth="1"/>
    <col min="4362" max="4362" width="17" style="2" customWidth="1"/>
    <col min="4363" max="4363" width="15" style="2" customWidth="1"/>
    <col min="4364" max="4364" width="17" style="2" customWidth="1"/>
    <col min="4365" max="4365" width="15" style="2" customWidth="1"/>
    <col min="4366" max="4366" width="17" style="2" customWidth="1"/>
    <col min="4367" max="4367" width="15" style="2" customWidth="1"/>
    <col min="4368" max="4368" width="17" style="2" customWidth="1"/>
    <col min="4369" max="4608" width="9.1796875" style="2"/>
    <col min="4609" max="4609" width="10.81640625" style="2" customWidth="1"/>
    <col min="4610" max="4610" width="16.7265625" style="2" customWidth="1"/>
    <col min="4611" max="4611" width="15" style="2" customWidth="1"/>
    <col min="4612" max="4612" width="17" style="2" customWidth="1"/>
    <col min="4613" max="4613" width="15" style="2" customWidth="1"/>
    <col min="4614" max="4614" width="17" style="2" customWidth="1"/>
    <col min="4615" max="4615" width="15" style="2" customWidth="1"/>
    <col min="4616" max="4616" width="17" style="2" customWidth="1"/>
    <col min="4617" max="4617" width="15" style="2" customWidth="1"/>
    <col min="4618" max="4618" width="17" style="2" customWidth="1"/>
    <col min="4619" max="4619" width="15" style="2" customWidth="1"/>
    <col min="4620" max="4620" width="17" style="2" customWidth="1"/>
    <col min="4621" max="4621" width="15" style="2" customWidth="1"/>
    <col min="4622" max="4622" width="17" style="2" customWidth="1"/>
    <col min="4623" max="4623" width="15" style="2" customWidth="1"/>
    <col min="4624" max="4624" width="17" style="2" customWidth="1"/>
    <col min="4625" max="4864" width="9.1796875" style="2"/>
    <col min="4865" max="4865" width="10.81640625" style="2" customWidth="1"/>
    <col min="4866" max="4866" width="16.7265625" style="2" customWidth="1"/>
    <col min="4867" max="4867" width="15" style="2" customWidth="1"/>
    <col min="4868" max="4868" width="17" style="2" customWidth="1"/>
    <col min="4869" max="4869" width="15" style="2" customWidth="1"/>
    <col min="4870" max="4870" width="17" style="2" customWidth="1"/>
    <col min="4871" max="4871" width="15" style="2" customWidth="1"/>
    <col min="4872" max="4872" width="17" style="2" customWidth="1"/>
    <col min="4873" max="4873" width="15" style="2" customWidth="1"/>
    <col min="4874" max="4874" width="17" style="2" customWidth="1"/>
    <col min="4875" max="4875" width="15" style="2" customWidth="1"/>
    <col min="4876" max="4876" width="17" style="2" customWidth="1"/>
    <col min="4877" max="4877" width="15" style="2" customWidth="1"/>
    <col min="4878" max="4878" width="17" style="2" customWidth="1"/>
    <col min="4879" max="4879" width="15" style="2" customWidth="1"/>
    <col min="4880" max="4880" width="17" style="2" customWidth="1"/>
    <col min="4881" max="5120" width="9.1796875" style="2"/>
    <col min="5121" max="5121" width="10.81640625" style="2" customWidth="1"/>
    <col min="5122" max="5122" width="16.7265625" style="2" customWidth="1"/>
    <col min="5123" max="5123" width="15" style="2" customWidth="1"/>
    <col min="5124" max="5124" width="17" style="2" customWidth="1"/>
    <col min="5125" max="5125" width="15" style="2" customWidth="1"/>
    <col min="5126" max="5126" width="17" style="2" customWidth="1"/>
    <col min="5127" max="5127" width="15" style="2" customWidth="1"/>
    <col min="5128" max="5128" width="17" style="2" customWidth="1"/>
    <col min="5129" max="5129" width="15" style="2" customWidth="1"/>
    <col min="5130" max="5130" width="17" style="2" customWidth="1"/>
    <col min="5131" max="5131" width="15" style="2" customWidth="1"/>
    <col min="5132" max="5132" width="17" style="2" customWidth="1"/>
    <col min="5133" max="5133" width="15" style="2" customWidth="1"/>
    <col min="5134" max="5134" width="17" style="2" customWidth="1"/>
    <col min="5135" max="5135" width="15" style="2" customWidth="1"/>
    <col min="5136" max="5136" width="17" style="2" customWidth="1"/>
    <col min="5137" max="5376" width="9.1796875" style="2"/>
    <col min="5377" max="5377" width="10.81640625" style="2" customWidth="1"/>
    <col min="5378" max="5378" width="16.7265625" style="2" customWidth="1"/>
    <col min="5379" max="5379" width="15" style="2" customWidth="1"/>
    <col min="5380" max="5380" width="17" style="2" customWidth="1"/>
    <col min="5381" max="5381" width="15" style="2" customWidth="1"/>
    <col min="5382" max="5382" width="17" style="2" customWidth="1"/>
    <col min="5383" max="5383" width="15" style="2" customWidth="1"/>
    <col min="5384" max="5384" width="17" style="2" customWidth="1"/>
    <col min="5385" max="5385" width="15" style="2" customWidth="1"/>
    <col min="5386" max="5386" width="17" style="2" customWidth="1"/>
    <col min="5387" max="5387" width="15" style="2" customWidth="1"/>
    <col min="5388" max="5388" width="17" style="2" customWidth="1"/>
    <col min="5389" max="5389" width="15" style="2" customWidth="1"/>
    <col min="5390" max="5390" width="17" style="2" customWidth="1"/>
    <col min="5391" max="5391" width="15" style="2" customWidth="1"/>
    <col min="5392" max="5392" width="17" style="2" customWidth="1"/>
    <col min="5393" max="5632" width="9.1796875" style="2"/>
    <col min="5633" max="5633" width="10.81640625" style="2" customWidth="1"/>
    <col min="5634" max="5634" width="16.7265625" style="2" customWidth="1"/>
    <col min="5635" max="5635" width="15" style="2" customWidth="1"/>
    <col min="5636" max="5636" width="17" style="2" customWidth="1"/>
    <col min="5637" max="5637" width="15" style="2" customWidth="1"/>
    <col min="5638" max="5638" width="17" style="2" customWidth="1"/>
    <col min="5639" max="5639" width="15" style="2" customWidth="1"/>
    <col min="5640" max="5640" width="17" style="2" customWidth="1"/>
    <col min="5641" max="5641" width="15" style="2" customWidth="1"/>
    <col min="5642" max="5642" width="17" style="2" customWidth="1"/>
    <col min="5643" max="5643" width="15" style="2" customWidth="1"/>
    <col min="5644" max="5644" width="17" style="2" customWidth="1"/>
    <col min="5645" max="5645" width="15" style="2" customWidth="1"/>
    <col min="5646" max="5646" width="17" style="2" customWidth="1"/>
    <col min="5647" max="5647" width="15" style="2" customWidth="1"/>
    <col min="5648" max="5648" width="17" style="2" customWidth="1"/>
    <col min="5649" max="5888" width="9.1796875" style="2"/>
    <col min="5889" max="5889" width="10.81640625" style="2" customWidth="1"/>
    <col min="5890" max="5890" width="16.7265625" style="2" customWidth="1"/>
    <col min="5891" max="5891" width="15" style="2" customWidth="1"/>
    <col min="5892" max="5892" width="17" style="2" customWidth="1"/>
    <col min="5893" max="5893" width="15" style="2" customWidth="1"/>
    <col min="5894" max="5894" width="17" style="2" customWidth="1"/>
    <col min="5895" max="5895" width="15" style="2" customWidth="1"/>
    <col min="5896" max="5896" width="17" style="2" customWidth="1"/>
    <col min="5897" max="5897" width="15" style="2" customWidth="1"/>
    <col min="5898" max="5898" width="17" style="2" customWidth="1"/>
    <col min="5899" max="5899" width="15" style="2" customWidth="1"/>
    <col min="5900" max="5900" width="17" style="2" customWidth="1"/>
    <col min="5901" max="5901" width="15" style="2" customWidth="1"/>
    <col min="5902" max="5902" width="17" style="2" customWidth="1"/>
    <col min="5903" max="5903" width="15" style="2" customWidth="1"/>
    <col min="5904" max="5904" width="17" style="2" customWidth="1"/>
    <col min="5905" max="6144" width="9.1796875" style="2"/>
    <col min="6145" max="6145" width="10.81640625" style="2" customWidth="1"/>
    <col min="6146" max="6146" width="16.7265625" style="2" customWidth="1"/>
    <col min="6147" max="6147" width="15" style="2" customWidth="1"/>
    <col min="6148" max="6148" width="17" style="2" customWidth="1"/>
    <col min="6149" max="6149" width="15" style="2" customWidth="1"/>
    <col min="6150" max="6150" width="17" style="2" customWidth="1"/>
    <col min="6151" max="6151" width="15" style="2" customWidth="1"/>
    <col min="6152" max="6152" width="17" style="2" customWidth="1"/>
    <col min="6153" max="6153" width="15" style="2" customWidth="1"/>
    <col min="6154" max="6154" width="17" style="2" customWidth="1"/>
    <col min="6155" max="6155" width="15" style="2" customWidth="1"/>
    <col min="6156" max="6156" width="17" style="2" customWidth="1"/>
    <col min="6157" max="6157" width="15" style="2" customWidth="1"/>
    <col min="6158" max="6158" width="17" style="2" customWidth="1"/>
    <col min="6159" max="6159" width="15" style="2" customWidth="1"/>
    <col min="6160" max="6160" width="17" style="2" customWidth="1"/>
    <col min="6161" max="6400" width="9.1796875" style="2"/>
    <col min="6401" max="6401" width="10.81640625" style="2" customWidth="1"/>
    <col min="6402" max="6402" width="16.7265625" style="2" customWidth="1"/>
    <col min="6403" max="6403" width="15" style="2" customWidth="1"/>
    <col min="6404" max="6404" width="17" style="2" customWidth="1"/>
    <col min="6405" max="6405" width="15" style="2" customWidth="1"/>
    <col min="6406" max="6406" width="17" style="2" customWidth="1"/>
    <col min="6407" max="6407" width="15" style="2" customWidth="1"/>
    <col min="6408" max="6408" width="17" style="2" customWidth="1"/>
    <col min="6409" max="6409" width="15" style="2" customWidth="1"/>
    <col min="6410" max="6410" width="17" style="2" customWidth="1"/>
    <col min="6411" max="6411" width="15" style="2" customWidth="1"/>
    <col min="6412" max="6412" width="17" style="2" customWidth="1"/>
    <col min="6413" max="6413" width="15" style="2" customWidth="1"/>
    <col min="6414" max="6414" width="17" style="2" customWidth="1"/>
    <col min="6415" max="6415" width="15" style="2" customWidth="1"/>
    <col min="6416" max="6416" width="17" style="2" customWidth="1"/>
    <col min="6417" max="6656" width="9.1796875" style="2"/>
    <col min="6657" max="6657" width="10.81640625" style="2" customWidth="1"/>
    <col min="6658" max="6658" width="16.7265625" style="2" customWidth="1"/>
    <col min="6659" max="6659" width="15" style="2" customWidth="1"/>
    <col min="6660" max="6660" width="17" style="2" customWidth="1"/>
    <col min="6661" max="6661" width="15" style="2" customWidth="1"/>
    <col min="6662" max="6662" width="17" style="2" customWidth="1"/>
    <col min="6663" max="6663" width="15" style="2" customWidth="1"/>
    <col min="6664" max="6664" width="17" style="2" customWidth="1"/>
    <col min="6665" max="6665" width="15" style="2" customWidth="1"/>
    <col min="6666" max="6666" width="17" style="2" customWidth="1"/>
    <col min="6667" max="6667" width="15" style="2" customWidth="1"/>
    <col min="6668" max="6668" width="17" style="2" customWidth="1"/>
    <col min="6669" max="6669" width="15" style="2" customWidth="1"/>
    <col min="6670" max="6670" width="17" style="2" customWidth="1"/>
    <col min="6671" max="6671" width="15" style="2" customWidth="1"/>
    <col min="6672" max="6672" width="17" style="2" customWidth="1"/>
    <col min="6673" max="6912" width="9.1796875" style="2"/>
    <col min="6913" max="6913" width="10.81640625" style="2" customWidth="1"/>
    <col min="6914" max="6914" width="16.7265625" style="2" customWidth="1"/>
    <col min="6915" max="6915" width="15" style="2" customWidth="1"/>
    <col min="6916" max="6916" width="17" style="2" customWidth="1"/>
    <col min="6917" max="6917" width="15" style="2" customWidth="1"/>
    <col min="6918" max="6918" width="17" style="2" customWidth="1"/>
    <col min="6919" max="6919" width="15" style="2" customWidth="1"/>
    <col min="6920" max="6920" width="17" style="2" customWidth="1"/>
    <col min="6921" max="6921" width="15" style="2" customWidth="1"/>
    <col min="6922" max="6922" width="17" style="2" customWidth="1"/>
    <col min="6923" max="6923" width="15" style="2" customWidth="1"/>
    <col min="6924" max="6924" width="17" style="2" customWidth="1"/>
    <col min="6925" max="6925" width="15" style="2" customWidth="1"/>
    <col min="6926" max="6926" width="17" style="2" customWidth="1"/>
    <col min="6927" max="6927" width="15" style="2" customWidth="1"/>
    <col min="6928" max="6928" width="17" style="2" customWidth="1"/>
    <col min="6929" max="7168" width="9.1796875" style="2"/>
    <col min="7169" max="7169" width="10.81640625" style="2" customWidth="1"/>
    <col min="7170" max="7170" width="16.7265625" style="2" customWidth="1"/>
    <col min="7171" max="7171" width="15" style="2" customWidth="1"/>
    <col min="7172" max="7172" width="17" style="2" customWidth="1"/>
    <col min="7173" max="7173" width="15" style="2" customWidth="1"/>
    <col min="7174" max="7174" width="17" style="2" customWidth="1"/>
    <col min="7175" max="7175" width="15" style="2" customWidth="1"/>
    <col min="7176" max="7176" width="17" style="2" customWidth="1"/>
    <col min="7177" max="7177" width="15" style="2" customWidth="1"/>
    <col min="7178" max="7178" width="17" style="2" customWidth="1"/>
    <col min="7179" max="7179" width="15" style="2" customWidth="1"/>
    <col min="7180" max="7180" width="17" style="2" customWidth="1"/>
    <col min="7181" max="7181" width="15" style="2" customWidth="1"/>
    <col min="7182" max="7182" width="17" style="2" customWidth="1"/>
    <col min="7183" max="7183" width="15" style="2" customWidth="1"/>
    <col min="7184" max="7184" width="17" style="2" customWidth="1"/>
    <col min="7185" max="7424" width="9.1796875" style="2"/>
    <col min="7425" max="7425" width="10.81640625" style="2" customWidth="1"/>
    <col min="7426" max="7426" width="16.7265625" style="2" customWidth="1"/>
    <col min="7427" max="7427" width="15" style="2" customWidth="1"/>
    <col min="7428" max="7428" width="17" style="2" customWidth="1"/>
    <col min="7429" max="7429" width="15" style="2" customWidth="1"/>
    <col min="7430" max="7430" width="17" style="2" customWidth="1"/>
    <col min="7431" max="7431" width="15" style="2" customWidth="1"/>
    <col min="7432" max="7432" width="17" style="2" customWidth="1"/>
    <col min="7433" max="7433" width="15" style="2" customWidth="1"/>
    <col min="7434" max="7434" width="17" style="2" customWidth="1"/>
    <col min="7435" max="7435" width="15" style="2" customWidth="1"/>
    <col min="7436" max="7436" width="17" style="2" customWidth="1"/>
    <col min="7437" max="7437" width="15" style="2" customWidth="1"/>
    <col min="7438" max="7438" width="17" style="2" customWidth="1"/>
    <col min="7439" max="7439" width="15" style="2" customWidth="1"/>
    <col min="7440" max="7440" width="17" style="2" customWidth="1"/>
    <col min="7441" max="7680" width="9.1796875" style="2"/>
    <col min="7681" max="7681" width="10.81640625" style="2" customWidth="1"/>
    <col min="7682" max="7682" width="16.7265625" style="2" customWidth="1"/>
    <col min="7683" max="7683" width="15" style="2" customWidth="1"/>
    <col min="7684" max="7684" width="17" style="2" customWidth="1"/>
    <col min="7685" max="7685" width="15" style="2" customWidth="1"/>
    <col min="7686" max="7686" width="17" style="2" customWidth="1"/>
    <col min="7687" max="7687" width="15" style="2" customWidth="1"/>
    <col min="7688" max="7688" width="17" style="2" customWidth="1"/>
    <col min="7689" max="7689" width="15" style="2" customWidth="1"/>
    <col min="7690" max="7690" width="17" style="2" customWidth="1"/>
    <col min="7691" max="7691" width="15" style="2" customWidth="1"/>
    <col min="7692" max="7692" width="17" style="2" customWidth="1"/>
    <col min="7693" max="7693" width="15" style="2" customWidth="1"/>
    <col min="7694" max="7694" width="17" style="2" customWidth="1"/>
    <col min="7695" max="7695" width="15" style="2" customWidth="1"/>
    <col min="7696" max="7696" width="17" style="2" customWidth="1"/>
    <col min="7697" max="7936" width="9.1796875" style="2"/>
    <col min="7937" max="7937" width="10.81640625" style="2" customWidth="1"/>
    <col min="7938" max="7938" width="16.7265625" style="2" customWidth="1"/>
    <col min="7939" max="7939" width="15" style="2" customWidth="1"/>
    <col min="7940" max="7940" width="17" style="2" customWidth="1"/>
    <col min="7941" max="7941" width="15" style="2" customWidth="1"/>
    <col min="7942" max="7942" width="17" style="2" customWidth="1"/>
    <col min="7943" max="7943" width="15" style="2" customWidth="1"/>
    <col min="7944" max="7944" width="17" style="2" customWidth="1"/>
    <col min="7945" max="7945" width="15" style="2" customWidth="1"/>
    <col min="7946" max="7946" width="17" style="2" customWidth="1"/>
    <col min="7947" max="7947" width="15" style="2" customWidth="1"/>
    <col min="7948" max="7948" width="17" style="2" customWidth="1"/>
    <col min="7949" max="7949" width="15" style="2" customWidth="1"/>
    <col min="7950" max="7950" width="17" style="2" customWidth="1"/>
    <col min="7951" max="7951" width="15" style="2" customWidth="1"/>
    <col min="7952" max="7952" width="17" style="2" customWidth="1"/>
    <col min="7953" max="8192" width="9.1796875" style="2"/>
    <col min="8193" max="8193" width="10.81640625" style="2" customWidth="1"/>
    <col min="8194" max="8194" width="16.7265625" style="2" customWidth="1"/>
    <col min="8195" max="8195" width="15" style="2" customWidth="1"/>
    <col min="8196" max="8196" width="17" style="2" customWidth="1"/>
    <col min="8197" max="8197" width="15" style="2" customWidth="1"/>
    <col min="8198" max="8198" width="17" style="2" customWidth="1"/>
    <col min="8199" max="8199" width="15" style="2" customWidth="1"/>
    <col min="8200" max="8200" width="17" style="2" customWidth="1"/>
    <col min="8201" max="8201" width="15" style="2" customWidth="1"/>
    <col min="8202" max="8202" width="17" style="2" customWidth="1"/>
    <col min="8203" max="8203" width="15" style="2" customWidth="1"/>
    <col min="8204" max="8204" width="17" style="2" customWidth="1"/>
    <col min="8205" max="8205" width="15" style="2" customWidth="1"/>
    <col min="8206" max="8206" width="17" style="2" customWidth="1"/>
    <col min="8207" max="8207" width="15" style="2" customWidth="1"/>
    <col min="8208" max="8208" width="17" style="2" customWidth="1"/>
    <col min="8209" max="8448" width="9.1796875" style="2"/>
    <col min="8449" max="8449" width="10.81640625" style="2" customWidth="1"/>
    <col min="8450" max="8450" width="16.7265625" style="2" customWidth="1"/>
    <col min="8451" max="8451" width="15" style="2" customWidth="1"/>
    <col min="8452" max="8452" width="17" style="2" customWidth="1"/>
    <col min="8453" max="8453" width="15" style="2" customWidth="1"/>
    <col min="8454" max="8454" width="17" style="2" customWidth="1"/>
    <col min="8455" max="8455" width="15" style="2" customWidth="1"/>
    <col min="8456" max="8456" width="17" style="2" customWidth="1"/>
    <col min="8457" max="8457" width="15" style="2" customWidth="1"/>
    <col min="8458" max="8458" width="17" style="2" customWidth="1"/>
    <col min="8459" max="8459" width="15" style="2" customWidth="1"/>
    <col min="8460" max="8460" width="17" style="2" customWidth="1"/>
    <col min="8461" max="8461" width="15" style="2" customWidth="1"/>
    <col min="8462" max="8462" width="17" style="2" customWidth="1"/>
    <col min="8463" max="8463" width="15" style="2" customWidth="1"/>
    <col min="8464" max="8464" width="17" style="2" customWidth="1"/>
    <col min="8465" max="8704" width="9.1796875" style="2"/>
    <col min="8705" max="8705" width="10.81640625" style="2" customWidth="1"/>
    <col min="8706" max="8706" width="16.7265625" style="2" customWidth="1"/>
    <col min="8707" max="8707" width="15" style="2" customWidth="1"/>
    <col min="8708" max="8708" width="17" style="2" customWidth="1"/>
    <col min="8709" max="8709" width="15" style="2" customWidth="1"/>
    <col min="8710" max="8710" width="17" style="2" customWidth="1"/>
    <col min="8711" max="8711" width="15" style="2" customWidth="1"/>
    <col min="8712" max="8712" width="17" style="2" customWidth="1"/>
    <col min="8713" max="8713" width="15" style="2" customWidth="1"/>
    <col min="8714" max="8714" width="17" style="2" customWidth="1"/>
    <col min="8715" max="8715" width="15" style="2" customWidth="1"/>
    <col min="8716" max="8716" width="17" style="2" customWidth="1"/>
    <col min="8717" max="8717" width="15" style="2" customWidth="1"/>
    <col min="8718" max="8718" width="17" style="2" customWidth="1"/>
    <col min="8719" max="8719" width="15" style="2" customWidth="1"/>
    <col min="8720" max="8720" width="17" style="2" customWidth="1"/>
    <col min="8721" max="8960" width="9.1796875" style="2"/>
    <col min="8961" max="8961" width="10.81640625" style="2" customWidth="1"/>
    <col min="8962" max="8962" width="16.7265625" style="2" customWidth="1"/>
    <col min="8963" max="8963" width="15" style="2" customWidth="1"/>
    <col min="8964" max="8964" width="17" style="2" customWidth="1"/>
    <col min="8965" max="8965" width="15" style="2" customWidth="1"/>
    <col min="8966" max="8966" width="17" style="2" customWidth="1"/>
    <col min="8967" max="8967" width="15" style="2" customWidth="1"/>
    <col min="8968" max="8968" width="17" style="2" customWidth="1"/>
    <col min="8969" max="8969" width="15" style="2" customWidth="1"/>
    <col min="8970" max="8970" width="17" style="2" customWidth="1"/>
    <col min="8971" max="8971" width="15" style="2" customWidth="1"/>
    <col min="8972" max="8972" width="17" style="2" customWidth="1"/>
    <col min="8973" max="8973" width="15" style="2" customWidth="1"/>
    <col min="8974" max="8974" width="17" style="2" customWidth="1"/>
    <col min="8975" max="8975" width="15" style="2" customWidth="1"/>
    <col min="8976" max="8976" width="17" style="2" customWidth="1"/>
    <col min="8977" max="9216" width="9.1796875" style="2"/>
    <col min="9217" max="9217" width="10.81640625" style="2" customWidth="1"/>
    <col min="9218" max="9218" width="16.7265625" style="2" customWidth="1"/>
    <col min="9219" max="9219" width="15" style="2" customWidth="1"/>
    <col min="9220" max="9220" width="17" style="2" customWidth="1"/>
    <col min="9221" max="9221" width="15" style="2" customWidth="1"/>
    <col min="9222" max="9222" width="17" style="2" customWidth="1"/>
    <col min="9223" max="9223" width="15" style="2" customWidth="1"/>
    <col min="9224" max="9224" width="17" style="2" customWidth="1"/>
    <col min="9225" max="9225" width="15" style="2" customWidth="1"/>
    <col min="9226" max="9226" width="17" style="2" customWidth="1"/>
    <col min="9227" max="9227" width="15" style="2" customWidth="1"/>
    <col min="9228" max="9228" width="17" style="2" customWidth="1"/>
    <col min="9229" max="9229" width="15" style="2" customWidth="1"/>
    <col min="9230" max="9230" width="17" style="2" customWidth="1"/>
    <col min="9231" max="9231" width="15" style="2" customWidth="1"/>
    <col min="9232" max="9232" width="17" style="2" customWidth="1"/>
    <col min="9233" max="9472" width="9.1796875" style="2"/>
    <col min="9473" max="9473" width="10.81640625" style="2" customWidth="1"/>
    <col min="9474" max="9474" width="16.7265625" style="2" customWidth="1"/>
    <col min="9475" max="9475" width="15" style="2" customWidth="1"/>
    <col min="9476" max="9476" width="17" style="2" customWidth="1"/>
    <col min="9477" max="9477" width="15" style="2" customWidth="1"/>
    <col min="9478" max="9478" width="17" style="2" customWidth="1"/>
    <col min="9479" max="9479" width="15" style="2" customWidth="1"/>
    <col min="9480" max="9480" width="17" style="2" customWidth="1"/>
    <col min="9481" max="9481" width="15" style="2" customWidth="1"/>
    <col min="9482" max="9482" width="17" style="2" customWidth="1"/>
    <col min="9483" max="9483" width="15" style="2" customWidth="1"/>
    <col min="9484" max="9484" width="17" style="2" customWidth="1"/>
    <col min="9485" max="9485" width="15" style="2" customWidth="1"/>
    <col min="9486" max="9486" width="17" style="2" customWidth="1"/>
    <col min="9487" max="9487" width="15" style="2" customWidth="1"/>
    <col min="9488" max="9488" width="17" style="2" customWidth="1"/>
    <col min="9489" max="9728" width="9.1796875" style="2"/>
    <col min="9729" max="9729" width="10.81640625" style="2" customWidth="1"/>
    <col min="9730" max="9730" width="16.7265625" style="2" customWidth="1"/>
    <col min="9731" max="9731" width="15" style="2" customWidth="1"/>
    <col min="9732" max="9732" width="17" style="2" customWidth="1"/>
    <col min="9733" max="9733" width="15" style="2" customWidth="1"/>
    <col min="9734" max="9734" width="17" style="2" customWidth="1"/>
    <col min="9735" max="9735" width="15" style="2" customWidth="1"/>
    <col min="9736" max="9736" width="17" style="2" customWidth="1"/>
    <col min="9737" max="9737" width="15" style="2" customWidth="1"/>
    <col min="9738" max="9738" width="17" style="2" customWidth="1"/>
    <col min="9739" max="9739" width="15" style="2" customWidth="1"/>
    <col min="9740" max="9740" width="17" style="2" customWidth="1"/>
    <col min="9741" max="9741" width="15" style="2" customWidth="1"/>
    <col min="9742" max="9742" width="17" style="2" customWidth="1"/>
    <col min="9743" max="9743" width="15" style="2" customWidth="1"/>
    <col min="9744" max="9744" width="17" style="2" customWidth="1"/>
    <col min="9745" max="9984" width="9.1796875" style="2"/>
    <col min="9985" max="9985" width="10.81640625" style="2" customWidth="1"/>
    <col min="9986" max="9986" width="16.7265625" style="2" customWidth="1"/>
    <col min="9987" max="9987" width="15" style="2" customWidth="1"/>
    <col min="9988" max="9988" width="17" style="2" customWidth="1"/>
    <col min="9989" max="9989" width="15" style="2" customWidth="1"/>
    <col min="9990" max="9990" width="17" style="2" customWidth="1"/>
    <col min="9991" max="9991" width="15" style="2" customWidth="1"/>
    <col min="9992" max="9992" width="17" style="2" customWidth="1"/>
    <col min="9993" max="9993" width="15" style="2" customWidth="1"/>
    <col min="9994" max="9994" width="17" style="2" customWidth="1"/>
    <col min="9995" max="9995" width="15" style="2" customWidth="1"/>
    <col min="9996" max="9996" width="17" style="2" customWidth="1"/>
    <col min="9997" max="9997" width="15" style="2" customWidth="1"/>
    <col min="9998" max="9998" width="17" style="2" customWidth="1"/>
    <col min="9999" max="9999" width="15" style="2" customWidth="1"/>
    <col min="10000" max="10000" width="17" style="2" customWidth="1"/>
    <col min="10001" max="10240" width="9.1796875" style="2"/>
    <col min="10241" max="10241" width="10.81640625" style="2" customWidth="1"/>
    <col min="10242" max="10242" width="16.7265625" style="2" customWidth="1"/>
    <col min="10243" max="10243" width="15" style="2" customWidth="1"/>
    <col min="10244" max="10244" width="17" style="2" customWidth="1"/>
    <col min="10245" max="10245" width="15" style="2" customWidth="1"/>
    <col min="10246" max="10246" width="17" style="2" customWidth="1"/>
    <col min="10247" max="10247" width="15" style="2" customWidth="1"/>
    <col min="10248" max="10248" width="17" style="2" customWidth="1"/>
    <col min="10249" max="10249" width="15" style="2" customWidth="1"/>
    <col min="10250" max="10250" width="17" style="2" customWidth="1"/>
    <col min="10251" max="10251" width="15" style="2" customWidth="1"/>
    <col min="10252" max="10252" width="17" style="2" customWidth="1"/>
    <col min="10253" max="10253" width="15" style="2" customWidth="1"/>
    <col min="10254" max="10254" width="17" style="2" customWidth="1"/>
    <col min="10255" max="10255" width="15" style="2" customWidth="1"/>
    <col min="10256" max="10256" width="17" style="2" customWidth="1"/>
    <col min="10257" max="10496" width="9.1796875" style="2"/>
    <col min="10497" max="10497" width="10.81640625" style="2" customWidth="1"/>
    <col min="10498" max="10498" width="16.7265625" style="2" customWidth="1"/>
    <col min="10499" max="10499" width="15" style="2" customWidth="1"/>
    <col min="10500" max="10500" width="17" style="2" customWidth="1"/>
    <col min="10501" max="10501" width="15" style="2" customWidth="1"/>
    <col min="10502" max="10502" width="17" style="2" customWidth="1"/>
    <col min="10503" max="10503" width="15" style="2" customWidth="1"/>
    <col min="10504" max="10504" width="17" style="2" customWidth="1"/>
    <col min="10505" max="10505" width="15" style="2" customWidth="1"/>
    <col min="10506" max="10506" width="17" style="2" customWidth="1"/>
    <col min="10507" max="10507" width="15" style="2" customWidth="1"/>
    <col min="10508" max="10508" width="17" style="2" customWidth="1"/>
    <col min="10509" max="10509" width="15" style="2" customWidth="1"/>
    <col min="10510" max="10510" width="17" style="2" customWidth="1"/>
    <col min="10511" max="10511" width="15" style="2" customWidth="1"/>
    <col min="10512" max="10512" width="17" style="2" customWidth="1"/>
    <col min="10513" max="10752" width="9.1796875" style="2"/>
    <col min="10753" max="10753" width="10.81640625" style="2" customWidth="1"/>
    <col min="10754" max="10754" width="16.7265625" style="2" customWidth="1"/>
    <col min="10755" max="10755" width="15" style="2" customWidth="1"/>
    <col min="10756" max="10756" width="17" style="2" customWidth="1"/>
    <col min="10757" max="10757" width="15" style="2" customWidth="1"/>
    <col min="10758" max="10758" width="17" style="2" customWidth="1"/>
    <col min="10759" max="10759" width="15" style="2" customWidth="1"/>
    <col min="10760" max="10760" width="17" style="2" customWidth="1"/>
    <col min="10761" max="10761" width="15" style="2" customWidth="1"/>
    <col min="10762" max="10762" width="17" style="2" customWidth="1"/>
    <col min="10763" max="10763" width="15" style="2" customWidth="1"/>
    <col min="10764" max="10764" width="17" style="2" customWidth="1"/>
    <col min="10765" max="10765" width="15" style="2" customWidth="1"/>
    <col min="10766" max="10766" width="17" style="2" customWidth="1"/>
    <col min="10767" max="10767" width="15" style="2" customWidth="1"/>
    <col min="10768" max="10768" width="17" style="2" customWidth="1"/>
    <col min="10769" max="11008" width="9.1796875" style="2"/>
    <col min="11009" max="11009" width="10.81640625" style="2" customWidth="1"/>
    <col min="11010" max="11010" width="16.7265625" style="2" customWidth="1"/>
    <col min="11011" max="11011" width="15" style="2" customWidth="1"/>
    <col min="11012" max="11012" width="17" style="2" customWidth="1"/>
    <col min="11013" max="11013" width="15" style="2" customWidth="1"/>
    <col min="11014" max="11014" width="17" style="2" customWidth="1"/>
    <col min="11015" max="11015" width="15" style="2" customWidth="1"/>
    <col min="11016" max="11016" width="17" style="2" customWidth="1"/>
    <col min="11017" max="11017" width="15" style="2" customWidth="1"/>
    <col min="11018" max="11018" width="17" style="2" customWidth="1"/>
    <col min="11019" max="11019" width="15" style="2" customWidth="1"/>
    <col min="11020" max="11020" width="17" style="2" customWidth="1"/>
    <col min="11021" max="11021" width="15" style="2" customWidth="1"/>
    <col min="11022" max="11022" width="17" style="2" customWidth="1"/>
    <col min="11023" max="11023" width="15" style="2" customWidth="1"/>
    <col min="11024" max="11024" width="17" style="2" customWidth="1"/>
    <col min="11025" max="11264" width="9.1796875" style="2"/>
    <col min="11265" max="11265" width="10.81640625" style="2" customWidth="1"/>
    <col min="11266" max="11266" width="16.7265625" style="2" customWidth="1"/>
    <col min="11267" max="11267" width="15" style="2" customWidth="1"/>
    <col min="11268" max="11268" width="17" style="2" customWidth="1"/>
    <col min="11269" max="11269" width="15" style="2" customWidth="1"/>
    <col min="11270" max="11270" width="17" style="2" customWidth="1"/>
    <col min="11271" max="11271" width="15" style="2" customWidth="1"/>
    <col min="11272" max="11272" width="17" style="2" customWidth="1"/>
    <col min="11273" max="11273" width="15" style="2" customWidth="1"/>
    <col min="11274" max="11274" width="17" style="2" customWidth="1"/>
    <col min="11275" max="11275" width="15" style="2" customWidth="1"/>
    <col min="11276" max="11276" width="17" style="2" customWidth="1"/>
    <col min="11277" max="11277" width="15" style="2" customWidth="1"/>
    <col min="11278" max="11278" width="17" style="2" customWidth="1"/>
    <col min="11279" max="11279" width="15" style="2" customWidth="1"/>
    <col min="11280" max="11280" width="17" style="2" customWidth="1"/>
    <col min="11281" max="11520" width="9.1796875" style="2"/>
    <col min="11521" max="11521" width="10.81640625" style="2" customWidth="1"/>
    <col min="11522" max="11522" width="16.7265625" style="2" customWidth="1"/>
    <col min="11523" max="11523" width="15" style="2" customWidth="1"/>
    <col min="11524" max="11524" width="17" style="2" customWidth="1"/>
    <col min="11525" max="11525" width="15" style="2" customWidth="1"/>
    <col min="11526" max="11526" width="17" style="2" customWidth="1"/>
    <col min="11527" max="11527" width="15" style="2" customWidth="1"/>
    <col min="11528" max="11528" width="17" style="2" customWidth="1"/>
    <col min="11529" max="11529" width="15" style="2" customWidth="1"/>
    <col min="11530" max="11530" width="17" style="2" customWidth="1"/>
    <col min="11531" max="11531" width="15" style="2" customWidth="1"/>
    <col min="11532" max="11532" width="17" style="2" customWidth="1"/>
    <col min="11533" max="11533" width="15" style="2" customWidth="1"/>
    <col min="11534" max="11534" width="17" style="2" customWidth="1"/>
    <col min="11535" max="11535" width="15" style="2" customWidth="1"/>
    <col min="11536" max="11536" width="17" style="2" customWidth="1"/>
    <col min="11537" max="11776" width="9.1796875" style="2"/>
    <col min="11777" max="11777" width="10.81640625" style="2" customWidth="1"/>
    <col min="11778" max="11778" width="16.7265625" style="2" customWidth="1"/>
    <col min="11779" max="11779" width="15" style="2" customWidth="1"/>
    <col min="11780" max="11780" width="17" style="2" customWidth="1"/>
    <col min="11781" max="11781" width="15" style="2" customWidth="1"/>
    <col min="11782" max="11782" width="17" style="2" customWidth="1"/>
    <col min="11783" max="11783" width="15" style="2" customWidth="1"/>
    <col min="11784" max="11784" width="17" style="2" customWidth="1"/>
    <col min="11785" max="11785" width="15" style="2" customWidth="1"/>
    <col min="11786" max="11786" width="17" style="2" customWidth="1"/>
    <col min="11787" max="11787" width="15" style="2" customWidth="1"/>
    <col min="11788" max="11788" width="17" style="2" customWidth="1"/>
    <col min="11789" max="11789" width="15" style="2" customWidth="1"/>
    <col min="11790" max="11790" width="17" style="2" customWidth="1"/>
    <col min="11791" max="11791" width="15" style="2" customWidth="1"/>
    <col min="11792" max="11792" width="17" style="2" customWidth="1"/>
    <col min="11793" max="12032" width="9.1796875" style="2"/>
    <col min="12033" max="12033" width="10.81640625" style="2" customWidth="1"/>
    <col min="12034" max="12034" width="16.7265625" style="2" customWidth="1"/>
    <col min="12035" max="12035" width="15" style="2" customWidth="1"/>
    <col min="12036" max="12036" width="17" style="2" customWidth="1"/>
    <col min="12037" max="12037" width="15" style="2" customWidth="1"/>
    <col min="12038" max="12038" width="17" style="2" customWidth="1"/>
    <col min="12039" max="12039" width="15" style="2" customWidth="1"/>
    <col min="12040" max="12040" width="17" style="2" customWidth="1"/>
    <col min="12041" max="12041" width="15" style="2" customWidth="1"/>
    <col min="12042" max="12042" width="17" style="2" customWidth="1"/>
    <col min="12043" max="12043" width="15" style="2" customWidth="1"/>
    <col min="12044" max="12044" width="17" style="2" customWidth="1"/>
    <col min="12045" max="12045" width="15" style="2" customWidth="1"/>
    <col min="12046" max="12046" width="17" style="2" customWidth="1"/>
    <col min="12047" max="12047" width="15" style="2" customWidth="1"/>
    <col min="12048" max="12048" width="17" style="2" customWidth="1"/>
    <col min="12049" max="12288" width="9.1796875" style="2"/>
    <col min="12289" max="12289" width="10.81640625" style="2" customWidth="1"/>
    <col min="12290" max="12290" width="16.7265625" style="2" customWidth="1"/>
    <col min="12291" max="12291" width="15" style="2" customWidth="1"/>
    <col min="12292" max="12292" width="17" style="2" customWidth="1"/>
    <col min="12293" max="12293" width="15" style="2" customWidth="1"/>
    <col min="12294" max="12294" width="17" style="2" customWidth="1"/>
    <col min="12295" max="12295" width="15" style="2" customWidth="1"/>
    <col min="12296" max="12296" width="17" style="2" customWidth="1"/>
    <col min="12297" max="12297" width="15" style="2" customWidth="1"/>
    <col min="12298" max="12298" width="17" style="2" customWidth="1"/>
    <col min="12299" max="12299" width="15" style="2" customWidth="1"/>
    <col min="12300" max="12300" width="17" style="2" customWidth="1"/>
    <col min="12301" max="12301" width="15" style="2" customWidth="1"/>
    <col min="12302" max="12302" width="17" style="2" customWidth="1"/>
    <col min="12303" max="12303" width="15" style="2" customWidth="1"/>
    <col min="12304" max="12304" width="17" style="2" customWidth="1"/>
    <col min="12305" max="12544" width="9.1796875" style="2"/>
    <col min="12545" max="12545" width="10.81640625" style="2" customWidth="1"/>
    <col min="12546" max="12546" width="16.7265625" style="2" customWidth="1"/>
    <col min="12547" max="12547" width="15" style="2" customWidth="1"/>
    <col min="12548" max="12548" width="17" style="2" customWidth="1"/>
    <col min="12549" max="12549" width="15" style="2" customWidth="1"/>
    <col min="12550" max="12550" width="17" style="2" customWidth="1"/>
    <col min="12551" max="12551" width="15" style="2" customWidth="1"/>
    <col min="12552" max="12552" width="17" style="2" customWidth="1"/>
    <col min="12553" max="12553" width="15" style="2" customWidth="1"/>
    <col min="12554" max="12554" width="17" style="2" customWidth="1"/>
    <col min="12555" max="12555" width="15" style="2" customWidth="1"/>
    <col min="12556" max="12556" width="17" style="2" customWidth="1"/>
    <col min="12557" max="12557" width="15" style="2" customWidth="1"/>
    <col min="12558" max="12558" width="17" style="2" customWidth="1"/>
    <col min="12559" max="12559" width="15" style="2" customWidth="1"/>
    <col min="12560" max="12560" width="17" style="2" customWidth="1"/>
    <col min="12561" max="12800" width="9.1796875" style="2"/>
    <col min="12801" max="12801" width="10.81640625" style="2" customWidth="1"/>
    <col min="12802" max="12802" width="16.7265625" style="2" customWidth="1"/>
    <col min="12803" max="12803" width="15" style="2" customWidth="1"/>
    <col min="12804" max="12804" width="17" style="2" customWidth="1"/>
    <col min="12805" max="12805" width="15" style="2" customWidth="1"/>
    <col min="12806" max="12806" width="17" style="2" customWidth="1"/>
    <col min="12807" max="12807" width="15" style="2" customWidth="1"/>
    <col min="12808" max="12808" width="17" style="2" customWidth="1"/>
    <col min="12809" max="12809" width="15" style="2" customWidth="1"/>
    <col min="12810" max="12810" width="17" style="2" customWidth="1"/>
    <col min="12811" max="12811" width="15" style="2" customWidth="1"/>
    <col min="12812" max="12812" width="17" style="2" customWidth="1"/>
    <col min="12813" max="12813" width="15" style="2" customWidth="1"/>
    <col min="12814" max="12814" width="17" style="2" customWidth="1"/>
    <col min="12815" max="12815" width="15" style="2" customWidth="1"/>
    <col min="12816" max="12816" width="17" style="2" customWidth="1"/>
    <col min="12817" max="13056" width="9.1796875" style="2"/>
    <col min="13057" max="13057" width="10.81640625" style="2" customWidth="1"/>
    <col min="13058" max="13058" width="16.7265625" style="2" customWidth="1"/>
    <col min="13059" max="13059" width="15" style="2" customWidth="1"/>
    <col min="13060" max="13060" width="17" style="2" customWidth="1"/>
    <col min="13061" max="13061" width="15" style="2" customWidth="1"/>
    <col min="13062" max="13062" width="17" style="2" customWidth="1"/>
    <col min="13063" max="13063" width="15" style="2" customWidth="1"/>
    <col min="13064" max="13064" width="17" style="2" customWidth="1"/>
    <col min="13065" max="13065" width="15" style="2" customWidth="1"/>
    <col min="13066" max="13066" width="17" style="2" customWidth="1"/>
    <col min="13067" max="13067" width="15" style="2" customWidth="1"/>
    <col min="13068" max="13068" width="17" style="2" customWidth="1"/>
    <col min="13069" max="13069" width="15" style="2" customWidth="1"/>
    <col min="13070" max="13070" width="17" style="2" customWidth="1"/>
    <col min="13071" max="13071" width="15" style="2" customWidth="1"/>
    <col min="13072" max="13072" width="17" style="2" customWidth="1"/>
    <col min="13073" max="13312" width="9.1796875" style="2"/>
    <col min="13313" max="13313" width="10.81640625" style="2" customWidth="1"/>
    <col min="13314" max="13314" width="16.7265625" style="2" customWidth="1"/>
    <col min="13315" max="13315" width="15" style="2" customWidth="1"/>
    <col min="13316" max="13316" width="17" style="2" customWidth="1"/>
    <col min="13317" max="13317" width="15" style="2" customWidth="1"/>
    <col min="13318" max="13318" width="17" style="2" customWidth="1"/>
    <col min="13319" max="13319" width="15" style="2" customWidth="1"/>
    <col min="13320" max="13320" width="17" style="2" customWidth="1"/>
    <col min="13321" max="13321" width="15" style="2" customWidth="1"/>
    <col min="13322" max="13322" width="17" style="2" customWidth="1"/>
    <col min="13323" max="13323" width="15" style="2" customWidth="1"/>
    <col min="13324" max="13324" width="17" style="2" customWidth="1"/>
    <col min="13325" max="13325" width="15" style="2" customWidth="1"/>
    <col min="13326" max="13326" width="17" style="2" customWidth="1"/>
    <col min="13327" max="13327" width="15" style="2" customWidth="1"/>
    <col min="13328" max="13328" width="17" style="2" customWidth="1"/>
    <col min="13329" max="13568" width="9.1796875" style="2"/>
    <col min="13569" max="13569" width="10.81640625" style="2" customWidth="1"/>
    <col min="13570" max="13570" width="16.7265625" style="2" customWidth="1"/>
    <col min="13571" max="13571" width="15" style="2" customWidth="1"/>
    <col min="13572" max="13572" width="17" style="2" customWidth="1"/>
    <col min="13573" max="13573" width="15" style="2" customWidth="1"/>
    <col min="13574" max="13574" width="17" style="2" customWidth="1"/>
    <col min="13575" max="13575" width="15" style="2" customWidth="1"/>
    <col min="13576" max="13576" width="17" style="2" customWidth="1"/>
    <col min="13577" max="13577" width="15" style="2" customWidth="1"/>
    <col min="13578" max="13578" width="17" style="2" customWidth="1"/>
    <col min="13579" max="13579" width="15" style="2" customWidth="1"/>
    <col min="13580" max="13580" width="17" style="2" customWidth="1"/>
    <col min="13581" max="13581" width="15" style="2" customWidth="1"/>
    <col min="13582" max="13582" width="17" style="2" customWidth="1"/>
    <col min="13583" max="13583" width="15" style="2" customWidth="1"/>
    <col min="13584" max="13584" width="17" style="2" customWidth="1"/>
    <col min="13585" max="13824" width="9.1796875" style="2"/>
    <col min="13825" max="13825" width="10.81640625" style="2" customWidth="1"/>
    <col min="13826" max="13826" width="16.7265625" style="2" customWidth="1"/>
    <col min="13827" max="13827" width="15" style="2" customWidth="1"/>
    <col min="13828" max="13828" width="17" style="2" customWidth="1"/>
    <col min="13829" max="13829" width="15" style="2" customWidth="1"/>
    <col min="13830" max="13830" width="17" style="2" customWidth="1"/>
    <col min="13831" max="13831" width="15" style="2" customWidth="1"/>
    <col min="13832" max="13832" width="17" style="2" customWidth="1"/>
    <col min="13833" max="13833" width="15" style="2" customWidth="1"/>
    <col min="13834" max="13834" width="17" style="2" customWidth="1"/>
    <col min="13835" max="13835" width="15" style="2" customWidth="1"/>
    <col min="13836" max="13836" width="17" style="2" customWidth="1"/>
    <col min="13837" max="13837" width="15" style="2" customWidth="1"/>
    <col min="13838" max="13838" width="17" style="2" customWidth="1"/>
    <col min="13839" max="13839" width="15" style="2" customWidth="1"/>
    <col min="13840" max="13840" width="17" style="2" customWidth="1"/>
    <col min="13841" max="14080" width="9.1796875" style="2"/>
    <col min="14081" max="14081" width="10.81640625" style="2" customWidth="1"/>
    <col min="14082" max="14082" width="16.7265625" style="2" customWidth="1"/>
    <col min="14083" max="14083" width="15" style="2" customWidth="1"/>
    <col min="14084" max="14084" width="17" style="2" customWidth="1"/>
    <col min="14085" max="14085" width="15" style="2" customWidth="1"/>
    <col min="14086" max="14086" width="17" style="2" customWidth="1"/>
    <col min="14087" max="14087" width="15" style="2" customWidth="1"/>
    <col min="14088" max="14088" width="17" style="2" customWidth="1"/>
    <col min="14089" max="14089" width="15" style="2" customWidth="1"/>
    <col min="14090" max="14090" width="17" style="2" customWidth="1"/>
    <col min="14091" max="14091" width="15" style="2" customWidth="1"/>
    <col min="14092" max="14092" width="17" style="2" customWidth="1"/>
    <col min="14093" max="14093" width="15" style="2" customWidth="1"/>
    <col min="14094" max="14094" width="17" style="2" customWidth="1"/>
    <col min="14095" max="14095" width="15" style="2" customWidth="1"/>
    <col min="14096" max="14096" width="17" style="2" customWidth="1"/>
    <col min="14097" max="14336" width="9.1796875" style="2"/>
    <col min="14337" max="14337" width="10.81640625" style="2" customWidth="1"/>
    <col min="14338" max="14338" width="16.7265625" style="2" customWidth="1"/>
    <col min="14339" max="14339" width="15" style="2" customWidth="1"/>
    <col min="14340" max="14340" width="17" style="2" customWidth="1"/>
    <col min="14341" max="14341" width="15" style="2" customWidth="1"/>
    <col min="14342" max="14342" width="17" style="2" customWidth="1"/>
    <col min="14343" max="14343" width="15" style="2" customWidth="1"/>
    <col min="14344" max="14344" width="17" style="2" customWidth="1"/>
    <col min="14345" max="14345" width="15" style="2" customWidth="1"/>
    <col min="14346" max="14346" width="17" style="2" customWidth="1"/>
    <col min="14347" max="14347" width="15" style="2" customWidth="1"/>
    <col min="14348" max="14348" width="17" style="2" customWidth="1"/>
    <col min="14349" max="14349" width="15" style="2" customWidth="1"/>
    <col min="14350" max="14350" width="17" style="2" customWidth="1"/>
    <col min="14351" max="14351" width="15" style="2" customWidth="1"/>
    <col min="14352" max="14352" width="17" style="2" customWidth="1"/>
    <col min="14353" max="14592" width="9.1796875" style="2"/>
    <col min="14593" max="14593" width="10.81640625" style="2" customWidth="1"/>
    <col min="14594" max="14594" width="16.7265625" style="2" customWidth="1"/>
    <col min="14595" max="14595" width="15" style="2" customWidth="1"/>
    <col min="14596" max="14596" width="17" style="2" customWidth="1"/>
    <col min="14597" max="14597" width="15" style="2" customWidth="1"/>
    <col min="14598" max="14598" width="17" style="2" customWidth="1"/>
    <col min="14599" max="14599" width="15" style="2" customWidth="1"/>
    <col min="14600" max="14600" width="17" style="2" customWidth="1"/>
    <col min="14601" max="14601" width="15" style="2" customWidth="1"/>
    <col min="14602" max="14602" width="17" style="2" customWidth="1"/>
    <col min="14603" max="14603" width="15" style="2" customWidth="1"/>
    <col min="14604" max="14604" width="17" style="2" customWidth="1"/>
    <col min="14605" max="14605" width="15" style="2" customWidth="1"/>
    <col min="14606" max="14606" width="17" style="2" customWidth="1"/>
    <col min="14607" max="14607" width="15" style="2" customWidth="1"/>
    <col min="14608" max="14608" width="17" style="2" customWidth="1"/>
    <col min="14609" max="14848" width="9.1796875" style="2"/>
    <col min="14849" max="14849" width="10.81640625" style="2" customWidth="1"/>
    <col min="14850" max="14850" width="16.7265625" style="2" customWidth="1"/>
    <col min="14851" max="14851" width="15" style="2" customWidth="1"/>
    <col min="14852" max="14852" width="17" style="2" customWidth="1"/>
    <col min="14853" max="14853" width="15" style="2" customWidth="1"/>
    <col min="14854" max="14854" width="17" style="2" customWidth="1"/>
    <col min="14855" max="14855" width="15" style="2" customWidth="1"/>
    <col min="14856" max="14856" width="17" style="2" customWidth="1"/>
    <col min="14857" max="14857" width="15" style="2" customWidth="1"/>
    <col min="14858" max="14858" width="17" style="2" customWidth="1"/>
    <col min="14859" max="14859" width="15" style="2" customWidth="1"/>
    <col min="14860" max="14860" width="17" style="2" customWidth="1"/>
    <col min="14861" max="14861" width="15" style="2" customWidth="1"/>
    <col min="14862" max="14862" width="17" style="2" customWidth="1"/>
    <col min="14863" max="14863" width="15" style="2" customWidth="1"/>
    <col min="14864" max="14864" width="17" style="2" customWidth="1"/>
    <col min="14865" max="15104" width="9.1796875" style="2"/>
    <col min="15105" max="15105" width="10.81640625" style="2" customWidth="1"/>
    <col min="15106" max="15106" width="16.7265625" style="2" customWidth="1"/>
    <col min="15107" max="15107" width="15" style="2" customWidth="1"/>
    <col min="15108" max="15108" width="17" style="2" customWidth="1"/>
    <col min="15109" max="15109" width="15" style="2" customWidth="1"/>
    <col min="15110" max="15110" width="17" style="2" customWidth="1"/>
    <col min="15111" max="15111" width="15" style="2" customWidth="1"/>
    <col min="15112" max="15112" width="17" style="2" customWidth="1"/>
    <col min="15113" max="15113" width="15" style="2" customWidth="1"/>
    <col min="15114" max="15114" width="17" style="2" customWidth="1"/>
    <col min="15115" max="15115" width="15" style="2" customWidth="1"/>
    <col min="15116" max="15116" width="17" style="2" customWidth="1"/>
    <col min="15117" max="15117" width="15" style="2" customWidth="1"/>
    <col min="15118" max="15118" width="17" style="2" customWidth="1"/>
    <col min="15119" max="15119" width="15" style="2" customWidth="1"/>
    <col min="15120" max="15120" width="17" style="2" customWidth="1"/>
    <col min="15121" max="15360" width="9.1796875" style="2"/>
    <col min="15361" max="15361" width="10.81640625" style="2" customWidth="1"/>
    <col min="15362" max="15362" width="16.7265625" style="2" customWidth="1"/>
    <col min="15363" max="15363" width="15" style="2" customWidth="1"/>
    <col min="15364" max="15364" width="17" style="2" customWidth="1"/>
    <col min="15365" max="15365" width="15" style="2" customWidth="1"/>
    <col min="15366" max="15366" width="17" style="2" customWidth="1"/>
    <col min="15367" max="15367" width="15" style="2" customWidth="1"/>
    <col min="15368" max="15368" width="17" style="2" customWidth="1"/>
    <col min="15369" max="15369" width="15" style="2" customWidth="1"/>
    <col min="15370" max="15370" width="17" style="2" customWidth="1"/>
    <col min="15371" max="15371" width="15" style="2" customWidth="1"/>
    <col min="15372" max="15372" width="17" style="2" customWidth="1"/>
    <col min="15373" max="15373" width="15" style="2" customWidth="1"/>
    <col min="15374" max="15374" width="17" style="2" customWidth="1"/>
    <col min="15375" max="15375" width="15" style="2" customWidth="1"/>
    <col min="15376" max="15376" width="17" style="2" customWidth="1"/>
    <col min="15377" max="15616" width="9.1796875" style="2"/>
    <col min="15617" max="15617" width="10.81640625" style="2" customWidth="1"/>
    <col min="15618" max="15618" width="16.7265625" style="2" customWidth="1"/>
    <col min="15619" max="15619" width="15" style="2" customWidth="1"/>
    <col min="15620" max="15620" width="17" style="2" customWidth="1"/>
    <col min="15621" max="15621" width="15" style="2" customWidth="1"/>
    <col min="15622" max="15622" width="17" style="2" customWidth="1"/>
    <col min="15623" max="15623" width="15" style="2" customWidth="1"/>
    <col min="15624" max="15624" width="17" style="2" customWidth="1"/>
    <col min="15625" max="15625" width="15" style="2" customWidth="1"/>
    <col min="15626" max="15626" width="17" style="2" customWidth="1"/>
    <col min="15627" max="15627" width="15" style="2" customWidth="1"/>
    <col min="15628" max="15628" width="17" style="2" customWidth="1"/>
    <col min="15629" max="15629" width="15" style="2" customWidth="1"/>
    <col min="15630" max="15630" width="17" style="2" customWidth="1"/>
    <col min="15631" max="15631" width="15" style="2" customWidth="1"/>
    <col min="15632" max="15632" width="17" style="2" customWidth="1"/>
    <col min="15633" max="15872" width="9.1796875" style="2"/>
    <col min="15873" max="15873" width="10.81640625" style="2" customWidth="1"/>
    <col min="15874" max="15874" width="16.7265625" style="2" customWidth="1"/>
    <col min="15875" max="15875" width="15" style="2" customWidth="1"/>
    <col min="15876" max="15876" width="17" style="2" customWidth="1"/>
    <col min="15877" max="15877" width="15" style="2" customWidth="1"/>
    <col min="15878" max="15878" width="17" style="2" customWidth="1"/>
    <col min="15879" max="15879" width="15" style="2" customWidth="1"/>
    <col min="15880" max="15880" width="17" style="2" customWidth="1"/>
    <col min="15881" max="15881" width="15" style="2" customWidth="1"/>
    <col min="15882" max="15882" width="17" style="2" customWidth="1"/>
    <col min="15883" max="15883" width="15" style="2" customWidth="1"/>
    <col min="15884" max="15884" width="17" style="2" customWidth="1"/>
    <col min="15885" max="15885" width="15" style="2" customWidth="1"/>
    <col min="15886" max="15886" width="17" style="2" customWidth="1"/>
    <col min="15887" max="15887" width="15" style="2" customWidth="1"/>
    <col min="15888" max="15888" width="17" style="2" customWidth="1"/>
    <col min="15889" max="16128" width="9.1796875" style="2"/>
    <col min="16129" max="16129" width="10.81640625" style="2" customWidth="1"/>
    <col min="16130" max="16130" width="16.7265625" style="2" customWidth="1"/>
    <col min="16131" max="16131" width="15" style="2" customWidth="1"/>
    <col min="16132" max="16132" width="17" style="2" customWidth="1"/>
    <col min="16133" max="16133" width="15" style="2" customWidth="1"/>
    <col min="16134" max="16134" width="17" style="2" customWidth="1"/>
    <col min="16135" max="16135" width="15" style="2" customWidth="1"/>
    <col min="16136" max="16136" width="17" style="2" customWidth="1"/>
    <col min="16137" max="16137" width="15" style="2" customWidth="1"/>
    <col min="16138" max="16138" width="17" style="2" customWidth="1"/>
    <col min="16139" max="16139" width="15" style="2" customWidth="1"/>
    <col min="16140" max="16140" width="17" style="2" customWidth="1"/>
    <col min="16141" max="16141" width="15" style="2" customWidth="1"/>
    <col min="16142" max="16142" width="17" style="2" customWidth="1"/>
    <col min="16143" max="16143" width="15" style="2" customWidth="1"/>
    <col min="16144" max="16144" width="17" style="2" customWidth="1"/>
    <col min="16145" max="16384" width="9.1796875" style="2"/>
  </cols>
  <sheetData>
    <row r="1" spans="1:53" x14ac:dyDescent="0.45">
      <c r="A1" s="169" t="s">
        <v>39</v>
      </c>
      <c r="B1" s="170" t="s">
        <v>19</v>
      </c>
      <c r="C1" s="33" t="s">
        <v>41</v>
      </c>
      <c r="D1" s="34"/>
      <c r="E1" s="34"/>
      <c r="F1" s="34"/>
      <c r="G1" s="34"/>
      <c r="H1" s="35"/>
      <c r="I1" s="30" t="s">
        <v>42</v>
      </c>
      <c r="J1" s="31"/>
      <c r="K1" s="32"/>
      <c r="L1" s="174" t="s">
        <v>43</v>
      </c>
      <c r="M1" s="175"/>
      <c r="N1" s="176"/>
      <c r="O1" s="30" t="s">
        <v>49</v>
      </c>
      <c r="P1" s="31"/>
      <c r="Q1" s="31"/>
      <c r="R1" s="31"/>
      <c r="S1" s="31"/>
      <c r="T1" s="31"/>
      <c r="U1" s="31"/>
      <c r="V1" s="32"/>
      <c r="W1" s="33" t="s">
        <v>44</v>
      </c>
      <c r="X1" s="34"/>
      <c r="Y1" s="35"/>
      <c r="Z1" s="171" t="s">
        <v>45</v>
      </c>
      <c r="AA1" s="172"/>
      <c r="AB1" s="172"/>
      <c r="AC1" s="172"/>
      <c r="AD1" s="172"/>
      <c r="AE1" s="173"/>
      <c r="AF1" s="33" t="s">
        <v>46</v>
      </c>
      <c r="AG1" s="34"/>
      <c r="AH1" s="35"/>
      <c r="AI1" s="174" t="s">
        <v>47</v>
      </c>
      <c r="AJ1" s="175"/>
      <c r="AK1" s="175"/>
      <c r="AL1" s="175"/>
      <c r="AM1" s="176"/>
      <c r="AN1" s="167" t="s">
        <v>47</v>
      </c>
      <c r="AO1" s="167"/>
      <c r="AP1" s="167"/>
      <c r="AQ1" s="167"/>
      <c r="AR1" s="167"/>
      <c r="AS1" s="167" t="s">
        <v>43</v>
      </c>
      <c r="AT1" s="167"/>
      <c r="AU1" s="167"/>
      <c r="AV1" s="168" t="s">
        <v>45</v>
      </c>
      <c r="AW1" s="168"/>
      <c r="AX1" s="168"/>
      <c r="AY1" s="168"/>
      <c r="AZ1" s="168"/>
      <c r="BA1" s="168"/>
    </row>
    <row r="2" spans="1:53" s="20" customFormat="1" x14ac:dyDescent="0.45">
      <c r="A2" s="169" t="s">
        <v>17</v>
      </c>
      <c r="B2" s="170" t="s">
        <v>19</v>
      </c>
      <c r="C2" s="7" t="s">
        <v>1</v>
      </c>
      <c r="D2" s="7" t="s">
        <v>3</v>
      </c>
      <c r="E2" s="7" t="s">
        <v>4</v>
      </c>
      <c r="F2" s="7" t="s">
        <v>0</v>
      </c>
      <c r="G2" s="7" t="s">
        <v>40</v>
      </c>
      <c r="H2" s="22" t="s">
        <v>18</v>
      </c>
      <c r="I2" s="14" t="s">
        <v>5</v>
      </c>
      <c r="J2" s="14" t="s">
        <v>6</v>
      </c>
      <c r="K2" s="22" t="s">
        <v>18</v>
      </c>
      <c r="L2" s="14" t="s">
        <v>7</v>
      </c>
      <c r="M2" s="14" t="s">
        <v>8</v>
      </c>
      <c r="N2" s="22" t="s">
        <v>18</v>
      </c>
      <c r="O2" s="17" t="s">
        <v>9</v>
      </c>
      <c r="P2" s="17" t="s">
        <v>10</v>
      </c>
      <c r="Q2" s="17" t="s">
        <v>11</v>
      </c>
      <c r="R2" s="17" t="s">
        <v>12</v>
      </c>
      <c r="S2" s="17" t="s">
        <v>13</v>
      </c>
      <c r="T2" s="17" t="s">
        <v>14</v>
      </c>
      <c r="U2" s="17" t="s">
        <v>15</v>
      </c>
      <c r="V2" s="22" t="s">
        <v>18</v>
      </c>
      <c r="W2" s="27" t="s">
        <v>34</v>
      </c>
      <c r="X2" s="23" t="s">
        <v>35</v>
      </c>
      <c r="Y2" s="22" t="s">
        <v>18</v>
      </c>
      <c r="Z2" s="21" t="s">
        <v>24</v>
      </c>
      <c r="AA2" s="21" t="s">
        <v>28</v>
      </c>
      <c r="AB2" s="21" t="s">
        <v>25</v>
      </c>
      <c r="AC2" s="21" t="s">
        <v>26</v>
      </c>
      <c r="AD2" s="21" t="s">
        <v>27</v>
      </c>
      <c r="AE2" s="22" t="s">
        <v>18</v>
      </c>
      <c r="AF2" s="18" t="s">
        <v>30</v>
      </c>
      <c r="AG2" s="23" t="s">
        <v>31</v>
      </c>
      <c r="AH2" s="22" t="s">
        <v>18</v>
      </c>
      <c r="AI2" s="36">
        <v>1</v>
      </c>
      <c r="AJ2" s="36">
        <v>2</v>
      </c>
      <c r="AK2" s="36">
        <v>3</v>
      </c>
      <c r="AL2" s="36">
        <v>4</v>
      </c>
      <c r="AM2" s="22" t="s">
        <v>18</v>
      </c>
      <c r="AN2" s="36">
        <v>1</v>
      </c>
      <c r="AO2" s="36">
        <v>2</v>
      </c>
      <c r="AP2" s="36">
        <v>3</v>
      </c>
      <c r="AQ2" s="36">
        <v>4</v>
      </c>
      <c r="AR2" s="22" t="s">
        <v>18</v>
      </c>
      <c r="AS2" s="14" t="s">
        <v>7</v>
      </c>
      <c r="AT2" s="14" t="s">
        <v>8</v>
      </c>
      <c r="AU2" s="22" t="s">
        <v>18</v>
      </c>
      <c r="AV2" s="21" t="s">
        <v>24</v>
      </c>
      <c r="AW2" s="21" t="s">
        <v>28</v>
      </c>
      <c r="AX2" s="21" t="s">
        <v>25</v>
      </c>
      <c r="AY2" s="21" t="s">
        <v>26</v>
      </c>
      <c r="AZ2" s="21" t="s">
        <v>27</v>
      </c>
      <c r="BA2" s="22" t="s">
        <v>18</v>
      </c>
    </row>
    <row r="3" spans="1:53" x14ac:dyDescent="0.45">
      <c r="A3" s="8">
        <v>41486</v>
      </c>
      <c r="B3" s="9">
        <v>127886449</v>
      </c>
      <c r="C3" s="9">
        <v>2927792</v>
      </c>
      <c r="D3" s="9">
        <v>121991462</v>
      </c>
      <c r="E3" s="9">
        <v>2483</v>
      </c>
      <c r="F3" s="9">
        <v>2964369</v>
      </c>
      <c r="G3" s="9">
        <v>343</v>
      </c>
      <c r="H3" s="10">
        <f t="shared" ref="H3:H34" si="0">SUM(C3:G3)</f>
        <v>127886449</v>
      </c>
      <c r="I3" s="13">
        <v>127862408</v>
      </c>
      <c r="J3" s="13">
        <v>24041</v>
      </c>
      <c r="K3" s="10">
        <f t="shared" ref="K3:K29" si="1">SUM(I3:J3)</f>
        <v>127886449</v>
      </c>
      <c r="L3" s="16">
        <v>116577064</v>
      </c>
      <c r="M3" s="15">
        <v>11309385</v>
      </c>
      <c r="N3" s="10">
        <f>SUM(L3:M3)</f>
        <v>127886449</v>
      </c>
      <c r="O3" s="15">
        <v>124800776</v>
      </c>
      <c r="P3" s="15">
        <v>1401086</v>
      </c>
      <c r="Q3" s="15">
        <v>935826</v>
      </c>
      <c r="R3" s="15">
        <v>388968</v>
      </c>
      <c r="S3" s="15">
        <v>196358</v>
      </c>
      <c r="T3" s="15">
        <v>102620</v>
      </c>
      <c r="U3" s="15">
        <v>60815</v>
      </c>
      <c r="V3" s="19">
        <f>SUM(O3:U3)</f>
        <v>127886449</v>
      </c>
      <c r="W3" s="15">
        <v>127723014</v>
      </c>
      <c r="X3" s="24">
        <v>163435</v>
      </c>
      <c r="Y3" s="19">
        <f>SUM(W3:X3)</f>
        <v>127886449</v>
      </c>
      <c r="Z3" s="15">
        <v>70792356</v>
      </c>
      <c r="AA3" s="15">
        <v>16568012</v>
      </c>
      <c r="AB3" s="15">
        <v>39246699</v>
      </c>
      <c r="AC3" s="15">
        <v>669689</v>
      </c>
      <c r="AD3" s="15">
        <v>609693</v>
      </c>
      <c r="AE3" s="19">
        <f>SUM(Z3:AD3)</f>
        <v>127886449</v>
      </c>
      <c r="AF3" s="15">
        <v>126831417</v>
      </c>
      <c r="AG3" s="24">
        <v>1055032</v>
      </c>
      <c r="AH3" s="19">
        <f>SUM(AF3:AG3)</f>
        <v>127886449</v>
      </c>
      <c r="AI3" s="13">
        <v>1249083</v>
      </c>
      <c r="AJ3" s="13">
        <v>16727964</v>
      </c>
      <c r="AK3" s="13">
        <v>24867683</v>
      </c>
      <c r="AL3" s="13">
        <v>85041719</v>
      </c>
      <c r="AM3" s="19">
        <f>SUM(AI3:AL3)</f>
        <v>127886449</v>
      </c>
      <c r="AN3" s="76"/>
      <c r="AO3" s="77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</row>
    <row r="4" spans="1:53" x14ac:dyDescent="0.45">
      <c r="A4" s="8">
        <v>41517</v>
      </c>
      <c r="B4" s="9">
        <v>128819592</v>
      </c>
      <c r="C4" s="9">
        <v>2932616</v>
      </c>
      <c r="D4" s="9">
        <v>122891711</v>
      </c>
      <c r="E4" s="9">
        <v>2717</v>
      </c>
      <c r="F4" s="9">
        <v>2992194</v>
      </c>
      <c r="G4" s="9">
        <v>354</v>
      </c>
      <c r="H4" s="10">
        <f t="shared" si="0"/>
        <v>128819592</v>
      </c>
      <c r="I4" s="13">
        <v>128795069</v>
      </c>
      <c r="J4" s="13">
        <v>24523</v>
      </c>
      <c r="K4" s="10">
        <f t="shared" si="1"/>
        <v>128819592</v>
      </c>
      <c r="L4" s="16">
        <v>117382521</v>
      </c>
      <c r="M4" s="15">
        <v>11437071</v>
      </c>
      <c r="N4" s="10">
        <f t="shared" ref="N4:N67" si="2">SUM(L4:M4)</f>
        <v>128819592</v>
      </c>
      <c r="O4" s="15">
        <v>125699148</v>
      </c>
      <c r="P4" s="15">
        <v>1412125</v>
      </c>
      <c r="Q4" s="15">
        <v>945685</v>
      </c>
      <c r="R4" s="15">
        <v>395665</v>
      </c>
      <c r="S4" s="15">
        <v>200469</v>
      </c>
      <c r="T4" s="15">
        <v>104473</v>
      </c>
      <c r="U4" s="15">
        <v>62027</v>
      </c>
      <c r="V4" s="19">
        <f t="shared" ref="V4:V67" si="3">SUM(O4:U4)</f>
        <v>128819592</v>
      </c>
      <c r="W4" s="15">
        <v>128653092</v>
      </c>
      <c r="X4" s="24">
        <v>166500</v>
      </c>
      <c r="Y4" s="19">
        <f t="shared" ref="Y4:Y67" si="4">SUM(W4:X4)</f>
        <v>128819592</v>
      </c>
      <c r="Z4" s="15">
        <v>71217802</v>
      </c>
      <c r="AA4" s="15">
        <v>16819865</v>
      </c>
      <c r="AB4" s="15">
        <v>39504318</v>
      </c>
      <c r="AC4" s="15">
        <v>670043</v>
      </c>
      <c r="AD4" s="15">
        <v>607564</v>
      </c>
      <c r="AE4" s="19">
        <f t="shared" ref="AE4:AE67" si="5">SUM(Z4:AD4)</f>
        <v>128819592</v>
      </c>
      <c r="AF4" s="15">
        <v>127765551</v>
      </c>
      <c r="AG4" s="24">
        <v>1054041</v>
      </c>
      <c r="AH4" s="19">
        <f t="shared" ref="AH4:AH67" si="6">SUM(AF4:AG4)</f>
        <v>128819592</v>
      </c>
      <c r="AI4" s="13">
        <v>1218763</v>
      </c>
      <c r="AJ4" s="13">
        <v>16929805</v>
      </c>
      <c r="AK4" s="13">
        <v>25200060</v>
      </c>
      <c r="AL4" s="13">
        <v>85470964</v>
      </c>
      <c r="AM4" s="19">
        <f t="shared" ref="AM4:AM67" si="7">SUM(AI4:AL4)</f>
        <v>128819592</v>
      </c>
      <c r="AN4" s="79">
        <f>(AI4-AI3)/AI3</f>
        <v>-2.4273807265009609E-2</v>
      </c>
      <c r="AO4" s="79">
        <f t="shared" ref="AO4:AR19" si="8">(AJ4-AJ3)/AJ3</f>
        <v>1.20660828777489E-2</v>
      </c>
      <c r="AP4" s="79">
        <f t="shared" si="8"/>
        <v>1.3365821013562059E-2</v>
      </c>
      <c r="AQ4" s="79">
        <f t="shared" si="8"/>
        <v>5.0474638218448997E-3</v>
      </c>
      <c r="AR4" s="79">
        <f t="shared" si="8"/>
        <v>7.296652673497878E-3</v>
      </c>
      <c r="AS4" s="79">
        <f>(L4-L3)/L3</f>
        <v>6.9092235844951458E-3</v>
      </c>
      <c r="AT4" s="79">
        <f>(M4-M3)/M3</f>
        <v>1.1290269099513368E-2</v>
      </c>
      <c r="AU4" s="79">
        <f>(N4-N3)/N3</f>
        <v>7.296652673497878E-3</v>
      </c>
      <c r="AV4" s="79">
        <f t="shared" ref="AV4:BA4" si="9">(Z4-Z3)/Z3</f>
        <v>6.0097731455639077E-3</v>
      </c>
      <c r="AW4" s="79">
        <f t="shared" si="9"/>
        <v>1.5201159921902518E-2</v>
      </c>
      <c r="AX4" s="79">
        <f t="shared" si="9"/>
        <v>6.5640934540762272E-3</v>
      </c>
      <c r="AY4" s="79">
        <f t="shared" si="9"/>
        <v>5.286035756896111E-4</v>
      </c>
      <c r="AZ4" s="79">
        <f t="shared" si="9"/>
        <v>-3.4919213440206794E-3</v>
      </c>
      <c r="BA4" s="79">
        <f t="shared" si="9"/>
        <v>7.296652673497878E-3</v>
      </c>
    </row>
    <row r="5" spans="1:53" x14ac:dyDescent="0.45">
      <c r="A5" s="8">
        <v>41547</v>
      </c>
      <c r="B5" s="9">
        <v>130934582</v>
      </c>
      <c r="C5" s="9">
        <v>2935834</v>
      </c>
      <c r="D5" s="9">
        <v>124980771</v>
      </c>
      <c r="E5" s="9">
        <v>3437</v>
      </c>
      <c r="F5" s="9">
        <v>3014177</v>
      </c>
      <c r="G5" s="9">
        <v>363</v>
      </c>
      <c r="H5" s="10">
        <f t="shared" si="0"/>
        <v>130934582</v>
      </c>
      <c r="I5" s="13">
        <v>130909610</v>
      </c>
      <c r="J5" s="13">
        <v>24972</v>
      </c>
      <c r="K5" s="10">
        <f t="shared" si="1"/>
        <v>130934582</v>
      </c>
      <c r="L5" s="16">
        <v>119219086</v>
      </c>
      <c r="M5" s="15">
        <v>11715496</v>
      </c>
      <c r="N5" s="10">
        <f t="shared" si="2"/>
        <v>130934582</v>
      </c>
      <c r="O5" s="15">
        <v>127737535</v>
      </c>
      <c r="P5" s="15">
        <v>1452880</v>
      </c>
      <c r="Q5" s="15">
        <v>959105</v>
      </c>
      <c r="R5" s="15">
        <v>404782</v>
      </c>
      <c r="S5" s="15">
        <v>207270</v>
      </c>
      <c r="T5" s="15">
        <v>108759</v>
      </c>
      <c r="U5" s="15">
        <v>64251</v>
      </c>
      <c r="V5" s="19">
        <f t="shared" si="3"/>
        <v>130934582</v>
      </c>
      <c r="W5" s="15">
        <v>130761572</v>
      </c>
      <c r="X5" s="24">
        <v>173010</v>
      </c>
      <c r="Y5" s="19">
        <f t="shared" si="4"/>
        <v>130934582</v>
      </c>
      <c r="Z5" s="15">
        <v>71751783</v>
      </c>
      <c r="AA5" s="15">
        <v>17979031</v>
      </c>
      <c r="AB5" s="15">
        <v>39914649</v>
      </c>
      <c r="AC5" s="15">
        <v>676439</v>
      </c>
      <c r="AD5" s="15">
        <v>612680</v>
      </c>
      <c r="AE5" s="19">
        <f t="shared" si="5"/>
        <v>130934582</v>
      </c>
      <c r="AF5" s="15">
        <v>129884337</v>
      </c>
      <c r="AG5" s="24">
        <v>1050245</v>
      </c>
      <c r="AH5" s="19">
        <f t="shared" si="6"/>
        <v>130934582</v>
      </c>
      <c r="AI5" s="13">
        <v>1278268</v>
      </c>
      <c r="AJ5" s="13">
        <v>17498897</v>
      </c>
      <c r="AK5" s="13">
        <v>26091066</v>
      </c>
      <c r="AL5" s="13">
        <v>86066351</v>
      </c>
      <c r="AM5" s="19">
        <f t="shared" si="7"/>
        <v>130934582</v>
      </c>
      <c r="AN5" s="79">
        <f t="shared" ref="AN5:AN68" si="10">(AI5-AI4)/AI4</f>
        <v>4.8824094594273046E-2</v>
      </c>
      <c r="AO5" s="79">
        <f t="shared" si="8"/>
        <v>3.3614799461659482E-2</v>
      </c>
      <c r="AP5" s="79">
        <f t="shared" si="8"/>
        <v>3.5357296768341026E-2</v>
      </c>
      <c r="AQ5" s="79">
        <f t="shared" si="8"/>
        <v>6.9659562983284008E-3</v>
      </c>
      <c r="AR5" s="79">
        <f t="shared" si="8"/>
        <v>1.6418232406759992E-2</v>
      </c>
      <c r="AS5" s="79">
        <f t="shared" ref="AS5:AS68" si="11">(L5-L4)/L4</f>
        <v>1.5645983612841301E-2</v>
      </c>
      <c r="AT5" s="79">
        <f t="shared" ref="AT5:AT68" si="12">(M5-M4)/M4</f>
        <v>2.4344082501542571E-2</v>
      </c>
      <c r="AU5" s="79">
        <f t="shared" ref="AU5:AU68" si="13">(N5-N4)/N4</f>
        <v>1.6418232406759992E-2</v>
      </c>
      <c r="AV5" s="79">
        <f t="shared" ref="AV5:AV68" si="14">(Z5-Z4)/Z4</f>
        <v>7.4978584708357051E-3</v>
      </c>
      <c r="AW5" s="79">
        <f t="shared" ref="AW5:AW68" si="15">(AA5-AA4)/AA4</f>
        <v>6.8916486547305825E-2</v>
      </c>
      <c r="AX5" s="79">
        <f t="shared" ref="AX5:AX68" si="16">(AB5-AB4)/AB4</f>
        <v>1.0386991113224636E-2</v>
      </c>
      <c r="AY5" s="79">
        <f t="shared" ref="AY5:AY68" si="17">(AC5-AC4)/AC4</f>
        <v>9.5456560250610778E-3</v>
      </c>
      <c r="AZ5" s="79">
        <f t="shared" ref="AZ5:AZ68" si="18">(AD5-AD4)/AD4</f>
        <v>8.4205120777399584E-3</v>
      </c>
      <c r="BA5" s="79">
        <f t="shared" ref="BA5:BA68" si="19">(AE5-AE4)/AE4</f>
        <v>1.6418232406759992E-2</v>
      </c>
    </row>
    <row r="6" spans="1:53" x14ac:dyDescent="0.45">
      <c r="A6" s="8">
        <v>41578</v>
      </c>
      <c r="B6" s="9">
        <v>134083944</v>
      </c>
      <c r="C6" s="9">
        <v>2947760</v>
      </c>
      <c r="D6" s="9">
        <v>128098733</v>
      </c>
      <c r="E6" s="9">
        <v>2635</v>
      </c>
      <c r="F6" s="9">
        <v>3034469</v>
      </c>
      <c r="G6" s="9">
        <v>347</v>
      </c>
      <c r="H6" s="10">
        <f t="shared" si="0"/>
        <v>134083944</v>
      </c>
      <c r="I6" s="13">
        <v>134058929</v>
      </c>
      <c r="J6" s="13">
        <v>25015</v>
      </c>
      <c r="K6" s="10">
        <f t="shared" si="1"/>
        <v>134083944</v>
      </c>
      <c r="L6" s="16">
        <v>122115190</v>
      </c>
      <c r="M6" s="15">
        <v>11968754</v>
      </c>
      <c r="N6" s="10">
        <f t="shared" si="2"/>
        <v>134083944</v>
      </c>
      <c r="O6" s="15">
        <v>130902608</v>
      </c>
      <c r="P6" s="15">
        <v>1444376</v>
      </c>
      <c r="Q6" s="15">
        <v>958304</v>
      </c>
      <c r="R6" s="15">
        <v>401208</v>
      </c>
      <c r="S6" s="15">
        <v>205827</v>
      </c>
      <c r="T6" s="15">
        <v>107773</v>
      </c>
      <c r="U6" s="15">
        <v>63848</v>
      </c>
      <c r="V6" s="19">
        <f t="shared" si="3"/>
        <v>134083944</v>
      </c>
      <c r="W6" s="15">
        <v>133912323</v>
      </c>
      <c r="X6" s="24">
        <v>171621</v>
      </c>
      <c r="Y6" s="19">
        <f t="shared" si="4"/>
        <v>134083944</v>
      </c>
      <c r="Z6" s="15">
        <v>73068198</v>
      </c>
      <c r="AA6" s="15">
        <v>19335258</v>
      </c>
      <c r="AB6" s="15">
        <v>40388869</v>
      </c>
      <c r="AC6" s="15">
        <v>680869</v>
      </c>
      <c r="AD6" s="15">
        <v>610750</v>
      </c>
      <c r="AE6" s="19">
        <f t="shared" si="5"/>
        <v>134083944</v>
      </c>
      <c r="AF6" s="15">
        <v>133031038</v>
      </c>
      <c r="AG6" s="24">
        <v>1052906</v>
      </c>
      <c r="AH6" s="19">
        <f t="shared" si="6"/>
        <v>134083944</v>
      </c>
      <c r="AI6" s="13">
        <v>1428808</v>
      </c>
      <c r="AJ6" s="13">
        <v>18326140</v>
      </c>
      <c r="AK6" s="13">
        <v>27124586</v>
      </c>
      <c r="AL6" s="13">
        <v>87204410</v>
      </c>
      <c r="AM6" s="19">
        <f t="shared" si="7"/>
        <v>134083944</v>
      </c>
      <c r="AN6" s="79">
        <f t="shared" si="10"/>
        <v>0.11776873081388253</v>
      </c>
      <c r="AO6" s="79">
        <f t="shared" si="8"/>
        <v>4.7274008184630151E-2</v>
      </c>
      <c r="AP6" s="79">
        <f t="shared" si="8"/>
        <v>3.9612026584118873E-2</v>
      </c>
      <c r="AQ6" s="79">
        <f t="shared" si="8"/>
        <v>1.3223042301398371E-2</v>
      </c>
      <c r="AR6" s="79">
        <f t="shared" si="8"/>
        <v>2.4052942713025958E-2</v>
      </c>
      <c r="AS6" s="79">
        <f t="shared" si="11"/>
        <v>2.4292284877943118E-2</v>
      </c>
      <c r="AT6" s="79">
        <f t="shared" si="12"/>
        <v>2.1617351924323135E-2</v>
      </c>
      <c r="AU6" s="79">
        <f t="shared" si="13"/>
        <v>2.4052942713025958E-2</v>
      </c>
      <c r="AV6" s="79">
        <f t="shared" si="14"/>
        <v>1.8346791465795351E-2</v>
      </c>
      <c r="AW6" s="79">
        <f t="shared" si="15"/>
        <v>7.54338206547394E-2</v>
      </c>
      <c r="AX6" s="79">
        <f t="shared" si="16"/>
        <v>1.1880851062976903E-2</v>
      </c>
      <c r="AY6" s="79">
        <f t="shared" si="17"/>
        <v>6.5490014620682721E-3</v>
      </c>
      <c r="AZ6" s="79">
        <f t="shared" si="18"/>
        <v>-3.1500946660573221E-3</v>
      </c>
      <c r="BA6" s="79">
        <f t="shared" si="19"/>
        <v>2.4052942713025958E-2</v>
      </c>
    </row>
    <row r="7" spans="1:53" x14ac:dyDescent="0.45">
      <c r="A7" s="8">
        <v>41608</v>
      </c>
      <c r="B7" s="9">
        <v>140510323</v>
      </c>
      <c r="C7" s="9">
        <v>2970484</v>
      </c>
      <c r="D7" s="9">
        <v>134475296</v>
      </c>
      <c r="E7" s="9">
        <v>2742</v>
      </c>
      <c r="F7" s="9">
        <v>3061454</v>
      </c>
      <c r="G7" s="9">
        <v>347</v>
      </c>
      <c r="H7" s="10">
        <f t="shared" si="0"/>
        <v>140510323</v>
      </c>
      <c r="I7" s="13">
        <v>140485022</v>
      </c>
      <c r="J7" s="13">
        <v>25301</v>
      </c>
      <c r="K7" s="10">
        <f t="shared" si="1"/>
        <v>140510323</v>
      </c>
      <c r="L7" s="16">
        <v>128172907</v>
      </c>
      <c r="M7" s="15">
        <v>12337416</v>
      </c>
      <c r="N7" s="10">
        <f t="shared" si="2"/>
        <v>140510323</v>
      </c>
      <c r="O7" s="15">
        <v>137291827</v>
      </c>
      <c r="P7" s="15">
        <v>1459456</v>
      </c>
      <c r="Q7" s="15">
        <v>968588</v>
      </c>
      <c r="R7" s="15">
        <v>406434</v>
      </c>
      <c r="S7" s="15">
        <v>209698</v>
      </c>
      <c r="T7" s="15">
        <v>109828</v>
      </c>
      <c r="U7" s="15">
        <v>64492</v>
      </c>
      <c r="V7" s="19">
        <f t="shared" si="3"/>
        <v>140510323</v>
      </c>
      <c r="W7" s="15">
        <v>140336003</v>
      </c>
      <c r="X7" s="24">
        <v>174320</v>
      </c>
      <c r="Y7" s="19">
        <f t="shared" si="4"/>
        <v>140510323</v>
      </c>
      <c r="Z7" s="15">
        <v>74390243</v>
      </c>
      <c r="AA7" s="15">
        <v>24038647</v>
      </c>
      <c r="AB7" s="15">
        <v>40787119</v>
      </c>
      <c r="AC7" s="15">
        <v>683155</v>
      </c>
      <c r="AD7" s="15">
        <v>611159</v>
      </c>
      <c r="AE7" s="19">
        <f t="shared" si="5"/>
        <v>140510323</v>
      </c>
      <c r="AF7" s="15">
        <v>139457414</v>
      </c>
      <c r="AG7" s="24">
        <v>1052909</v>
      </c>
      <c r="AH7" s="19">
        <f t="shared" si="6"/>
        <v>140510323</v>
      </c>
      <c r="AI7" s="13">
        <v>1689058</v>
      </c>
      <c r="AJ7" s="13">
        <v>19560505</v>
      </c>
      <c r="AK7" s="13">
        <v>30955761</v>
      </c>
      <c r="AL7" s="13">
        <v>88304999</v>
      </c>
      <c r="AM7" s="19">
        <f t="shared" si="7"/>
        <v>140510323</v>
      </c>
      <c r="AN7" s="79">
        <f t="shared" si="10"/>
        <v>0.18214483681502344</v>
      </c>
      <c r="AO7" s="79">
        <f t="shared" si="8"/>
        <v>6.7355427820588509E-2</v>
      </c>
      <c r="AP7" s="79">
        <f t="shared" si="8"/>
        <v>0.14124363040969548</v>
      </c>
      <c r="AQ7" s="79">
        <f t="shared" si="8"/>
        <v>1.2620795209783542E-2</v>
      </c>
      <c r="AR7" s="79">
        <f t="shared" si="8"/>
        <v>4.7928027833071499E-2</v>
      </c>
      <c r="AS7" s="79">
        <f t="shared" si="11"/>
        <v>4.96065804753692E-2</v>
      </c>
      <c r="AT7" s="79">
        <f t="shared" si="12"/>
        <v>3.0802036703235777E-2</v>
      </c>
      <c r="AU7" s="79">
        <f t="shared" si="13"/>
        <v>4.7928027833071499E-2</v>
      </c>
      <c r="AV7" s="79">
        <f t="shared" si="14"/>
        <v>1.8093302369383737E-2</v>
      </c>
      <c r="AW7" s="79">
        <f t="shared" si="15"/>
        <v>0.24325452497194502</v>
      </c>
      <c r="AX7" s="79">
        <f t="shared" si="16"/>
        <v>9.8603900000269872E-3</v>
      </c>
      <c r="AY7" s="79">
        <f t="shared" si="17"/>
        <v>3.3574740515429548E-3</v>
      </c>
      <c r="AZ7" s="79">
        <f t="shared" si="18"/>
        <v>6.696684404420794E-4</v>
      </c>
      <c r="BA7" s="79">
        <f t="shared" si="19"/>
        <v>4.7928027833071499E-2</v>
      </c>
    </row>
    <row r="8" spans="1:53" x14ac:dyDescent="0.45">
      <c r="A8" s="8">
        <v>41639</v>
      </c>
      <c r="B8" s="9">
        <v>147626510</v>
      </c>
      <c r="C8" s="9">
        <v>2950120</v>
      </c>
      <c r="D8" s="9">
        <v>141532159</v>
      </c>
      <c r="E8" s="9">
        <v>4712</v>
      </c>
      <c r="F8" s="9">
        <v>3139231</v>
      </c>
      <c r="G8" s="9">
        <v>288</v>
      </c>
      <c r="H8" s="10">
        <f t="shared" si="0"/>
        <v>147626510</v>
      </c>
      <c r="I8" s="13">
        <v>147600591</v>
      </c>
      <c r="J8" s="13">
        <v>25919</v>
      </c>
      <c r="K8" s="10">
        <f t="shared" si="1"/>
        <v>147626510</v>
      </c>
      <c r="L8" s="16">
        <v>134250016</v>
      </c>
      <c r="M8" s="15">
        <v>13376494</v>
      </c>
      <c r="N8" s="10">
        <f t="shared" si="2"/>
        <v>147626510</v>
      </c>
      <c r="O8" s="15">
        <v>144263916</v>
      </c>
      <c r="P8" s="15">
        <v>1506582</v>
      </c>
      <c r="Q8" s="15">
        <v>1019699</v>
      </c>
      <c r="R8" s="15">
        <v>431809</v>
      </c>
      <c r="S8" s="15">
        <v>218969</v>
      </c>
      <c r="T8" s="15">
        <v>117912</v>
      </c>
      <c r="U8" s="15">
        <v>67623</v>
      </c>
      <c r="V8" s="19">
        <f t="shared" si="3"/>
        <v>147626510</v>
      </c>
      <c r="W8" s="15">
        <v>147440975</v>
      </c>
      <c r="X8" s="24">
        <v>185535</v>
      </c>
      <c r="Y8" s="19">
        <f t="shared" si="4"/>
        <v>147626510</v>
      </c>
      <c r="Z8" s="15">
        <v>76092058</v>
      </c>
      <c r="AA8" s="15">
        <v>28689018</v>
      </c>
      <c r="AB8" s="15">
        <v>41550562</v>
      </c>
      <c r="AC8" s="15">
        <v>689644</v>
      </c>
      <c r="AD8" s="15">
        <v>605228</v>
      </c>
      <c r="AE8" s="19">
        <f t="shared" si="5"/>
        <v>147626510</v>
      </c>
      <c r="AF8" s="15">
        <v>146574027</v>
      </c>
      <c r="AG8" s="24">
        <v>1052483</v>
      </c>
      <c r="AH8" s="19">
        <f t="shared" si="6"/>
        <v>147626510</v>
      </c>
      <c r="AI8" s="13">
        <v>1976183</v>
      </c>
      <c r="AJ8" s="13">
        <v>21996060</v>
      </c>
      <c r="AK8" s="13">
        <v>33716167</v>
      </c>
      <c r="AL8" s="13">
        <v>89938100</v>
      </c>
      <c r="AM8" s="19">
        <f t="shared" si="7"/>
        <v>147626510</v>
      </c>
      <c r="AN8" s="79">
        <f t="shared" si="10"/>
        <v>0.16999120219672742</v>
      </c>
      <c r="AO8" s="79">
        <f t="shared" si="8"/>
        <v>0.12451391208969298</v>
      </c>
      <c r="AP8" s="79">
        <f t="shared" si="8"/>
        <v>8.917260990611732E-2</v>
      </c>
      <c r="AQ8" s="79">
        <f t="shared" si="8"/>
        <v>1.8493868053834642E-2</v>
      </c>
      <c r="AR8" s="79">
        <f t="shared" si="8"/>
        <v>5.0645296716028472E-2</v>
      </c>
      <c r="AS8" s="79">
        <f t="shared" si="11"/>
        <v>4.7413366383271621E-2</v>
      </c>
      <c r="AT8" s="79">
        <f t="shared" si="12"/>
        <v>8.422168791260666E-2</v>
      </c>
      <c r="AU8" s="79">
        <f t="shared" si="13"/>
        <v>5.0645296716028472E-2</v>
      </c>
      <c r="AV8" s="79">
        <f t="shared" si="14"/>
        <v>2.2876857654571717E-2</v>
      </c>
      <c r="AW8" s="79">
        <f t="shared" si="15"/>
        <v>0.19345394106415389</v>
      </c>
      <c r="AX8" s="79">
        <f t="shared" si="16"/>
        <v>1.8717747630078996E-2</v>
      </c>
      <c r="AY8" s="79">
        <f t="shared" si="17"/>
        <v>9.498576457758489E-3</v>
      </c>
      <c r="AZ8" s="79">
        <f t="shared" si="18"/>
        <v>-9.7045122464039634E-3</v>
      </c>
      <c r="BA8" s="79">
        <f t="shared" si="19"/>
        <v>5.0645296716028472E-2</v>
      </c>
    </row>
    <row r="9" spans="1:53" x14ac:dyDescent="0.45">
      <c r="A9" s="8">
        <v>41670</v>
      </c>
      <c r="B9" s="9">
        <v>149530751</v>
      </c>
      <c r="C9" s="9">
        <v>2955686</v>
      </c>
      <c r="D9" s="9">
        <v>143400348</v>
      </c>
      <c r="E9" s="9">
        <v>2592</v>
      </c>
      <c r="F9" s="9">
        <v>3171881</v>
      </c>
      <c r="G9" s="9">
        <v>244</v>
      </c>
      <c r="H9" s="10">
        <f t="shared" si="0"/>
        <v>149530751</v>
      </c>
      <c r="I9" s="13">
        <v>149504174</v>
      </c>
      <c r="J9" s="13">
        <v>26577</v>
      </c>
      <c r="K9" s="10">
        <f t="shared" si="1"/>
        <v>149530751</v>
      </c>
      <c r="L9" s="16">
        <v>136094784</v>
      </c>
      <c r="M9" s="15">
        <v>13435967</v>
      </c>
      <c r="N9" s="10">
        <f t="shared" si="2"/>
        <v>149530751</v>
      </c>
      <c r="O9" s="15">
        <v>146215523</v>
      </c>
      <c r="P9" s="15">
        <v>1495836</v>
      </c>
      <c r="Q9" s="15">
        <v>1001776</v>
      </c>
      <c r="R9" s="15">
        <v>424066</v>
      </c>
      <c r="S9" s="15">
        <v>214066</v>
      </c>
      <c r="T9" s="15">
        <v>114014</v>
      </c>
      <c r="U9" s="15">
        <v>65470</v>
      </c>
      <c r="V9" s="19">
        <f t="shared" si="3"/>
        <v>149530751</v>
      </c>
      <c r="W9" s="15">
        <v>149351267</v>
      </c>
      <c r="X9" s="24">
        <v>179484</v>
      </c>
      <c r="Y9" s="19">
        <f t="shared" si="4"/>
        <v>149530751</v>
      </c>
      <c r="Z9" s="15">
        <v>77433006</v>
      </c>
      <c r="AA9" s="15">
        <v>28880739</v>
      </c>
      <c r="AB9" s="15">
        <v>41924941</v>
      </c>
      <c r="AC9" s="15">
        <v>694378</v>
      </c>
      <c r="AD9" s="15">
        <v>597687</v>
      </c>
      <c r="AE9" s="19">
        <f t="shared" si="5"/>
        <v>149530751</v>
      </c>
      <c r="AF9" s="15">
        <v>148475397</v>
      </c>
      <c r="AG9" s="24">
        <v>1055354</v>
      </c>
      <c r="AH9" s="19">
        <f t="shared" si="6"/>
        <v>149530751</v>
      </c>
      <c r="AI9" s="13">
        <v>1985332</v>
      </c>
      <c r="AJ9" s="13">
        <v>22146691</v>
      </c>
      <c r="AK9" s="13">
        <v>34091664</v>
      </c>
      <c r="AL9" s="13">
        <v>91307064</v>
      </c>
      <c r="AM9" s="19">
        <f t="shared" si="7"/>
        <v>149530751</v>
      </c>
      <c r="AN9" s="79">
        <f t="shared" si="10"/>
        <v>4.6296319723426425E-3</v>
      </c>
      <c r="AO9" s="79">
        <f t="shared" si="8"/>
        <v>6.8480900670392789E-3</v>
      </c>
      <c r="AP9" s="79">
        <f t="shared" si="8"/>
        <v>1.1137001427238155E-2</v>
      </c>
      <c r="AQ9" s="79">
        <f t="shared" si="8"/>
        <v>1.5221179900398162E-2</v>
      </c>
      <c r="AR9" s="79">
        <f t="shared" si="8"/>
        <v>1.2899045029243054E-2</v>
      </c>
      <c r="AS9" s="79">
        <f t="shared" si="11"/>
        <v>1.3741287002900619E-2</v>
      </c>
      <c r="AT9" s="79">
        <f t="shared" si="12"/>
        <v>4.4460828076475049E-3</v>
      </c>
      <c r="AU9" s="79">
        <f t="shared" si="13"/>
        <v>1.2899045029243054E-2</v>
      </c>
      <c r="AV9" s="79">
        <f t="shared" si="14"/>
        <v>1.7622706432779096E-2</v>
      </c>
      <c r="AW9" s="79">
        <f t="shared" si="15"/>
        <v>6.6827313503724662E-3</v>
      </c>
      <c r="AX9" s="79">
        <f t="shared" si="16"/>
        <v>9.0102030388903038E-3</v>
      </c>
      <c r="AY9" s="79">
        <f t="shared" si="17"/>
        <v>6.8644112034614959E-3</v>
      </c>
      <c r="AZ9" s="79">
        <f t="shared" si="18"/>
        <v>-1.2459767228218127E-2</v>
      </c>
      <c r="BA9" s="79">
        <f t="shared" si="19"/>
        <v>1.2899045029243054E-2</v>
      </c>
    </row>
    <row r="10" spans="1:53" x14ac:dyDescent="0.45">
      <c r="A10" s="8">
        <v>41698</v>
      </c>
      <c r="B10" s="9">
        <v>150736550</v>
      </c>
      <c r="C10" s="9">
        <v>2970378</v>
      </c>
      <c r="D10" s="9">
        <v>144574952</v>
      </c>
      <c r="E10" s="9">
        <v>3093</v>
      </c>
      <c r="F10" s="9">
        <v>3187900</v>
      </c>
      <c r="G10" s="9">
        <v>227</v>
      </c>
      <c r="H10" s="10">
        <f t="shared" si="0"/>
        <v>150736550</v>
      </c>
      <c r="I10" s="13">
        <v>150710069</v>
      </c>
      <c r="J10" s="13">
        <v>26481</v>
      </c>
      <c r="K10" s="10">
        <f t="shared" si="1"/>
        <v>150736550</v>
      </c>
      <c r="L10" s="16">
        <v>137118643</v>
      </c>
      <c r="M10" s="15">
        <v>13617907</v>
      </c>
      <c r="N10" s="10">
        <f t="shared" si="2"/>
        <v>150736550</v>
      </c>
      <c r="O10" s="15">
        <v>147422620</v>
      </c>
      <c r="P10" s="15">
        <v>1496140</v>
      </c>
      <c r="Q10" s="15">
        <v>1002268</v>
      </c>
      <c r="R10" s="15">
        <v>423118</v>
      </c>
      <c r="S10" s="15">
        <v>213237</v>
      </c>
      <c r="T10" s="15">
        <v>113649</v>
      </c>
      <c r="U10" s="15">
        <v>65518</v>
      </c>
      <c r="V10" s="19">
        <f t="shared" si="3"/>
        <v>150736550</v>
      </c>
      <c r="W10" s="15">
        <v>150557383</v>
      </c>
      <c r="X10" s="24">
        <v>179167</v>
      </c>
      <c r="Y10" s="19">
        <f t="shared" si="4"/>
        <v>150736550</v>
      </c>
      <c r="Z10" s="15">
        <v>78444128</v>
      </c>
      <c r="AA10" s="15">
        <v>28753365</v>
      </c>
      <c r="AB10" s="15">
        <v>42248757</v>
      </c>
      <c r="AC10" s="15">
        <v>699390</v>
      </c>
      <c r="AD10" s="15">
        <v>590910</v>
      </c>
      <c r="AE10" s="19">
        <f t="shared" si="5"/>
        <v>150736550</v>
      </c>
      <c r="AF10" s="15">
        <v>149673922</v>
      </c>
      <c r="AG10" s="24">
        <v>1062628</v>
      </c>
      <c r="AH10" s="19">
        <f t="shared" si="6"/>
        <v>150736550</v>
      </c>
      <c r="AI10" s="13">
        <v>1863725</v>
      </c>
      <c r="AJ10" s="13">
        <v>22224123</v>
      </c>
      <c r="AK10" s="13">
        <v>34245755</v>
      </c>
      <c r="AL10" s="13">
        <v>92402947</v>
      </c>
      <c r="AM10" s="19">
        <f t="shared" si="7"/>
        <v>150736550</v>
      </c>
      <c r="AN10" s="79">
        <f t="shared" si="10"/>
        <v>-6.1252727503510747E-2</v>
      </c>
      <c r="AO10" s="79">
        <f t="shared" si="8"/>
        <v>3.4963236720104147E-3</v>
      </c>
      <c r="AP10" s="79">
        <f t="shared" si="8"/>
        <v>4.519902577943981E-3</v>
      </c>
      <c r="AQ10" s="79">
        <f t="shared" si="8"/>
        <v>1.2002171047795381E-2</v>
      </c>
      <c r="AR10" s="79">
        <f t="shared" si="8"/>
        <v>8.0638864710844659E-3</v>
      </c>
      <c r="AS10" s="79">
        <f t="shared" si="11"/>
        <v>7.523131819658864E-3</v>
      </c>
      <c r="AT10" s="79">
        <f t="shared" si="12"/>
        <v>1.3541265768217502E-2</v>
      </c>
      <c r="AU10" s="79">
        <f t="shared" si="13"/>
        <v>8.0638864710844659E-3</v>
      </c>
      <c r="AV10" s="79">
        <f t="shared" si="14"/>
        <v>1.3058023344722017E-2</v>
      </c>
      <c r="AW10" s="79">
        <f t="shared" si="15"/>
        <v>-4.4103442089899435E-3</v>
      </c>
      <c r="AX10" s="79">
        <f t="shared" si="16"/>
        <v>7.7237079474959782E-3</v>
      </c>
      <c r="AY10" s="79">
        <f t="shared" si="17"/>
        <v>7.217970615428484E-3</v>
      </c>
      <c r="AZ10" s="79">
        <f t="shared" si="18"/>
        <v>-1.1338710729863625E-2</v>
      </c>
      <c r="BA10" s="79">
        <f t="shared" si="19"/>
        <v>8.0638864710844659E-3</v>
      </c>
    </row>
    <row r="11" spans="1:53" x14ac:dyDescent="0.45">
      <c r="A11" s="8">
        <v>41729</v>
      </c>
      <c r="B11" s="9">
        <v>148368994</v>
      </c>
      <c r="C11" s="9">
        <v>2983752</v>
      </c>
      <c r="D11" s="9">
        <v>142165824</v>
      </c>
      <c r="E11" s="9">
        <v>4707</v>
      </c>
      <c r="F11" s="9">
        <v>3214484</v>
      </c>
      <c r="G11" s="9">
        <v>227</v>
      </c>
      <c r="H11" s="10">
        <f t="shared" si="0"/>
        <v>148368994</v>
      </c>
      <c r="I11" s="13">
        <v>148342861</v>
      </c>
      <c r="J11" s="13">
        <v>26133</v>
      </c>
      <c r="K11" s="10">
        <f t="shared" si="1"/>
        <v>148368994</v>
      </c>
      <c r="L11" s="16">
        <v>134585399</v>
      </c>
      <c r="M11" s="15">
        <v>13783595</v>
      </c>
      <c r="N11" s="10">
        <f t="shared" si="2"/>
        <v>148368994</v>
      </c>
      <c r="O11" s="15">
        <v>145042740</v>
      </c>
      <c r="P11" s="15">
        <v>1508486</v>
      </c>
      <c r="Q11" s="15">
        <v>1004994</v>
      </c>
      <c r="R11" s="15">
        <v>418795</v>
      </c>
      <c r="S11" s="15">
        <v>214716</v>
      </c>
      <c r="T11" s="15">
        <v>113061</v>
      </c>
      <c r="U11" s="15">
        <v>66202</v>
      </c>
      <c r="V11" s="19">
        <f t="shared" si="3"/>
        <v>148368994</v>
      </c>
      <c r="W11" s="15">
        <v>148189731</v>
      </c>
      <c r="X11" s="24">
        <v>179263</v>
      </c>
      <c r="Y11" s="19">
        <f t="shared" si="4"/>
        <v>148368994</v>
      </c>
      <c r="Z11" s="15">
        <v>75869145</v>
      </c>
      <c r="AA11" s="15">
        <v>28624833</v>
      </c>
      <c r="AB11" s="15">
        <v>42582409</v>
      </c>
      <c r="AC11" s="15">
        <v>704005</v>
      </c>
      <c r="AD11" s="15">
        <v>588602</v>
      </c>
      <c r="AE11" s="19">
        <f t="shared" si="5"/>
        <v>148368994</v>
      </c>
      <c r="AF11" s="15">
        <v>147294935</v>
      </c>
      <c r="AG11" s="24">
        <v>1074059</v>
      </c>
      <c r="AH11" s="19">
        <f t="shared" si="6"/>
        <v>148368994</v>
      </c>
      <c r="AI11" s="13">
        <v>1800483</v>
      </c>
      <c r="AJ11" s="13">
        <v>22137304</v>
      </c>
      <c r="AK11" s="13">
        <v>34523505</v>
      </c>
      <c r="AL11" s="13">
        <v>89907702</v>
      </c>
      <c r="AM11" s="19">
        <f t="shared" si="7"/>
        <v>148368994</v>
      </c>
      <c r="AN11" s="79">
        <f t="shared" si="10"/>
        <v>-3.3933117815128304E-2</v>
      </c>
      <c r="AO11" s="79">
        <f t="shared" si="8"/>
        <v>-3.9065208557386042E-3</v>
      </c>
      <c r="AP11" s="79">
        <f t="shared" si="8"/>
        <v>8.1104942787799533E-3</v>
      </c>
      <c r="AQ11" s="79">
        <f t="shared" si="8"/>
        <v>-2.7003954754819669E-2</v>
      </c>
      <c r="AR11" s="79">
        <f t="shared" si="8"/>
        <v>-1.5706582112964638E-2</v>
      </c>
      <c r="AS11" s="79">
        <f t="shared" si="11"/>
        <v>-1.8474832776750862E-2</v>
      </c>
      <c r="AT11" s="79">
        <f t="shared" si="12"/>
        <v>1.2166921098814966E-2</v>
      </c>
      <c r="AU11" s="79">
        <f t="shared" si="13"/>
        <v>-1.5706582112964638E-2</v>
      </c>
      <c r="AV11" s="79">
        <f t="shared" si="14"/>
        <v>-3.2825694741612781E-2</v>
      </c>
      <c r="AW11" s="79">
        <f t="shared" si="15"/>
        <v>-4.4701550583731674E-3</v>
      </c>
      <c r="AX11" s="79">
        <f t="shared" si="16"/>
        <v>7.8973210975177323E-3</v>
      </c>
      <c r="AY11" s="79">
        <f t="shared" si="17"/>
        <v>6.5986073578404034E-3</v>
      </c>
      <c r="AZ11" s="79">
        <f t="shared" si="18"/>
        <v>-3.9058401448613155E-3</v>
      </c>
      <c r="BA11" s="79">
        <f t="shared" si="19"/>
        <v>-1.5706582112964638E-2</v>
      </c>
    </row>
    <row r="12" spans="1:53" x14ac:dyDescent="0.45">
      <c r="A12" s="8">
        <v>41759</v>
      </c>
      <c r="B12" s="9">
        <v>150569713</v>
      </c>
      <c r="C12" s="9">
        <v>3006116</v>
      </c>
      <c r="D12" s="9">
        <v>144323703</v>
      </c>
      <c r="E12" s="9">
        <v>3116</v>
      </c>
      <c r="F12" s="9">
        <v>3236538</v>
      </c>
      <c r="G12" s="9">
        <v>240</v>
      </c>
      <c r="H12" s="10">
        <f t="shared" si="0"/>
        <v>150569713</v>
      </c>
      <c r="I12" s="13">
        <v>150543578</v>
      </c>
      <c r="J12" s="13">
        <v>26135</v>
      </c>
      <c r="K12" s="10">
        <f t="shared" si="1"/>
        <v>150569713</v>
      </c>
      <c r="L12" s="16">
        <v>136581636</v>
      </c>
      <c r="M12" s="15">
        <v>13988077</v>
      </c>
      <c r="N12" s="10">
        <f t="shared" si="2"/>
        <v>150569713</v>
      </c>
      <c r="O12" s="15">
        <v>147241687</v>
      </c>
      <c r="P12" s="15">
        <v>1507924</v>
      </c>
      <c r="Q12" s="15">
        <v>1002626</v>
      </c>
      <c r="R12" s="15">
        <v>422858</v>
      </c>
      <c r="S12" s="15">
        <v>213272</v>
      </c>
      <c r="T12" s="15">
        <v>114305</v>
      </c>
      <c r="U12" s="15">
        <v>67041</v>
      </c>
      <c r="V12" s="19">
        <f t="shared" si="3"/>
        <v>150569713</v>
      </c>
      <c r="W12" s="15">
        <v>150388367</v>
      </c>
      <c r="X12" s="24">
        <v>181346</v>
      </c>
      <c r="Y12" s="19">
        <f t="shared" si="4"/>
        <v>150569713</v>
      </c>
      <c r="Z12" s="15">
        <v>76997342</v>
      </c>
      <c r="AA12" s="15">
        <v>29248891</v>
      </c>
      <c r="AB12" s="15">
        <v>43025173</v>
      </c>
      <c r="AC12" s="15">
        <v>710161</v>
      </c>
      <c r="AD12" s="15">
        <v>588146</v>
      </c>
      <c r="AE12" s="19">
        <f t="shared" si="5"/>
        <v>150569713</v>
      </c>
      <c r="AF12" s="15">
        <v>149494907</v>
      </c>
      <c r="AG12" s="24">
        <v>1074806</v>
      </c>
      <c r="AH12" s="19">
        <f t="shared" si="6"/>
        <v>150569713</v>
      </c>
      <c r="AI12" s="13">
        <v>2204967</v>
      </c>
      <c r="AJ12" s="13">
        <v>22469990</v>
      </c>
      <c r="AK12" s="13">
        <v>34747203</v>
      </c>
      <c r="AL12" s="13">
        <v>91147553</v>
      </c>
      <c r="AM12" s="19">
        <f t="shared" si="7"/>
        <v>150569713</v>
      </c>
      <c r="AN12" s="79">
        <f t="shared" si="10"/>
        <v>0.22465305143119929</v>
      </c>
      <c r="AO12" s="79">
        <f t="shared" si="8"/>
        <v>1.5028297935466757E-2</v>
      </c>
      <c r="AP12" s="79">
        <f t="shared" si="8"/>
        <v>6.4795854302742437E-3</v>
      </c>
      <c r="AQ12" s="79">
        <f t="shared" si="8"/>
        <v>1.3790264598243207E-2</v>
      </c>
      <c r="AR12" s="79">
        <f t="shared" si="8"/>
        <v>1.4832741940677983E-2</v>
      </c>
      <c r="AS12" s="79">
        <f t="shared" si="11"/>
        <v>1.4832493084929666E-2</v>
      </c>
      <c r="AT12" s="79">
        <f t="shared" si="12"/>
        <v>1.4835171811127649E-2</v>
      </c>
      <c r="AU12" s="79">
        <f t="shared" si="13"/>
        <v>1.4832741940677983E-2</v>
      </c>
      <c r="AV12" s="79">
        <f t="shared" si="14"/>
        <v>1.4870300699974937E-2</v>
      </c>
      <c r="AW12" s="79">
        <f t="shared" si="15"/>
        <v>2.1801280028428464E-2</v>
      </c>
      <c r="AX12" s="79">
        <f t="shared" si="16"/>
        <v>1.0397814740824081E-2</v>
      </c>
      <c r="AY12" s="79">
        <f t="shared" si="17"/>
        <v>8.7442560777267215E-3</v>
      </c>
      <c r="AZ12" s="79">
        <f t="shared" si="18"/>
        <v>-7.7471704139639344E-4</v>
      </c>
      <c r="BA12" s="79">
        <f t="shared" si="19"/>
        <v>1.4832741940677983E-2</v>
      </c>
    </row>
    <row r="13" spans="1:53" x14ac:dyDescent="0.45">
      <c r="A13" s="8">
        <v>41790</v>
      </c>
      <c r="B13" s="9">
        <v>151524434</v>
      </c>
      <c r="C13" s="9">
        <v>2996220</v>
      </c>
      <c r="D13" s="9">
        <v>145274876</v>
      </c>
      <c r="E13" s="9">
        <v>3268</v>
      </c>
      <c r="F13" s="9">
        <v>3249851</v>
      </c>
      <c r="G13" s="9">
        <v>219</v>
      </c>
      <c r="H13" s="10">
        <f t="shared" si="0"/>
        <v>151524434</v>
      </c>
      <c r="I13" s="13">
        <v>151497853</v>
      </c>
      <c r="J13" s="13">
        <v>26581</v>
      </c>
      <c r="K13" s="10">
        <f t="shared" si="1"/>
        <v>151524434</v>
      </c>
      <c r="L13" s="16">
        <v>137346800</v>
      </c>
      <c r="M13" s="15">
        <v>14177634</v>
      </c>
      <c r="N13" s="10">
        <f t="shared" si="2"/>
        <v>151524434</v>
      </c>
      <c r="O13" s="15">
        <v>148187416</v>
      </c>
      <c r="P13" s="15">
        <v>1505982</v>
      </c>
      <c r="Q13" s="15">
        <v>1005728</v>
      </c>
      <c r="R13" s="15">
        <v>425859</v>
      </c>
      <c r="S13" s="15">
        <v>215889</v>
      </c>
      <c r="T13" s="15">
        <v>115365</v>
      </c>
      <c r="U13" s="15">
        <v>68195</v>
      </c>
      <c r="V13" s="19">
        <f t="shared" si="3"/>
        <v>151524434</v>
      </c>
      <c r="W13" s="15">
        <v>151340874</v>
      </c>
      <c r="X13" s="24">
        <v>183560</v>
      </c>
      <c r="Y13" s="19">
        <f t="shared" si="4"/>
        <v>151524434</v>
      </c>
      <c r="Z13" s="15">
        <v>77888812</v>
      </c>
      <c r="AA13" s="15">
        <v>28569840</v>
      </c>
      <c r="AB13" s="15">
        <v>43790660</v>
      </c>
      <c r="AC13" s="15">
        <v>694278</v>
      </c>
      <c r="AD13" s="15">
        <v>580844</v>
      </c>
      <c r="AE13" s="19">
        <f t="shared" si="5"/>
        <v>151524434</v>
      </c>
      <c r="AF13" s="15">
        <v>150440995</v>
      </c>
      <c r="AG13" s="24">
        <v>1083439</v>
      </c>
      <c r="AH13" s="19">
        <f t="shared" si="6"/>
        <v>151524434</v>
      </c>
      <c r="AI13" s="13">
        <v>1835799</v>
      </c>
      <c r="AJ13" s="13">
        <v>22234702</v>
      </c>
      <c r="AK13" s="13">
        <v>34913369</v>
      </c>
      <c r="AL13" s="13">
        <v>92540564</v>
      </c>
      <c r="AM13" s="19">
        <f t="shared" si="7"/>
        <v>151524434</v>
      </c>
      <c r="AN13" s="79">
        <f t="shared" si="10"/>
        <v>-0.1674256349414753</v>
      </c>
      <c r="AO13" s="79">
        <f t="shared" si="8"/>
        <v>-1.0471210712599339E-2</v>
      </c>
      <c r="AP13" s="79">
        <f t="shared" si="8"/>
        <v>4.7821403063722859E-3</v>
      </c>
      <c r="AQ13" s="79">
        <f t="shared" si="8"/>
        <v>1.5283032337686565E-2</v>
      </c>
      <c r="AR13" s="79">
        <f t="shared" si="8"/>
        <v>6.3407240472059612E-3</v>
      </c>
      <c r="AS13" s="79">
        <f t="shared" si="11"/>
        <v>5.6022465567772232E-3</v>
      </c>
      <c r="AT13" s="79">
        <f t="shared" si="12"/>
        <v>1.3551326604793497E-2</v>
      </c>
      <c r="AU13" s="79">
        <f t="shared" si="13"/>
        <v>6.3407240472059612E-3</v>
      </c>
      <c r="AV13" s="79">
        <f t="shared" si="14"/>
        <v>1.1577932131735144E-2</v>
      </c>
      <c r="AW13" s="79">
        <f t="shared" si="15"/>
        <v>-2.3216299038483202E-2</v>
      </c>
      <c r="AX13" s="79">
        <f t="shared" si="16"/>
        <v>1.7791607717649385E-2</v>
      </c>
      <c r="AY13" s="79">
        <f t="shared" si="17"/>
        <v>-2.2365350955628371E-2</v>
      </c>
      <c r="AZ13" s="79">
        <f t="shared" si="18"/>
        <v>-1.2415284640208383E-2</v>
      </c>
      <c r="BA13" s="79">
        <f t="shared" si="19"/>
        <v>6.3407240472059612E-3</v>
      </c>
    </row>
    <row r="14" spans="1:53" x14ac:dyDescent="0.45">
      <c r="A14" s="8">
        <v>41820</v>
      </c>
      <c r="B14" s="9">
        <v>152393228</v>
      </c>
      <c r="C14" s="9">
        <v>3060195</v>
      </c>
      <c r="D14" s="9">
        <v>146061890</v>
      </c>
      <c r="E14" s="9">
        <v>3869</v>
      </c>
      <c r="F14" s="9">
        <v>3267069</v>
      </c>
      <c r="G14" s="9">
        <v>205</v>
      </c>
      <c r="H14" s="10">
        <f t="shared" si="0"/>
        <v>152393228</v>
      </c>
      <c r="I14" s="13">
        <v>152366568</v>
      </c>
      <c r="J14" s="13">
        <v>26660</v>
      </c>
      <c r="K14" s="10">
        <f t="shared" si="1"/>
        <v>152393228</v>
      </c>
      <c r="L14" s="16">
        <v>138455172</v>
      </c>
      <c r="M14" s="15">
        <v>13938056</v>
      </c>
      <c r="N14" s="10">
        <f t="shared" si="2"/>
        <v>152393228</v>
      </c>
      <c r="O14" s="15">
        <v>149025546</v>
      </c>
      <c r="P14" s="15">
        <v>1509752</v>
      </c>
      <c r="Q14" s="15">
        <v>1015231</v>
      </c>
      <c r="R14" s="15">
        <v>432318</v>
      </c>
      <c r="S14" s="15">
        <v>221088</v>
      </c>
      <c r="T14" s="15">
        <v>118861</v>
      </c>
      <c r="U14" s="15">
        <v>70432</v>
      </c>
      <c r="V14" s="19">
        <f t="shared" si="3"/>
        <v>152393228</v>
      </c>
      <c r="W14" s="15">
        <v>152203935</v>
      </c>
      <c r="X14" s="24">
        <v>189293</v>
      </c>
      <c r="Y14" s="19">
        <f t="shared" si="4"/>
        <v>152393228</v>
      </c>
      <c r="Z14" s="15">
        <v>79390201</v>
      </c>
      <c r="AA14" s="15">
        <v>27691812</v>
      </c>
      <c r="AB14" s="15">
        <v>44032157</v>
      </c>
      <c r="AC14" s="15">
        <v>698606</v>
      </c>
      <c r="AD14" s="15">
        <v>580452</v>
      </c>
      <c r="AE14" s="19">
        <f t="shared" si="5"/>
        <v>152393228</v>
      </c>
      <c r="AF14" s="15">
        <v>151306900</v>
      </c>
      <c r="AG14" s="24">
        <v>1086328</v>
      </c>
      <c r="AH14" s="19">
        <f t="shared" si="6"/>
        <v>152393228</v>
      </c>
      <c r="AI14" s="13">
        <v>1836983</v>
      </c>
      <c r="AJ14" s="13">
        <v>22006925</v>
      </c>
      <c r="AK14" s="13">
        <v>34377559</v>
      </c>
      <c r="AL14" s="13">
        <v>94171761</v>
      </c>
      <c r="AM14" s="19">
        <f t="shared" si="7"/>
        <v>152393228</v>
      </c>
      <c r="AN14" s="79">
        <f t="shared" si="10"/>
        <v>6.4495078164875346E-4</v>
      </c>
      <c r="AO14" s="79">
        <f t="shared" si="8"/>
        <v>-1.024421195300931E-2</v>
      </c>
      <c r="AP14" s="79">
        <f t="shared" si="8"/>
        <v>-1.534684321069101E-2</v>
      </c>
      <c r="AQ14" s="79">
        <f t="shared" si="8"/>
        <v>1.7626832272169855E-2</v>
      </c>
      <c r="AR14" s="79">
        <f t="shared" si="8"/>
        <v>5.7336891289757269E-3</v>
      </c>
      <c r="AS14" s="79">
        <f t="shared" si="11"/>
        <v>8.0698785847213034E-3</v>
      </c>
      <c r="AT14" s="79">
        <f t="shared" si="12"/>
        <v>-1.6898306163073473E-2</v>
      </c>
      <c r="AU14" s="79">
        <f t="shared" si="13"/>
        <v>5.7336891289757269E-3</v>
      </c>
      <c r="AV14" s="79">
        <f t="shared" si="14"/>
        <v>1.9276054691911338E-2</v>
      </c>
      <c r="AW14" s="79">
        <f t="shared" si="15"/>
        <v>-3.0732688737493803E-2</v>
      </c>
      <c r="AX14" s="79">
        <f t="shared" si="16"/>
        <v>5.5148061253244415E-3</v>
      </c>
      <c r="AY14" s="79">
        <f t="shared" si="17"/>
        <v>6.2338141205684179E-3</v>
      </c>
      <c r="AZ14" s="79">
        <f t="shared" si="18"/>
        <v>-6.748800022036898E-4</v>
      </c>
      <c r="BA14" s="79">
        <f t="shared" si="19"/>
        <v>5.7336891289757269E-3</v>
      </c>
    </row>
    <row r="15" spans="1:53" x14ac:dyDescent="0.45">
      <c r="A15" s="8">
        <v>41851</v>
      </c>
      <c r="B15" s="9">
        <v>152873513</v>
      </c>
      <c r="C15" s="9">
        <v>3000031</v>
      </c>
      <c r="D15" s="9">
        <v>146560193</v>
      </c>
      <c r="E15" s="9">
        <v>3997</v>
      </c>
      <c r="F15" s="9">
        <v>3309103</v>
      </c>
      <c r="G15" s="9">
        <v>189</v>
      </c>
      <c r="H15" s="10">
        <f t="shared" si="0"/>
        <v>152873513</v>
      </c>
      <c r="I15" s="13">
        <v>152847199</v>
      </c>
      <c r="J15" s="13">
        <v>26314</v>
      </c>
      <c r="K15" s="10">
        <f t="shared" si="1"/>
        <v>152873513</v>
      </c>
      <c r="L15" s="16">
        <v>137325581</v>
      </c>
      <c r="M15" s="15">
        <v>15547932</v>
      </c>
      <c r="N15" s="10">
        <f t="shared" si="2"/>
        <v>152873513</v>
      </c>
      <c r="O15" s="15">
        <v>149427407</v>
      </c>
      <c r="P15" s="15">
        <v>1562910</v>
      </c>
      <c r="Q15" s="15">
        <v>1036834</v>
      </c>
      <c r="R15" s="15">
        <v>436720</v>
      </c>
      <c r="S15" s="15">
        <v>222472</v>
      </c>
      <c r="T15" s="15">
        <v>118140</v>
      </c>
      <c r="U15" s="15">
        <v>69030</v>
      </c>
      <c r="V15" s="19">
        <f t="shared" si="3"/>
        <v>152873513</v>
      </c>
      <c r="W15" s="15">
        <v>152686343</v>
      </c>
      <c r="X15" s="24">
        <v>187170</v>
      </c>
      <c r="Y15" s="19">
        <f t="shared" si="4"/>
        <v>152873513</v>
      </c>
      <c r="Z15" s="15">
        <v>80023510</v>
      </c>
      <c r="AA15" s="15">
        <v>27656784</v>
      </c>
      <c r="AB15" s="15">
        <v>43912004</v>
      </c>
      <c r="AC15" s="15">
        <v>709470</v>
      </c>
      <c r="AD15" s="15">
        <v>571745</v>
      </c>
      <c r="AE15" s="19">
        <f t="shared" si="5"/>
        <v>152873513</v>
      </c>
      <c r="AF15" s="15">
        <v>151793425</v>
      </c>
      <c r="AG15" s="24">
        <v>1080088</v>
      </c>
      <c r="AH15" s="19">
        <f t="shared" si="6"/>
        <v>152873513</v>
      </c>
      <c r="AI15" s="13">
        <v>1847535</v>
      </c>
      <c r="AJ15" s="13">
        <v>21982646</v>
      </c>
      <c r="AK15" s="13">
        <v>34677879</v>
      </c>
      <c r="AL15" s="13">
        <v>94365453</v>
      </c>
      <c r="AM15" s="19">
        <f t="shared" si="7"/>
        <v>152873513</v>
      </c>
      <c r="AN15" s="79">
        <f t="shared" si="10"/>
        <v>5.7442012255965354E-3</v>
      </c>
      <c r="AO15" s="79">
        <f t="shared" si="8"/>
        <v>-1.1032436380821037E-3</v>
      </c>
      <c r="AP15" s="79">
        <f t="shared" si="8"/>
        <v>8.7359314836751491E-3</v>
      </c>
      <c r="AQ15" s="79">
        <f t="shared" si="8"/>
        <v>2.0567949239050547E-3</v>
      </c>
      <c r="AR15" s="79">
        <f t="shared" si="8"/>
        <v>3.1516164222205466E-3</v>
      </c>
      <c r="AS15" s="79">
        <f t="shared" si="11"/>
        <v>-8.1585323515397466E-3</v>
      </c>
      <c r="AT15" s="79">
        <f t="shared" si="12"/>
        <v>0.11550219054938508</v>
      </c>
      <c r="AU15" s="79">
        <f t="shared" si="13"/>
        <v>3.1516164222205466E-3</v>
      </c>
      <c r="AV15" s="79">
        <f t="shared" si="14"/>
        <v>7.9771683661564226E-3</v>
      </c>
      <c r="AW15" s="79">
        <f t="shared" si="15"/>
        <v>-1.2649226421152938E-3</v>
      </c>
      <c r="AX15" s="79">
        <f t="shared" si="16"/>
        <v>-2.7287557136935173E-3</v>
      </c>
      <c r="AY15" s="79">
        <f t="shared" si="17"/>
        <v>1.5550968643269597E-2</v>
      </c>
      <c r="AZ15" s="79">
        <f t="shared" si="18"/>
        <v>-1.5000379014974537E-2</v>
      </c>
      <c r="BA15" s="79">
        <f t="shared" si="19"/>
        <v>3.1516164222205466E-3</v>
      </c>
    </row>
    <row r="16" spans="1:53" x14ac:dyDescent="0.45">
      <c r="A16" s="8">
        <v>41882</v>
      </c>
      <c r="B16" s="9">
        <v>154154607</v>
      </c>
      <c r="C16" s="9">
        <v>3014589</v>
      </c>
      <c r="D16" s="9">
        <v>147862697</v>
      </c>
      <c r="E16" s="9">
        <v>3404</v>
      </c>
      <c r="F16" s="9">
        <v>3273739</v>
      </c>
      <c r="G16" s="9">
        <v>178</v>
      </c>
      <c r="H16" s="10">
        <f t="shared" si="0"/>
        <v>154154607</v>
      </c>
      <c r="I16" s="13">
        <v>154130021</v>
      </c>
      <c r="J16" s="13">
        <v>24586</v>
      </c>
      <c r="K16" s="10">
        <f t="shared" si="1"/>
        <v>154154607</v>
      </c>
      <c r="L16" s="16">
        <v>138636929</v>
      </c>
      <c r="M16" s="15">
        <v>15517678</v>
      </c>
      <c r="N16" s="10">
        <f t="shared" si="2"/>
        <v>154154607</v>
      </c>
      <c r="O16" s="15">
        <v>150693163</v>
      </c>
      <c r="P16" s="15">
        <v>1558235</v>
      </c>
      <c r="Q16" s="15">
        <v>1042395</v>
      </c>
      <c r="R16" s="15">
        <v>443674</v>
      </c>
      <c r="S16" s="15">
        <v>226211</v>
      </c>
      <c r="T16" s="15">
        <v>120252</v>
      </c>
      <c r="U16" s="15">
        <v>70677</v>
      </c>
      <c r="V16" s="19">
        <f t="shared" si="3"/>
        <v>154154607</v>
      </c>
      <c r="W16" s="15">
        <v>153963678</v>
      </c>
      <c r="X16" s="24">
        <v>190929</v>
      </c>
      <c r="Y16" s="19">
        <f t="shared" si="4"/>
        <v>154154607</v>
      </c>
      <c r="Z16" s="15">
        <v>81170194</v>
      </c>
      <c r="AA16" s="15">
        <v>27573764</v>
      </c>
      <c r="AB16" s="15">
        <v>44129008</v>
      </c>
      <c r="AC16" s="15">
        <v>707439</v>
      </c>
      <c r="AD16" s="15">
        <v>574202</v>
      </c>
      <c r="AE16" s="19">
        <f t="shared" si="5"/>
        <v>154154607</v>
      </c>
      <c r="AF16" s="15">
        <v>153073320</v>
      </c>
      <c r="AG16" s="24">
        <v>1081287</v>
      </c>
      <c r="AH16" s="19">
        <f t="shared" si="6"/>
        <v>154154607</v>
      </c>
      <c r="AI16" s="13">
        <v>1965378</v>
      </c>
      <c r="AJ16" s="13">
        <v>21769480</v>
      </c>
      <c r="AK16" s="13">
        <v>34879977</v>
      </c>
      <c r="AL16" s="13">
        <v>95539772</v>
      </c>
      <c r="AM16" s="19">
        <f t="shared" si="7"/>
        <v>154154607</v>
      </c>
      <c r="AN16" s="79">
        <f t="shared" si="10"/>
        <v>6.3783906664826376E-2</v>
      </c>
      <c r="AO16" s="79">
        <f t="shared" si="8"/>
        <v>-9.697012816382522E-3</v>
      </c>
      <c r="AP16" s="79">
        <f t="shared" si="8"/>
        <v>5.8278650779074468E-3</v>
      </c>
      <c r="AQ16" s="79">
        <f t="shared" si="8"/>
        <v>1.2444374107969365E-2</v>
      </c>
      <c r="AR16" s="79">
        <f t="shared" si="8"/>
        <v>8.3800913242570666E-3</v>
      </c>
      <c r="AS16" s="79">
        <f t="shared" si="11"/>
        <v>9.5491895279146855E-3</v>
      </c>
      <c r="AT16" s="79">
        <f t="shared" si="12"/>
        <v>-1.9458536350686381E-3</v>
      </c>
      <c r="AU16" s="79">
        <f t="shared" si="13"/>
        <v>8.3800913242570666E-3</v>
      </c>
      <c r="AV16" s="79">
        <f t="shared" si="14"/>
        <v>1.432933896551151E-2</v>
      </c>
      <c r="AW16" s="79">
        <f t="shared" si="15"/>
        <v>-3.0017951472593486E-3</v>
      </c>
      <c r="AX16" s="79">
        <f t="shared" si="16"/>
        <v>4.9417922261074674E-3</v>
      </c>
      <c r="AY16" s="79">
        <f t="shared" si="17"/>
        <v>-2.8627003255951625E-3</v>
      </c>
      <c r="AZ16" s="79">
        <f t="shared" si="18"/>
        <v>4.2973703311791093E-3</v>
      </c>
      <c r="BA16" s="79">
        <f t="shared" si="19"/>
        <v>8.3800913242570666E-3</v>
      </c>
    </row>
    <row r="17" spans="1:53" x14ac:dyDescent="0.45">
      <c r="A17" s="8">
        <v>41912</v>
      </c>
      <c r="B17" s="9">
        <v>155988842</v>
      </c>
      <c r="C17" s="9">
        <v>3032075</v>
      </c>
      <c r="D17" s="9">
        <v>149651122</v>
      </c>
      <c r="E17" s="9">
        <v>3928</v>
      </c>
      <c r="F17" s="9">
        <v>3301551</v>
      </c>
      <c r="G17" s="9">
        <v>166</v>
      </c>
      <c r="H17" s="10">
        <f t="shared" si="0"/>
        <v>155988842</v>
      </c>
      <c r="I17" s="13">
        <v>155964043</v>
      </c>
      <c r="J17" s="13">
        <v>24799</v>
      </c>
      <c r="K17" s="10">
        <f t="shared" si="1"/>
        <v>155988842</v>
      </c>
      <c r="L17" s="16">
        <v>140275891</v>
      </c>
      <c r="M17" s="15">
        <v>15712951</v>
      </c>
      <c r="N17" s="10">
        <f t="shared" si="2"/>
        <v>155988842</v>
      </c>
      <c r="O17" s="15">
        <v>152500911</v>
      </c>
      <c r="P17" s="15">
        <v>1567434</v>
      </c>
      <c r="Q17" s="15">
        <v>1046493</v>
      </c>
      <c r="R17" s="15">
        <v>448298</v>
      </c>
      <c r="S17" s="15">
        <v>229883</v>
      </c>
      <c r="T17" s="15">
        <v>122617</v>
      </c>
      <c r="U17" s="15">
        <v>73206</v>
      </c>
      <c r="V17" s="19">
        <f t="shared" si="3"/>
        <v>155988842</v>
      </c>
      <c r="W17" s="15">
        <v>155793019</v>
      </c>
      <c r="X17" s="24">
        <v>195823</v>
      </c>
      <c r="Y17" s="19">
        <f t="shared" si="4"/>
        <v>155988842</v>
      </c>
      <c r="Z17" s="15">
        <v>82465553</v>
      </c>
      <c r="AA17" s="15">
        <v>27777047</v>
      </c>
      <c r="AB17" s="15">
        <v>44531286</v>
      </c>
      <c r="AC17" s="15">
        <v>637004</v>
      </c>
      <c r="AD17" s="15">
        <v>577952</v>
      </c>
      <c r="AE17" s="19">
        <f t="shared" si="5"/>
        <v>155988842</v>
      </c>
      <c r="AF17" s="15">
        <v>154907722</v>
      </c>
      <c r="AG17" s="24">
        <v>1081120</v>
      </c>
      <c r="AH17" s="19">
        <f t="shared" si="6"/>
        <v>155988842</v>
      </c>
      <c r="AI17" s="13">
        <v>1926950</v>
      </c>
      <c r="AJ17" s="13">
        <v>21790520</v>
      </c>
      <c r="AK17" s="13">
        <v>35384671</v>
      </c>
      <c r="AL17" s="13">
        <v>96886701</v>
      </c>
      <c r="AM17" s="19">
        <f t="shared" si="7"/>
        <v>155988842</v>
      </c>
      <c r="AN17" s="79">
        <f t="shared" si="10"/>
        <v>-1.9552472857638583E-2</v>
      </c>
      <c r="AO17" s="79">
        <f t="shared" si="8"/>
        <v>9.6649070166122475E-4</v>
      </c>
      <c r="AP17" s="79">
        <f t="shared" si="8"/>
        <v>1.4469447614601351E-2</v>
      </c>
      <c r="AQ17" s="79">
        <f t="shared" si="8"/>
        <v>1.4098097282459497E-2</v>
      </c>
      <c r="AR17" s="79">
        <f t="shared" si="8"/>
        <v>1.1898671312496032E-2</v>
      </c>
      <c r="AS17" s="79">
        <f t="shared" si="11"/>
        <v>1.1821972773213982E-2</v>
      </c>
      <c r="AT17" s="79">
        <f t="shared" si="12"/>
        <v>1.2583905916851735E-2</v>
      </c>
      <c r="AU17" s="79">
        <f t="shared" si="13"/>
        <v>1.1898671312496032E-2</v>
      </c>
      <c r="AV17" s="79">
        <f t="shared" si="14"/>
        <v>1.5958554934585964E-2</v>
      </c>
      <c r="AW17" s="79">
        <f t="shared" si="15"/>
        <v>7.3723340781476189E-3</v>
      </c>
      <c r="AX17" s="79">
        <f t="shared" si="16"/>
        <v>9.1159538415184864E-3</v>
      </c>
      <c r="AY17" s="79">
        <f t="shared" si="17"/>
        <v>-9.956335457898137E-2</v>
      </c>
      <c r="AZ17" s="79">
        <f t="shared" si="18"/>
        <v>6.5308027488584159E-3</v>
      </c>
      <c r="BA17" s="79">
        <f t="shared" si="19"/>
        <v>1.1898671312496032E-2</v>
      </c>
    </row>
    <row r="18" spans="1:53" x14ac:dyDescent="0.45">
      <c r="A18" s="8">
        <v>41943</v>
      </c>
      <c r="B18" s="9">
        <v>157844206</v>
      </c>
      <c r="C18" s="9">
        <v>3062874</v>
      </c>
      <c r="D18" s="9">
        <v>151451602</v>
      </c>
      <c r="E18" s="9">
        <v>3698</v>
      </c>
      <c r="F18" s="9">
        <v>3325848</v>
      </c>
      <c r="G18" s="9">
        <v>184</v>
      </c>
      <c r="H18" s="10">
        <f t="shared" si="0"/>
        <v>157844206</v>
      </c>
      <c r="I18" s="13">
        <v>157817981</v>
      </c>
      <c r="J18" s="13">
        <v>26225</v>
      </c>
      <c r="K18" s="10">
        <f t="shared" si="1"/>
        <v>157844206</v>
      </c>
      <c r="L18" s="16">
        <v>141742325</v>
      </c>
      <c r="M18" s="15">
        <v>16101881</v>
      </c>
      <c r="N18" s="10">
        <f t="shared" si="2"/>
        <v>157844206</v>
      </c>
      <c r="O18" s="15">
        <v>154348496</v>
      </c>
      <c r="P18" s="15">
        <v>1571999</v>
      </c>
      <c r="Q18" s="15">
        <v>1050702</v>
      </c>
      <c r="R18" s="15">
        <v>445599</v>
      </c>
      <c r="S18" s="15">
        <v>228692</v>
      </c>
      <c r="T18" s="15">
        <v>124764</v>
      </c>
      <c r="U18" s="15">
        <v>73954</v>
      </c>
      <c r="V18" s="19">
        <f t="shared" si="3"/>
        <v>157844206</v>
      </c>
      <c r="W18" s="15">
        <v>157645488</v>
      </c>
      <c r="X18" s="24">
        <v>198718</v>
      </c>
      <c r="Y18" s="19">
        <f t="shared" si="4"/>
        <v>157844206</v>
      </c>
      <c r="Z18" s="15">
        <v>83700149</v>
      </c>
      <c r="AA18" s="15">
        <v>27985537</v>
      </c>
      <c r="AB18" s="15">
        <v>44942583</v>
      </c>
      <c r="AC18" s="15">
        <v>643596</v>
      </c>
      <c r="AD18" s="15">
        <v>572341</v>
      </c>
      <c r="AE18" s="19">
        <f t="shared" si="5"/>
        <v>157844206</v>
      </c>
      <c r="AF18" s="15">
        <v>156762281</v>
      </c>
      <c r="AG18" s="24">
        <v>1081925</v>
      </c>
      <c r="AH18" s="19">
        <f t="shared" si="6"/>
        <v>157844206</v>
      </c>
      <c r="AI18" s="13">
        <v>1962268</v>
      </c>
      <c r="AJ18" s="13">
        <v>21929327</v>
      </c>
      <c r="AK18" s="13">
        <v>35749453</v>
      </c>
      <c r="AL18" s="13">
        <v>98203158</v>
      </c>
      <c r="AM18" s="19">
        <f t="shared" si="7"/>
        <v>157844206</v>
      </c>
      <c r="AN18" s="79">
        <f t="shared" si="10"/>
        <v>1.8328446508731416E-2</v>
      </c>
      <c r="AO18" s="79">
        <f t="shared" si="8"/>
        <v>6.3700636790677782E-3</v>
      </c>
      <c r="AP18" s="79">
        <f t="shared" si="8"/>
        <v>1.0309040318617065E-2</v>
      </c>
      <c r="AQ18" s="79">
        <f t="shared" si="8"/>
        <v>1.3587592377616408E-2</v>
      </c>
      <c r="AR18" s="79">
        <f t="shared" si="8"/>
        <v>1.1894209715333356E-2</v>
      </c>
      <c r="AS18" s="79">
        <f t="shared" si="11"/>
        <v>1.0453927539123598E-2</v>
      </c>
      <c r="AT18" s="79">
        <f t="shared" si="12"/>
        <v>2.4752193270379318E-2</v>
      </c>
      <c r="AU18" s="79">
        <f t="shared" si="13"/>
        <v>1.1894209715333356E-2</v>
      </c>
      <c r="AV18" s="79">
        <f t="shared" si="14"/>
        <v>1.4971051003562663E-2</v>
      </c>
      <c r="AW18" s="79">
        <f t="shared" si="15"/>
        <v>7.505837463571992E-3</v>
      </c>
      <c r="AX18" s="79">
        <f t="shared" si="16"/>
        <v>9.2361356912081995E-3</v>
      </c>
      <c r="AY18" s="79">
        <f t="shared" si="17"/>
        <v>1.03484436518452E-2</v>
      </c>
      <c r="AZ18" s="79">
        <f t="shared" si="18"/>
        <v>-9.7084186922097339E-3</v>
      </c>
      <c r="BA18" s="79">
        <f t="shared" si="19"/>
        <v>1.1894209715333356E-2</v>
      </c>
    </row>
    <row r="19" spans="1:53" x14ac:dyDescent="0.45">
      <c r="A19" s="8">
        <v>41973</v>
      </c>
      <c r="B19" s="9">
        <v>159287812</v>
      </c>
      <c r="C19" s="9">
        <v>3076838</v>
      </c>
      <c r="D19" s="9">
        <v>152843368</v>
      </c>
      <c r="E19" s="9">
        <v>3710</v>
      </c>
      <c r="F19" s="9">
        <v>3363729</v>
      </c>
      <c r="G19" s="9">
        <v>167</v>
      </c>
      <c r="H19" s="10">
        <f t="shared" si="0"/>
        <v>159287812</v>
      </c>
      <c r="I19" s="13">
        <v>159261410</v>
      </c>
      <c r="J19" s="13">
        <v>26402</v>
      </c>
      <c r="K19" s="10">
        <f t="shared" si="1"/>
        <v>159287812</v>
      </c>
      <c r="L19" s="16">
        <v>142902254</v>
      </c>
      <c r="M19" s="15">
        <v>16385558</v>
      </c>
      <c r="N19" s="10">
        <f t="shared" si="2"/>
        <v>159287812</v>
      </c>
      <c r="O19" s="15">
        <v>155758574</v>
      </c>
      <c r="P19" s="15">
        <v>1580532</v>
      </c>
      <c r="Q19" s="15">
        <v>1061273</v>
      </c>
      <c r="R19" s="15">
        <v>449963</v>
      </c>
      <c r="S19" s="15">
        <v>232630</v>
      </c>
      <c r="T19" s="15">
        <v>129386</v>
      </c>
      <c r="U19" s="15">
        <v>75454</v>
      </c>
      <c r="V19" s="19">
        <f t="shared" si="3"/>
        <v>159287812</v>
      </c>
      <c r="W19" s="15">
        <v>159082972</v>
      </c>
      <c r="X19" s="24">
        <v>204840</v>
      </c>
      <c r="Y19" s="19">
        <f t="shared" si="4"/>
        <v>159287812</v>
      </c>
      <c r="Z19" s="15">
        <v>84883407</v>
      </c>
      <c r="AA19" s="15">
        <v>27850753</v>
      </c>
      <c r="AB19" s="15">
        <v>45343151</v>
      </c>
      <c r="AC19" s="15">
        <v>643709</v>
      </c>
      <c r="AD19" s="15">
        <v>566792</v>
      </c>
      <c r="AE19" s="19">
        <f t="shared" si="5"/>
        <v>159287812</v>
      </c>
      <c r="AF19" s="15">
        <v>158202432</v>
      </c>
      <c r="AG19" s="24">
        <v>1085380</v>
      </c>
      <c r="AH19" s="19">
        <f t="shared" si="6"/>
        <v>159287812</v>
      </c>
      <c r="AI19" s="13">
        <v>2093073</v>
      </c>
      <c r="AJ19" s="13">
        <v>22024731</v>
      </c>
      <c r="AK19" s="13">
        <v>35711297</v>
      </c>
      <c r="AL19" s="13">
        <v>99458711</v>
      </c>
      <c r="AM19" s="19">
        <f t="shared" si="7"/>
        <v>159287812</v>
      </c>
      <c r="AN19" s="79">
        <f t="shared" si="10"/>
        <v>6.6660109628246492E-2</v>
      </c>
      <c r="AO19" s="79">
        <f t="shared" si="8"/>
        <v>4.3505211081033175E-3</v>
      </c>
      <c r="AP19" s="79">
        <f t="shared" si="8"/>
        <v>-1.0673170299976339E-3</v>
      </c>
      <c r="AQ19" s="79">
        <f t="shared" si="8"/>
        <v>1.2785260938349865E-2</v>
      </c>
      <c r="AR19" s="79">
        <f t="shared" si="8"/>
        <v>9.1457649069488171E-3</v>
      </c>
      <c r="AS19" s="79">
        <f t="shared" si="11"/>
        <v>8.1833637200462179E-3</v>
      </c>
      <c r="AT19" s="79">
        <f t="shared" si="12"/>
        <v>1.7617631132660835E-2</v>
      </c>
      <c r="AU19" s="79">
        <f t="shared" si="13"/>
        <v>9.1457649069488171E-3</v>
      </c>
      <c r="AV19" s="79">
        <f t="shared" si="14"/>
        <v>1.4136868501870887E-2</v>
      </c>
      <c r="AW19" s="79">
        <f t="shared" si="15"/>
        <v>-4.816202026067965E-3</v>
      </c>
      <c r="AX19" s="79">
        <f t="shared" si="16"/>
        <v>8.9128833560812477E-3</v>
      </c>
      <c r="AY19" s="79">
        <f t="shared" si="17"/>
        <v>1.7557598244861684E-4</v>
      </c>
      <c r="AZ19" s="79">
        <f t="shared" si="18"/>
        <v>-9.6952690790979498E-3</v>
      </c>
      <c r="BA19" s="79">
        <f t="shared" si="19"/>
        <v>9.1457649069488171E-3</v>
      </c>
    </row>
    <row r="20" spans="1:53" x14ac:dyDescent="0.45">
      <c r="A20" s="8">
        <v>42004</v>
      </c>
      <c r="B20" s="9">
        <v>160881757</v>
      </c>
      <c r="C20" s="9">
        <v>3083325</v>
      </c>
      <c r="D20" s="9">
        <v>154361839</v>
      </c>
      <c r="E20" s="9">
        <v>5005</v>
      </c>
      <c r="F20" s="9">
        <v>3431319</v>
      </c>
      <c r="G20" s="9">
        <v>269</v>
      </c>
      <c r="H20" s="10">
        <f t="shared" si="0"/>
        <v>160881757</v>
      </c>
      <c r="I20" s="13">
        <v>160855259</v>
      </c>
      <c r="J20" s="13">
        <v>26498</v>
      </c>
      <c r="K20" s="10">
        <f t="shared" si="1"/>
        <v>160881757</v>
      </c>
      <c r="L20" s="16">
        <v>144283816</v>
      </c>
      <c r="M20" s="15">
        <v>16597941</v>
      </c>
      <c r="N20" s="10">
        <f t="shared" si="2"/>
        <v>160881757</v>
      </c>
      <c r="O20" s="15">
        <v>157199291</v>
      </c>
      <c r="P20" s="15">
        <v>1647426</v>
      </c>
      <c r="Q20" s="15">
        <v>1104479</v>
      </c>
      <c r="R20" s="15">
        <v>471878</v>
      </c>
      <c r="S20" s="15">
        <v>240786</v>
      </c>
      <c r="T20" s="15">
        <v>139494</v>
      </c>
      <c r="U20" s="15">
        <v>78403</v>
      </c>
      <c r="V20" s="19">
        <f t="shared" si="3"/>
        <v>160881757</v>
      </c>
      <c r="W20" s="15">
        <v>160663860</v>
      </c>
      <c r="X20" s="24">
        <v>217897</v>
      </c>
      <c r="Y20" s="19">
        <f t="shared" si="4"/>
        <v>160881757</v>
      </c>
      <c r="Z20" s="15">
        <v>86069343</v>
      </c>
      <c r="AA20" s="15">
        <v>27981884</v>
      </c>
      <c r="AB20" s="15">
        <v>45625013</v>
      </c>
      <c r="AC20" s="15">
        <v>648036</v>
      </c>
      <c r="AD20" s="15">
        <v>557481</v>
      </c>
      <c r="AE20" s="19">
        <f t="shared" si="5"/>
        <v>160881757</v>
      </c>
      <c r="AF20" s="15">
        <v>159800026</v>
      </c>
      <c r="AG20" s="24">
        <v>1081731</v>
      </c>
      <c r="AH20" s="19">
        <f t="shared" si="6"/>
        <v>160881757</v>
      </c>
      <c r="AI20" s="13">
        <v>2051358</v>
      </c>
      <c r="AJ20" s="13">
        <v>22157509</v>
      </c>
      <c r="AK20" s="13">
        <v>35987650</v>
      </c>
      <c r="AL20" s="13">
        <v>100685240</v>
      </c>
      <c r="AM20" s="19">
        <f t="shared" si="7"/>
        <v>160881757</v>
      </c>
      <c r="AN20" s="79">
        <f t="shared" si="10"/>
        <v>-1.9930026329707563E-2</v>
      </c>
      <c r="AO20" s="79">
        <f t="shared" ref="AO20:AO83" si="20">(AJ20-AJ19)/AJ19</f>
        <v>6.028586682852108E-3</v>
      </c>
      <c r="AP20" s="79">
        <f t="shared" ref="AP20:AP83" si="21">(AK20-AK19)/AK19</f>
        <v>7.7385315912776847E-3</v>
      </c>
      <c r="AQ20" s="79">
        <f t="shared" ref="AQ20:AR83" si="22">(AL20-AL19)/AL19</f>
        <v>1.2332041986749658E-2</v>
      </c>
      <c r="AR20" s="79">
        <f t="shared" si="22"/>
        <v>1.0006697813138397E-2</v>
      </c>
      <c r="AS20" s="79">
        <f t="shared" si="11"/>
        <v>9.6678810958433174E-3</v>
      </c>
      <c r="AT20" s="79">
        <f t="shared" si="12"/>
        <v>1.2961597035633453E-2</v>
      </c>
      <c r="AU20" s="79">
        <f t="shared" si="13"/>
        <v>1.0006697813138397E-2</v>
      </c>
      <c r="AV20" s="79">
        <f t="shared" si="14"/>
        <v>1.3971352492955426E-2</v>
      </c>
      <c r="AW20" s="79">
        <f t="shared" si="15"/>
        <v>4.7083466648101041E-3</v>
      </c>
      <c r="AX20" s="79">
        <f t="shared" si="16"/>
        <v>6.2161978994357938E-3</v>
      </c>
      <c r="AY20" s="79">
        <f t="shared" si="17"/>
        <v>6.7219815164927012E-3</v>
      </c>
      <c r="AZ20" s="79">
        <f t="shared" si="18"/>
        <v>-1.642754308458835E-2</v>
      </c>
      <c r="BA20" s="79">
        <f t="shared" si="19"/>
        <v>1.0006697813138397E-2</v>
      </c>
    </row>
    <row r="21" spans="1:53" x14ac:dyDescent="0.45">
      <c r="A21" s="8">
        <v>42035</v>
      </c>
      <c r="B21" s="9">
        <v>161428538</v>
      </c>
      <c r="C21" s="9">
        <v>2959975</v>
      </c>
      <c r="D21" s="9">
        <v>154870906</v>
      </c>
      <c r="E21" s="9">
        <v>4234</v>
      </c>
      <c r="F21" s="9">
        <v>3593106</v>
      </c>
      <c r="G21" s="9">
        <v>317</v>
      </c>
      <c r="H21" s="10">
        <f t="shared" si="0"/>
        <v>161428538</v>
      </c>
      <c r="I21" s="13">
        <v>161401416</v>
      </c>
      <c r="J21" s="13">
        <v>27122</v>
      </c>
      <c r="K21" s="10">
        <f t="shared" si="1"/>
        <v>161428538</v>
      </c>
      <c r="L21" s="16">
        <v>144292768</v>
      </c>
      <c r="M21" s="15">
        <v>17135770</v>
      </c>
      <c r="N21" s="10">
        <f t="shared" si="2"/>
        <v>161428538</v>
      </c>
      <c r="O21" s="15">
        <v>157765944</v>
      </c>
      <c r="P21" s="15">
        <v>1624431</v>
      </c>
      <c r="Q21" s="15">
        <v>1093992</v>
      </c>
      <c r="R21" s="15">
        <v>474230</v>
      </c>
      <c r="S21" s="15">
        <v>241508</v>
      </c>
      <c r="T21" s="15">
        <v>142206</v>
      </c>
      <c r="U21" s="15">
        <v>86227</v>
      </c>
      <c r="V21" s="19">
        <f t="shared" si="3"/>
        <v>161428538</v>
      </c>
      <c r="W21" s="15">
        <v>161200105</v>
      </c>
      <c r="X21" s="24">
        <v>228433</v>
      </c>
      <c r="Y21" s="19">
        <f t="shared" si="4"/>
        <v>161428538</v>
      </c>
      <c r="Z21" s="15">
        <v>86993001</v>
      </c>
      <c r="AA21" s="15">
        <v>28061785</v>
      </c>
      <c r="AB21" s="15">
        <v>45223727</v>
      </c>
      <c r="AC21" s="15">
        <v>648311</v>
      </c>
      <c r="AD21" s="15">
        <v>501714</v>
      </c>
      <c r="AE21" s="19">
        <f t="shared" si="5"/>
        <v>161428538</v>
      </c>
      <c r="AF21" s="15">
        <v>160336062</v>
      </c>
      <c r="AG21" s="24">
        <v>1092476</v>
      </c>
      <c r="AH21" s="19">
        <f t="shared" si="6"/>
        <v>161428538</v>
      </c>
      <c r="AI21" s="13">
        <v>1921412</v>
      </c>
      <c r="AJ21" s="13">
        <v>22389714</v>
      </c>
      <c r="AK21" s="13">
        <v>36196983</v>
      </c>
      <c r="AL21" s="13">
        <v>100920429</v>
      </c>
      <c r="AM21" s="19">
        <f t="shared" si="7"/>
        <v>161428538</v>
      </c>
      <c r="AN21" s="79">
        <f t="shared" si="10"/>
        <v>-6.3346329602146478E-2</v>
      </c>
      <c r="AO21" s="79">
        <f t="shared" si="20"/>
        <v>1.047974300721259E-2</v>
      </c>
      <c r="AP21" s="79">
        <f t="shared" si="21"/>
        <v>5.8168010414683929E-3</v>
      </c>
      <c r="AQ21" s="79">
        <f t="shared" si="22"/>
        <v>2.335883591279119E-3</v>
      </c>
      <c r="AR21" s="79">
        <f t="shared" si="22"/>
        <v>3.3986513461560469E-3</v>
      </c>
      <c r="AS21" s="79">
        <f t="shared" si="11"/>
        <v>6.2044380639336569E-5</v>
      </c>
      <c r="AT21" s="79">
        <f t="shared" si="12"/>
        <v>3.240335653681381E-2</v>
      </c>
      <c r="AU21" s="79">
        <f t="shared" si="13"/>
        <v>3.3986513461560469E-3</v>
      </c>
      <c r="AV21" s="79">
        <f t="shared" si="14"/>
        <v>1.0731556298739262E-2</v>
      </c>
      <c r="AW21" s="79">
        <f t="shared" si="15"/>
        <v>2.8554546219975753E-3</v>
      </c>
      <c r="AX21" s="79">
        <f t="shared" si="16"/>
        <v>-8.7953070829809958E-3</v>
      </c>
      <c r="AY21" s="79">
        <f t="shared" si="17"/>
        <v>4.2435914054157487E-4</v>
      </c>
      <c r="AZ21" s="79">
        <f t="shared" si="18"/>
        <v>-0.10003390250071303</v>
      </c>
      <c r="BA21" s="79">
        <f t="shared" si="19"/>
        <v>3.3986513461560469E-3</v>
      </c>
    </row>
    <row r="22" spans="1:53" x14ac:dyDescent="0.45">
      <c r="A22" s="8">
        <v>42063</v>
      </c>
      <c r="B22" s="9">
        <v>162168106</v>
      </c>
      <c r="C22" s="9">
        <v>2947459</v>
      </c>
      <c r="D22" s="9">
        <v>155673249</v>
      </c>
      <c r="E22" s="9">
        <v>5103</v>
      </c>
      <c r="F22" s="9">
        <v>3541974</v>
      </c>
      <c r="G22" s="9">
        <v>321</v>
      </c>
      <c r="H22" s="10">
        <f t="shared" si="0"/>
        <v>162168106</v>
      </c>
      <c r="I22" s="13">
        <v>162141140</v>
      </c>
      <c r="J22" s="13">
        <v>26966</v>
      </c>
      <c r="K22" s="10">
        <f t="shared" si="1"/>
        <v>162168106</v>
      </c>
      <c r="L22" s="16">
        <v>145215759</v>
      </c>
      <c r="M22" s="15">
        <v>16952347</v>
      </c>
      <c r="N22" s="10">
        <f t="shared" si="2"/>
        <v>162168106</v>
      </c>
      <c r="O22" s="15">
        <v>158509366</v>
      </c>
      <c r="P22" s="15">
        <v>1624194</v>
      </c>
      <c r="Q22" s="15">
        <v>1091199</v>
      </c>
      <c r="R22" s="15">
        <v>473368</v>
      </c>
      <c r="S22" s="15">
        <v>241288</v>
      </c>
      <c r="T22" s="15">
        <v>142638</v>
      </c>
      <c r="U22" s="15">
        <v>86053</v>
      </c>
      <c r="V22" s="19">
        <f t="shared" si="3"/>
        <v>162168106</v>
      </c>
      <c r="W22" s="15">
        <v>161939415</v>
      </c>
      <c r="X22" s="24">
        <v>228691</v>
      </c>
      <c r="Y22" s="19">
        <f t="shared" si="4"/>
        <v>162168106</v>
      </c>
      <c r="Z22" s="15">
        <v>87827967</v>
      </c>
      <c r="AA22" s="15">
        <v>27840065</v>
      </c>
      <c r="AB22" s="15">
        <v>45355133</v>
      </c>
      <c r="AC22" s="15">
        <v>646908</v>
      </c>
      <c r="AD22" s="15">
        <v>498033</v>
      </c>
      <c r="AE22" s="19">
        <f t="shared" si="5"/>
        <v>162168106</v>
      </c>
      <c r="AF22" s="15">
        <v>161075885</v>
      </c>
      <c r="AG22" s="24">
        <v>1092221</v>
      </c>
      <c r="AH22" s="19">
        <f t="shared" si="6"/>
        <v>162168106</v>
      </c>
      <c r="AI22" s="13">
        <v>1964294</v>
      </c>
      <c r="AJ22" s="13">
        <v>22096662</v>
      </c>
      <c r="AK22" s="13">
        <v>36387153</v>
      </c>
      <c r="AL22" s="13">
        <v>101719997</v>
      </c>
      <c r="AM22" s="19">
        <f t="shared" si="7"/>
        <v>162168106</v>
      </c>
      <c r="AN22" s="79">
        <f t="shared" si="10"/>
        <v>2.2317961998780063E-2</v>
      </c>
      <c r="AO22" s="79">
        <f t="shared" si="20"/>
        <v>-1.3088688850603452E-2</v>
      </c>
      <c r="AP22" s="79">
        <f t="shared" si="21"/>
        <v>5.253752778235689E-3</v>
      </c>
      <c r="AQ22" s="79">
        <f t="shared" si="22"/>
        <v>7.9227566501922017E-3</v>
      </c>
      <c r="AR22" s="79">
        <f t="shared" si="22"/>
        <v>4.5813956389792743E-3</v>
      </c>
      <c r="AS22" s="79">
        <f t="shared" si="11"/>
        <v>6.3966546126552927E-3</v>
      </c>
      <c r="AT22" s="79">
        <f t="shared" si="12"/>
        <v>-1.0704100253446446E-2</v>
      </c>
      <c r="AU22" s="79">
        <f t="shared" si="13"/>
        <v>4.5813956389792743E-3</v>
      </c>
      <c r="AV22" s="79">
        <f t="shared" si="14"/>
        <v>9.5980824940158117E-3</v>
      </c>
      <c r="AW22" s="79">
        <f t="shared" si="15"/>
        <v>-7.9011367238399129E-3</v>
      </c>
      <c r="AX22" s="79">
        <f t="shared" si="16"/>
        <v>2.9056870965102014E-3</v>
      </c>
      <c r="AY22" s="79">
        <f t="shared" si="17"/>
        <v>-2.1640848296573712E-3</v>
      </c>
      <c r="AZ22" s="79">
        <f t="shared" si="18"/>
        <v>-7.3368492806658771E-3</v>
      </c>
      <c r="BA22" s="79">
        <f t="shared" si="19"/>
        <v>4.5813956389792743E-3</v>
      </c>
    </row>
    <row r="23" spans="1:53" x14ac:dyDescent="0.45">
      <c r="A23" s="8">
        <v>42094</v>
      </c>
      <c r="B23" s="9">
        <v>163591483</v>
      </c>
      <c r="C23" s="9">
        <v>2960195</v>
      </c>
      <c r="D23" s="9">
        <v>157089908</v>
      </c>
      <c r="E23" s="9">
        <v>4275</v>
      </c>
      <c r="F23" s="9">
        <v>3536879</v>
      </c>
      <c r="G23" s="9">
        <v>226</v>
      </c>
      <c r="H23" s="10">
        <f t="shared" si="0"/>
        <v>163591483</v>
      </c>
      <c r="I23" s="13">
        <v>163565115</v>
      </c>
      <c r="J23" s="13">
        <v>26368</v>
      </c>
      <c r="K23" s="10">
        <f t="shared" si="1"/>
        <v>163591483</v>
      </c>
      <c r="L23" s="16">
        <v>146462811</v>
      </c>
      <c r="M23" s="15">
        <v>17128672</v>
      </c>
      <c r="N23" s="10">
        <f t="shared" si="2"/>
        <v>163591483</v>
      </c>
      <c r="O23" s="15">
        <v>159974058</v>
      </c>
      <c r="P23" s="15">
        <v>1618424</v>
      </c>
      <c r="Q23" s="15">
        <v>1089408</v>
      </c>
      <c r="R23" s="15">
        <v>463346</v>
      </c>
      <c r="S23" s="15">
        <v>231561</v>
      </c>
      <c r="T23" s="15">
        <v>137348</v>
      </c>
      <c r="U23" s="15">
        <v>77338</v>
      </c>
      <c r="V23" s="19">
        <f t="shared" si="3"/>
        <v>163591483</v>
      </c>
      <c r="W23" s="15">
        <v>163376797</v>
      </c>
      <c r="X23" s="24">
        <v>214686</v>
      </c>
      <c r="Y23" s="19">
        <f t="shared" si="4"/>
        <v>163591483</v>
      </c>
      <c r="Z23" s="15">
        <v>88816957</v>
      </c>
      <c r="AA23" s="15">
        <v>27939920</v>
      </c>
      <c r="AB23" s="15">
        <v>45712782</v>
      </c>
      <c r="AC23" s="15">
        <v>656931</v>
      </c>
      <c r="AD23" s="15">
        <v>464893</v>
      </c>
      <c r="AE23" s="19">
        <f t="shared" si="5"/>
        <v>163591483</v>
      </c>
      <c r="AF23" s="15">
        <v>162506842</v>
      </c>
      <c r="AG23" s="24">
        <v>1084641</v>
      </c>
      <c r="AH23" s="19">
        <f t="shared" si="6"/>
        <v>163591483</v>
      </c>
      <c r="AI23" s="13">
        <v>1961277</v>
      </c>
      <c r="AJ23" s="13">
        <v>22186245</v>
      </c>
      <c r="AK23" s="13">
        <v>36621139</v>
      </c>
      <c r="AL23" s="13">
        <v>102822822</v>
      </c>
      <c r="AM23" s="19">
        <f t="shared" si="7"/>
        <v>163591483</v>
      </c>
      <c r="AN23" s="79">
        <f t="shared" si="10"/>
        <v>-1.5359207939341056E-3</v>
      </c>
      <c r="AO23" s="79">
        <f t="shared" si="20"/>
        <v>4.0541417522700941E-3</v>
      </c>
      <c r="AP23" s="79">
        <f t="shared" si="21"/>
        <v>6.4304563756334551E-3</v>
      </c>
      <c r="AQ23" s="79">
        <f t="shared" si="22"/>
        <v>1.084177184944274E-2</v>
      </c>
      <c r="AR23" s="79">
        <f t="shared" si="22"/>
        <v>8.7771697845444412E-3</v>
      </c>
      <c r="AS23" s="79">
        <f t="shared" si="11"/>
        <v>8.5875803603381647E-3</v>
      </c>
      <c r="AT23" s="79">
        <f t="shared" si="12"/>
        <v>1.0401214651870917E-2</v>
      </c>
      <c r="AU23" s="79">
        <f t="shared" si="13"/>
        <v>8.7771697845444412E-3</v>
      </c>
      <c r="AV23" s="79">
        <f t="shared" si="14"/>
        <v>1.1260536179779727E-2</v>
      </c>
      <c r="AW23" s="79">
        <f t="shared" si="15"/>
        <v>3.5867373154480782E-3</v>
      </c>
      <c r="AX23" s="79">
        <f t="shared" si="16"/>
        <v>7.8855242250088879E-3</v>
      </c>
      <c r="AY23" s="79">
        <f t="shared" si="17"/>
        <v>1.5493702350256914E-2</v>
      </c>
      <c r="AZ23" s="79">
        <f t="shared" si="18"/>
        <v>-6.6541775344204093E-2</v>
      </c>
      <c r="BA23" s="79">
        <f t="shared" si="19"/>
        <v>8.7771697845444412E-3</v>
      </c>
    </row>
    <row r="24" spans="1:53" x14ac:dyDescent="0.45">
      <c r="A24" s="8">
        <v>42124</v>
      </c>
      <c r="B24" s="9">
        <v>161703787</v>
      </c>
      <c r="C24" s="9">
        <v>2917945</v>
      </c>
      <c r="D24" s="9">
        <v>155223291</v>
      </c>
      <c r="E24" s="9">
        <v>4232</v>
      </c>
      <c r="F24" s="9">
        <v>3558074</v>
      </c>
      <c r="G24" s="9">
        <v>245</v>
      </c>
      <c r="H24" s="10">
        <f t="shared" si="0"/>
        <v>161703787</v>
      </c>
      <c r="I24" s="13">
        <v>161677750</v>
      </c>
      <c r="J24" s="13">
        <v>26037</v>
      </c>
      <c r="K24" s="10">
        <f t="shared" si="1"/>
        <v>161703787</v>
      </c>
      <c r="L24" s="16">
        <v>147390846</v>
      </c>
      <c r="M24" s="15">
        <v>14312941</v>
      </c>
      <c r="N24" s="10">
        <f t="shared" si="2"/>
        <v>161703787</v>
      </c>
      <c r="O24" s="15">
        <v>158069404</v>
      </c>
      <c r="P24" s="15">
        <v>1634573</v>
      </c>
      <c r="Q24" s="15">
        <v>1096027</v>
      </c>
      <c r="R24" s="15">
        <v>459187</v>
      </c>
      <c r="S24" s="15">
        <v>231283</v>
      </c>
      <c r="T24" s="15">
        <v>136795</v>
      </c>
      <c r="U24" s="15">
        <v>76518</v>
      </c>
      <c r="V24" s="19">
        <f t="shared" si="3"/>
        <v>161703787</v>
      </c>
      <c r="W24" s="15">
        <v>161490474</v>
      </c>
      <c r="X24" s="24">
        <v>213313</v>
      </c>
      <c r="Y24" s="19">
        <f t="shared" si="4"/>
        <v>161703787</v>
      </c>
      <c r="Z24" s="15">
        <v>89593386</v>
      </c>
      <c r="AA24" s="15">
        <v>28022219</v>
      </c>
      <c r="AB24" s="15">
        <v>43032516</v>
      </c>
      <c r="AC24" s="15">
        <v>641996</v>
      </c>
      <c r="AD24" s="15">
        <v>413670</v>
      </c>
      <c r="AE24" s="19">
        <f t="shared" si="5"/>
        <v>161703787</v>
      </c>
      <c r="AF24" s="15">
        <v>160616281</v>
      </c>
      <c r="AG24" s="24">
        <v>1087506</v>
      </c>
      <c r="AH24" s="19">
        <f t="shared" si="6"/>
        <v>161703787</v>
      </c>
      <c r="AI24" s="13">
        <v>1967502</v>
      </c>
      <c r="AJ24" s="13">
        <v>19383996</v>
      </c>
      <c r="AK24" s="13">
        <v>36614717</v>
      </c>
      <c r="AL24" s="13">
        <v>103737572</v>
      </c>
      <c r="AM24" s="19">
        <f t="shared" si="7"/>
        <v>161703787</v>
      </c>
      <c r="AN24" s="79">
        <f t="shared" si="10"/>
        <v>3.1739524809601093E-3</v>
      </c>
      <c r="AO24" s="79">
        <f t="shared" si="20"/>
        <v>-0.1263056907556912</v>
      </c>
      <c r="AP24" s="79">
        <f t="shared" si="21"/>
        <v>-1.7536319664989119E-4</v>
      </c>
      <c r="AQ24" s="79">
        <f t="shared" si="22"/>
        <v>8.8963712744627842E-3</v>
      </c>
      <c r="AR24" s="79">
        <f t="shared" si="22"/>
        <v>-1.1539084831207257E-2</v>
      </c>
      <c r="AS24" s="79">
        <f t="shared" si="11"/>
        <v>6.3363183709481035E-3</v>
      </c>
      <c r="AT24" s="79">
        <f t="shared" si="12"/>
        <v>-0.16438699976273702</v>
      </c>
      <c r="AU24" s="79">
        <f t="shared" si="13"/>
        <v>-1.1539084831207257E-2</v>
      </c>
      <c r="AV24" s="79">
        <f t="shared" si="14"/>
        <v>8.7419004909163912E-3</v>
      </c>
      <c r="AW24" s="79">
        <f t="shared" si="15"/>
        <v>2.9455703523846885E-3</v>
      </c>
      <c r="AX24" s="79">
        <f t="shared" si="16"/>
        <v>-5.8632747400934819E-2</v>
      </c>
      <c r="AY24" s="79">
        <f t="shared" si="17"/>
        <v>-2.2734503319222263E-2</v>
      </c>
      <c r="AZ24" s="79">
        <f t="shared" si="18"/>
        <v>-0.11018234303377336</v>
      </c>
      <c r="BA24" s="79">
        <f t="shared" si="19"/>
        <v>-1.1539084831207257E-2</v>
      </c>
    </row>
    <row r="25" spans="1:53" x14ac:dyDescent="0.45">
      <c r="A25" s="8">
        <v>42155</v>
      </c>
      <c r="B25" s="9">
        <v>161794457</v>
      </c>
      <c r="C25" s="9">
        <v>2936391</v>
      </c>
      <c r="D25" s="9">
        <v>155283572</v>
      </c>
      <c r="E25" s="9">
        <v>3743</v>
      </c>
      <c r="F25" s="9">
        <v>3570470</v>
      </c>
      <c r="G25" s="9">
        <v>281</v>
      </c>
      <c r="H25" s="10">
        <f t="shared" si="0"/>
        <v>161794457</v>
      </c>
      <c r="I25" s="13">
        <v>161768564</v>
      </c>
      <c r="J25" s="13">
        <v>25893</v>
      </c>
      <c r="K25" s="10">
        <f t="shared" si="1"/>
        <v>161794457</v>
      </c>
      <c r="L25" s="16">
        <v>147423753</v>
      </c>
      <c r="M25" s="15">
        <v>14370704</v>
      </c>
      <c r="N25" s="10">
        <f t="shared" si="2"/>
        <v>161794457</v>
      </c>
      <c r="O25" s="15">
        <v>158151698</v>
      </c>
      <c r="P25" s="15">
        <v>1634103</v>
      </c>
      <c r="Q25" s="15">
        <v>1101014</v>
      </c>
      <c r="R25" s="15">
        <v>461432</v>
      </c>
      <c r="S25" s="15">
        <v>232159</v>
      </c>
      <c r="T25" s="15">
        <v>137255</v>
      </c>
      <c r="U25" s="15">
        <v>76796</v>
      </c>
      <c r="V25" s="19">
        <f t="shared" si="3"/>
        <v>161794457</v>
      </c>
      <c r="W25" s="15">
        <v>161580406</v>
      </c>
      <c r="X25" s="24">
        <v>214051</v>
      </c>
      <c r="Y25" s="19">
        <f t="shared" si="4"/>
        <v>161794457</v>
      </c>
      <c r="Z25" s="15">
        <v>89462772</v>
      </c>
      <c r="AA25" s="15">
        <v>28094115</v>
      </c>
      <c r="AB25" s="15">
        <v>43181624</v>
      </c>
      <c r="AC25" s="15">
        <v>641799</v>
      </c>
      <c r="AD25" s="15">
        <v>414147</v>
      </c>
      <c r="AE25" s="19">
        <f t="shared" si="5"/>
        <v>161794457</v>
      </c>
      <c r="AF25" s="15">
        <v>160706349</v>
      </c>
      <c r="AG25" s="24">
        <v>1088108</v>
      </c>
      <c r="AH25" s="19">
        <f t="shared" si="6"/>
        <v>161794457</v>
      </c>
      <c r="AI25" s="13">
        <v>1933413</v>
      </c>
      <c r="AJ25" s="13">
        <v>19403678</v>
      </c>
      <c r="AK25" s="13">
        <v>36788914</v>
      </c>
      <c r="AL25" s="13">
        <v>103668452</v>
      </c>
      <c r="AM25" s="19">
        <f t="shared" si="7"/>
        <v>161794457</v>
      </c>
      <c r="AN25" s="79">
        <f t="shared" si="10"/>
        <v>-1.732603067239576E-2</v>
      </c>
      <c r="AO25" s="79">
        <f t="shared" si="20"/>
        <v>1.0153737134489711E-3</v>
      </c>
      <c r="AP25" s="79">
        <f t="shared" si="21"/>
        <v>4.7575678380908969E-3</v>
      </c>
      <c r="AQ25" s="79">
        <f t="shared" si="22"/>
        <v>-6.6629668178468647E-4</v>
      </c>
      <c r="AR25" s="79">
        <f t="shared" si="22"/>
        <v>5.6071661450946724E-4</v>
      </c>
      <c r="AS25" s="79">
        <f t="shared" si="11"/>
        <v>2.2326352614869991E-4</v>
      </c>
      <c r="AT25" s="79">
        <f t="shared" si="12"/>
        <v>4.0357184452866814E-3</v>
      </c>
      <c r="AU25" s="79">
        <f t="shared" si="13"/>
        <v>5.6071661450946724E-4</v>
      </c>
      <c r="AV25" s="79">
        <f t="shared" si="14"/>
        <v>-1.4578531500081936E-3</v>
      </c>
      <c r="AW25" s="79">
        <f t="shared" si="15"/>
        <v>2.5656783283293876E-3</v>
      </c>
      <c r="AX25" s="79">
        <f t="shared" si="16"/>
        <v>3.4650077164904789E-3</v>
      </c>
      <c r="AY25" s="79">
        <f t="shared" si="17"/>
        <v>-3.0685549442675656E-4</v>
      </c>
      <c r="AZ25" s="79">
        <f t="shared" si="18"/>
        <v>1.1530930451809412E-3</v>
      </c>
      <c r="BA25" s="79">
        <f t="shared" si="19"/>
        <v>5.6071661450946724E-4</v>
      </c>
    </row>
    <row r="26" spans="1:53" x14ac:dyDescent="0.45">
      <c r="A26" s="8">
        <v>42185</v>
      </c>
      <c r="B26" s="9">
        <v>163120385</v>
      </c>
      <c r="C26" s="9">
        <v>2965868</v>
      </c>
      <c r="D26" s="9">
        <v>156592274</v>
      </c>
      <c r="E26" s="9">
        <v>3564</v>
      </c>
      <c r="F26" s="9">
        <v>3558422</v>
      </c>
      <c r="G26" s="9">
        <v>257</v>
      </c>
      <c r="H26" s="10">
        <f t="shared" si="0"/>
        <v>163120385</v>
      </c>
      <c r="I26" s="13">
        <v>163094944</v>
      </c>
      <c r="J26" s="13">
        <v>25441</v>
      </c>
      <c r="K26" s="10">
        <f t="shared" si="1"/>
        <v>163120385</v>
      </c>
      <c r="L26" s="16">
        <v>148718847</v>
      </c>
      <c r="M26" s="15">
        <v>14401538</v>
      </c>
      <c r="N26" s="10">
        <f t="shared" si="2"/>
        <v>163120385</v>
      </c>
      <c r="O26" s="15">
        <v>159446900</v>
      </c>
      <c r="P26" s="15">
        <v>1647256</v>
      </c>
      <c r="Q26" s="15">
        <v>1110539</v>
      </c>
      <c r="R26" s="15">
        <v>465166</v>
      </c>
      <c r="S26" s="15">
        <v>233762</v>
      </c>
      <c r="T26" s="15">
        <v>139036</v>
      </c>
      <c r="U26" s="15">
        <v>77726</v>
      </c>
      <c r="V26" s="19">
        <f t="shared" si="3"/>
        <v>163120385</v>
      </c>
      <c r="W26" s="15">
        <v>162903623</v>
      </c>
      <c r="X26" s="24">
        <v>216762</v>
      </c>
      <c r="Y26" s="19">
        <f t="shared" si="4"/>
        <v>163120385</v>
      </c>
      <c r="Z26" s="15">
        <v>90441905</v>
      </c>
      <c r="AA26" s="15">
        <v>28380720</v>
      </c>
      <c r="AB26" s="15">
        <v>43247329</v>
      </c>
      <c r="AC26" s="15">
        <v>636155</v>
      </c>
      <c r="AD26" s="15">
        <v>414276</v>
      </c>
      <c r="AE26" s="19">
        <f t="shared" si="5"/>
        <v>163120385</v>
      </c>
      <c r="AF26" s="15">
        <v>162031126</v>
      </c>
      <c r="AG26" s="24">
        <v>1089259</v>
      </c>
      <c r="AH26" s="19">
        <f t="shared" si="6"/>
        <v>163120385</v>
      </c>
      <c r="AI26" s="13">
        <v>1943290</v>
      </c>
      <c r="AJ26" s="13">
        <v>19229684</v>
      </c>
      <c r="AK26" s="13">
        <v>37253210</v>
      </c>
      <c r="AL26" s="13">
        <v>104694201</v>
      </c>
      <c r="AM26" s="19">
        <f t="shared" si="7"/>
        <v>163120385</v>
      </c>
      <c r="AN26" s="79">
        <f t="shared" si="10"/>
        <v>5.1085825946137736E-3</v>
      </c>
      <c r="AO26" s="79">
        <f t="shared" si="20"/>
        <v>-8.9670628424157531E-3</v>
      </c>
      <c r="AP26" s="79">
        <f t="shared" si="21"/>
        <v>1.2620541068431648E-2</v>
      </c>
      <c r="AQ26" s="79">
        <f t="shared" si="22"/>
        <v>9.8945144854675742E-3</v>
      </c>
      <c r="AR26" s="79">
        <f t="shared" si="22"/>
        <v>8.1951386010708643E-3</v>
      </c>
      <c r="AS26" s="79">
        <f t="shared" si="11"/>
        <v>8.7848394417146605E-3</v>
      </c>
      <c r="AT26" s="79">
        <f t="shared" si="12"/>
        <v>2.1456151347908911E-3</v>
      </c>
      <c r="AU26" s="79">
        <f t="shared" si="13"/>
        <v>8.1951386010708643E-3</v>
      </c>
      <c r="AV26" s="79">
        <f t="shared" si="14"/>
        <v>1.0944585978176487E-2</v>
      </c>
      <c r="AW26" s="79">
        <f t="shared" si="15"/>
        <v>1.0201602720000256E-2</v>
      </c>
      <c r="AX26" s="79">
        <f t="shared" si="16"/>
        <v>1.5215963160625917E-3</v>
      </c>
      <c r="AY26" s="79">
        <f t="shared" si="17"/>
        <v>-8.7940305298076192E-3</v>
      </c>
      <c r="AZ26" s="79">
        <f t="shared" si="18"/>
        <v>3.1148360364798006E-4</v>
      </c>
      <c r="BA26" s="79">
        <f t="shared" si="19"/>
        <v>8.1951386010708643E-3</v>
      </c>
    </row>
    <row r="27" spans="1:53" x14ac:dyDescent="0.45">
      <c r="A27" s="8">
        <v>42216</v>
      </c>
      <c r="B27" s="9">
        <v>163802231</v>
      </c>
      <c r="C27" s="9">
        <v>2968740</v>
      </c>
      <c r="D27" s="9">
        <v>157193697</v>
      </c>
      <c r="E27" s="9">
        <v>3771</v>
      </c>
      <c r="F27" s="9">
        <v>3635777</v>
      </c>
      <c r="G27" s="9">
        <v>246</v>
      </c>
      <c r="H27" s="10">
        <f t="shared" si="0"/>
        <v>163802231</v>
      </c>
      <c r="I27" s="13">
        <v>163777028</v>
      </c>
      <c r="J27" s="13">
        <v>25203</v>
      </c>
      <c r="K27" s="10">
        <f t="shared" si="1"/>
        <v>163802231</v>
      </c>
      <c r="L27" s="16">
        <v>149435841</v>
      </c>
      <c r="M27" s="15">
        <v>14366390</v>
      </c>
      <c r="N27" s="10">
        <f t="shared" si="2"/>
        <v>163802231</v>
      </c>
      <c r="O27" s="15">
        <v>160045352</v>
      </c>
      <c r="P27" s="15">
        <v>1696900</v>
      </c>
      <c r="Q27" s="15">
        <v>1137752</v>
      </c>
      <c r="R27" s="15">
        <v>471110</v>
      </c>
      <c r="S27" s="15">
        <v>234668</v>
      </c>
      <c r="T27" s="15">
        <v>139537</v>
      </c>
      <c r="U27" s="15">
        <v>76912</v>
      </c>
      <c r="V27" s="19">
        <f t="shared" si="3"/>
        <v>163802231</v>
      </c>
      <c r="W27" s="15">
        <v>163585782</v>
      </c>
      <c r="X27" s="24">
        <v>216449</v>
      </c>
      <c r="Y27" s="19">
        <f t="shared" si="4"/>
        <v>163802231</v>
      </c>
      <c r="Z27" s="15">
        <v>91057091</v>
      </c>
      <c r="AA27" s="15">
        <v>28379164</v>
      </c>
      <c r="AB27" s="15">
        <v>43326652</v>
      </c>
      <c r="AC27" s="15">
        <v>631421</v>
      </c>
      <c r="AD27" s="15">
        <v>407903</v>
      </c>
      <c r="AE27" s="19">
        <f t="shared" si="5"/>
        <v>163802231</v>
      </c>
      <c r="AF27" s="15">
        <v>162713128</v>
      </c>
      <c r="AG27" s="24">
        <v>1089103</v>
      </c>
      <c r="AH27" s="19">
        <f t="shared" si="6"/>
        <v>163802231</v>
      </c>
      <c r="AI27" s="13">
        <v>1920368</v>
      </c>
      <c r="AJ27" s="13">
        <v>19076399</v>
      </c>
      <c r="AK27" s="13">
        <v>37433861</v>
      </c>
      <c r="AL27" s="13">
        <v>105371603</v>
      </c>
      <c r="AM27" s="19">
        <f t="shared" si="7"/>
        <v>163802231</v>
      </c>
      <c r="AN27" s="79">
        <f t="shared" si="10"/>
        <v>-1.1795460276129656E-2</v>
      </c>
      <c r="AO27" s="79">
        <f t="shared" si="20"/>
        <v>-7.971269834699311E-3</v>
      </c>
      <c r="AP27" s="79">
        <f t="shared" si="21"/>
        <v>4.8492733914741841E-3</v>
      </c>
      <c r="AQ27" s="79">
        <f t="shared" si="22"/>
        <v>6.4702915111793059E-3</v>
      </c>
      <c r="AR27" s="79">
        <f t="shared" si="22"/>
        <v>4.1800171082234756E-3</v>
      </c>
      <c r="AS27" s="79">
        <f t="shared" si="11"/>
        <v>4.8211374312228227E-3</v>
      </c>
      <c r="AT27" s="79">
        <f t="shared" si="12"/>
        <v>-2.4405726666138021E-3</v>
      </c>
      <c r="AU27" s="79">
        <f t="shared" si="13"/>
        <v>4.1800171082234756E-3</v>
      </c>
      <c r="AV27" s="79">
        <f t="shared" si="14"/>
        <v>6.8020017933058795E-3</v>
      </c>
      <c r="AW27" s="79">
        <f t="shared" si="15"/>
        <v>-5.482595226618634E-5</v>
      </c>
      <c r="AX27" s="79">
        <f t="shared" si="16"/>
        <v>1.8341710767848806E-3</v>
      </c>
      <c r="AY27" s="79">
        <f t="shared" si="17"/>
        <v>-7.4415826331633017E-3</v>
      </c>
      <c r="AZ27" s="79">
        <f t="shared" si="18"/>
        <v>-1.5383464163987294E-2</v>
      </c>
      <c r="BA27" s="79">
        <f t="shared" si="19"/>
        <v>4.1800171082234756E-3</v>
      </c>
    </row>
    <row r="28" spans="1:53" x14ac:dyDescent="0.45">
      <c r="A28" s="8">
        <v>42247</v>
      </c>
      <c r="B28" s="9">
        <v>165008226</v>
      </c>
      <c r="C28" s="9">
        <v>3020682</v>
      </c>
      <c r="D28" s="9">
        <v>158364273</v>
      </c>
      <c r="E28" s="9">
        <v>7609</v>
      </c>
      <c r="F28" s="9">
        <v>3615489</v>
      </c>
      <c r="G28" s="9">
        <v>173</v>
      </c>
      <c r="H28" s="10">
        <f t="shared" si="0"/>
        <v>165008226</v>
      </c>
      <c r="I28" s="13">
        <v>164982729</v>
      </c>
      <c r="J28" s="13">
        <v>25497</v>
      </c>
      <c r="K28" s="10">
        <f t="shared" si="1"/>
        <v>165008226</v>
      </c>
      <c r="L28" s="16">
        <v>150618556</v>
      </c>
      <c r="M28" s="15">
        <v>14389670</v>
      </c>
      <c r="N28" s="10">
        <f t="shared" si="2"/>
        <v>165008226</v>
      </c>
      <c r="O28" s="15">
        <v>161253343</v>
      </c>
      <c r="P28" s="15">
        <v>1692112</v>
      </c>
      <c r="Q28" s="15">
        <v>1137064</v>
      </c>
      <c r="R28" s="15">
        <v>468417</v>
      </c>
      <c r="S28" s="15">
        <v>239011</v>
      </c>
      <c r="T28" s="15">
        <v>140262</v>
      </c>
      <c r="U28" s="15">
        <v>78017</v>
      </c>
      <c r="V28" s="19">
        <f t="shared" si="3"/>
        <v>165008226</v>
      </c>
      <c r="W28" s="15">
        <v>164789947</v>
      </c>
      <c r="X28" s="24">
        <v>218279</v>
      </c>
      <c r="Y28" s="19">
        <f t="shared" si="4"/>
        <v>165008226</v>
      </c>
      <c r="Z28" s="15">
        <v>92070620</v>
      </c>
      <c r="AA28" s="15">
        <v>28430353</v>
      </c>
      <c r="AB28" s="15">
        <v>43384935</v>
      </c>
      <c r="AC28" s="15">
        <v>717124</v>
      </c>
      <c r="AD28" s="15">
        <v>405194</v>
      </c>
      <c r="AE28" s="19">
        <f t="shared" si="5"/>
        <v>165008226</v>
      </c>
      <c r="AF28" s="15">
        <v>163903715</v>
      </c>
      <c r="AG28" s="24">
        <v>1104511</v>
      </c>
      <c r="AH28" s="19">
        <f t="shared" si="6"/>
        <v>165008226</v>
      </c>
      <c r="AI28" s="13">
        <v>1886096</v>
      </c>
      <c r="AJ28" s="13">
        <v>19105986</v>
      </c>
      <c r="AK28" s="13">
        <v>37723876</v>
      </c>
      <c r="AL28" s="13">
        <v>106292268</v>
      </c>
      <c r="AM28" s="19">
        <f t="shared" si="7"/>
        <v>165008226</v>
      </c>
      <c r="AN28" s="79">
        <f t="shared" si="10"/>
        <v>-1.7846579405613926E-2</v>
      </c>
      <c r="AO28" s="79">
        <f t="shared" si="20"/>
        <v>1.5509740596220492E-3</v>
      </c>
      <c r="AP28" s="79">
        <f t="shared" si="21"/>
        <v>7.7473974699003127E-3</v>
      </c>
      <c r="AQ28" s="79">
        <f t="shared" si="22"/>
        <v>8.7373160679732661E-3</v>
      </c>
      <c r="AR28" s="79">
        <f t="shared" si="22"/>
        <v>7.362506558289795E-3</v>
      </c>
      <c r="AS28" s="79">
        <f t="shared" si="11"/>
        <v>7.9145337027949E-3</v>
      </c>
      <c r="AT28" s="79">
        <f t="shared" si="12"/>
        <v>1.6204488392699906E-3</v>
      </c>
      <c r="AU28" s="79">
        <f t="shared" si="13"/>
        <v>7.362506558289795E-3</v>
      </c>
      <c r="AV28" s="79">
        <f t="shared" si="14"/>
        <v>1.1130698212179872E-2</v>
      </c>
      <c r="AW28" s="79">
        <f t="shared" si="15"/>
        <v>1.8037529223905258E-3</v>
      </c>
      <c r="AX28" s="79">
        <f t="shared" si="16"/>
        <v>1.345199716793257E-3</v>
      </c>
      <c r="AY28" s="79">
        <f t="shared" si="17"/>
        <v>0.13573036056767196</v>
      </c>
      <c r="AZ28" s="79">
        <f t="shared" si="18"/>
        <v>-6.6412848152624521E-3</v>
      </c>
      <c r="BA28" s="79">
        <f t="shared" si="19"/>
        <v>7.362506558289795E-3</v>
      </c>
    </row>
    <row r="29" spans="1:53" x14ac:dyDescent="0.45">
      <c r="A29" s="8">
        <v>42277</v>
      </c>
      <c r="B29" s="9">
        <v>167924825</v>
      </c>
      <c r="C29" s="9">
        <v>3009451</v>
      </c>
      <c r="D29" s="9">
        <v>161239772</v>
      </c>
      <c r="E29" s="9">
        <v>4420</v>
      </c>
      <c r="F29" s="9">
        <v>3671010</v>
      </c>
      <c r="G29" s="9">
        <v>172</v>
      </c>
      <c r="H29" s="10">
        <f t="shared" si="0"/>
        <v>167924825</v>
      </c>
      <c r="I29" s="13">
        <v>167900503</v>
      </c>
      <c r="J29" s="13">
        <v>24322</v>
      </c>
      <c r="K29" s="10">
        <f t="shared" si="1"/>
        <v>167924825</v>
      </c>
      <c r="L29" s="16">
        <v>152532054</v>
      </c>
      <c r="M29" s="15">
        <v>15392771</v>
      </c>
      <c r="N29" s="10">
        <f t="shared" si="2"/>
        <v>167924825</v>
      </c>
      <c r="O29" s="15">
        <v>164130646</v>
      </c>
      <c r="P29" s="15">
        <v>1705925</v>
      </c>
      <c r="Q29" s="15">
        <v>1149235</v>
      </c>
      <c r="R29" s="15">
        <v>475427</v>
      </c>
      <c r="S29" s="15">
        <v>240804</v>
      </c>
      <c r="T29" s="15">
        <v>143830</v>
      </c>
      <c r="U29" s="15">
        <v>78958</v>
      </c>
      <c r="V29" s="19">
        <f t="shared" si="3"/>
        <v>167924825</v>
      </c>
      <c r="W29" s="15">
        <v>167702037</v>
      </c>
      <c r="X29" s="24">
        <v>222788</v>
      </c>
      <c r="Y29" s="19">
        <f t="shared" si="4"/>
        <v>167924825</v>
      </c>
      <c r="Z29" s="15">
        <v>93404936</v>
      </c>
      <c r="AA29" s="15">
        <v>28934327</v>
      </c>
      <c r="AB29" s="15">
        <v>44520315</v>
      </c>
      <c r="AC29" s="15">
        <v>659930</v>
      </c>
      <c r="AD29" s="15">
        <v>405317</v>
      </c>
      <c r="AE29" s="19">
        <f t="shared" si="5"/>
        <v>167924825</v>
      </c>
      <c r="AF29" s="15">
        <v>166828322</v>
      </c>
      <c r="AG29" s="24">
        <v>1096503</v>
      </c>
      <c r="AH29" s="19">
        <f t="shared" si="6"/>
        <v>167924825</v>
      </c>
      <c r="AI29" s="13">
        <v>1943802</v>
      </c>
      <c r="AJ29" s="13">
        <v>19544046</v>
      </c>
      <c r="AK29" s="13">
        <v>38801636</v>
      </c>
      <c r="AL29" s="13">
        <v>107635341</v>
      </c>
      <c r="AM29" s="19">
        <f t="shared" si="7"/>
        <v>167924825</v>
      </c>
      <c r="AN29" s="79">
        <f t="shared" si="10"/>
        <v>3.059547340114183E-2</v>
      </c>
      <c r="AO29" s="79">
        <f t="shared" si="20"/>
        <v>2.2927892860384175E-2</v>
      </c>
      <c r="AP29" s="79">
        <f t="shared" si="21"/>
        <v>2.8569704767346812E-2</v>
      </c>
      <c r="AQ29" s="79">
        <f t="shared" si="22"/>
        <v>1.2635660385005614E-2</v>
      </c>
      <c r="AR29" s="79">
        <f t="shared" si="22"/>
        <v>1.7675476372917311E-2</v>
      </c>
      <c r="AS29" s="79">
        <f t="shared" si="11"/>
        <v>1.2704264672408623E-2</v>
      </c>
      <c r="AT29" s="79">
        <f t="shared" si="12"/>
        <v>6.9709798765364317E-2</v>
      </c>
      <c r="AU29" s="79">
        <f t="shared" si="13"/>
        <v>1.7675476372917311E-2</v>
      </c>
      <c r="AV29" s="79">
        <f t="shared" si="14"/>
        <v>1.4492310359156917E-2</v>
      </c>
      <c r="AW29" s="79">
        <f t="shared" si="15"/>
        <v>1.772661774547787E-2</v>
      </c>
      <c r="AX29" s="79">
        <f t="shared" si="16"/>
        <v>2.6169913588668509E-2</v>
      </c>
      <c r="AY29" s="79">
        <f t="shared" si="17"/>
        <v>-7.9754686776624409E-2</v>
      </c>
      <c r="AZ29" s="79">
        <f t="shared" si="18"/>
        <v>3.0355829553251035E-4</v>
      </c>
      <c r="BA29" s="79">
        <f t="shared" si="19"/>
        <v>1.7675476372917311E-2</v>
      </c>
    </row>
    <row r="30" spans="1:53" x14ac:dyDescent="0.45">
      <c r="A30" s="8">
        <v>42308</v>
      </c>
      <c r="B30" s="9">
        <v>170285831</v>
      </c>
      <c r="C30" s="9">
        <v>3029729</v>
      </c>
      <c r="D30" s="9">
        <v>163544292</v>
      </c>
      <c r="E30" s="9">
        <v>3623</v>
      </c>
      <c r="F30" s="9">
        <v>3708047</v>
      </c>
      <c r="G30" s="9">
        <v>140</v>
      </c>
      <c r="H30" s="10">
        <f t="shared" si="0"/>
        <v>170285831</v>
      </c>
      <c r="I30" s="13">
        <v>170260267</v>
      </c>
      <c r="J30" s="13">
        <v>25564</v>
      </c>
      <c r="K30" s="10">
        <f t="shared" ref="K30:K79" si="23">SUM(I30:J30)</f>
        <v>170285831</v>
      </c>
      <c r="L30" s="16">
        <v>154165589</v>
      </c>
      <c r="M30" s="15">
        <v>16120242</v>
      </c>
      <c r="N30" s="10">
        <f t="shared" si="2"/>
        <v>170285831</v>
      </c>
      <c r="O30" s="15">
        <v>166483415</v>
      </c>
      <c r="P30" s="15">
        <v>1721554</v>
      </c>
      <c r="Q30" s="15">
        <v>1157530</v>
      </c>
      <c r="R30" s="15">
        <v>470249</v>
      </c>
      <c r="S30" s="15">
        <v>235212</v>
      </c>
      <c r="T30" s="15">
        <v>140077</v>
      </c>
      <c r="U30" s="15">
        <v>77794</v>
      </c>
      <c r="V30" s="19">
        <f t="shared" si="3"/>
        <v>170285831</v>
      </c>
      <c r="W30" s="15">
        <v>170067960</v>
      </c>
      <c r="X30" s="24">
        <v>217871</v>
      </c>
      <c r="Y30" s="19">
        <f t="shared" si="4"/>
        <v>170285831</v>
      </c>
      <c r="Z30" s="15">
        <v>95241831</v>
      </c>
      <c r="AA30" s="15">
        <v>28912504</v>
      </c>
      <c r="AB30" s="15">
        <v>45082718</v>
      </c>
      <c r="AC30" s="15">
        <v>648165</v>
      </c>
      <c r="AD30" s="15">
        <v>400613</v>
      </c>
      <c r="AE30" s="19">
        <f t="shared" si="5"/>
        <v>170285831</v>
      </c>
      <c r="AF30" s="15">
        <v>169185962</v>
      </c>
      <c r="AG30" s="24">
        <v>1099869</v>
      </c>
      <c r="AH30" s="19">
        <f t="shared" si="6"/>
        <v>170285831</v>
      </c>
      <c r="AI30" s="13">
        <v>1945089</v>
      </c>
      <c r="AJ30" s="13">
        <v>20188886</v>
      </c>
      <c r="AK30" s="13">
        <v>38693071</v>
      </c>
      <c r="AL30" s="13">
        <v>109458785</v>
      </c>
      <c r="AM30" s="19">
        <f t="shared" si="7"/>
        <v>170285831</v>
      </c>
      <c r="AN30" s="79">
        <f t="shared" si="10"/>
        <v>6.6210447360379296E-4</v>
      </c>
      <c r="AO30" s="79">
        <f t="shared" si="20"/>
        <v>3.2994191683748599E-2</v>
      </c>
      <c r="AP30" s="79">
        <f t="shared" si="21"/>
        <v>-2.7979490349324446E-3</v>
      </c>
      <c r="AQ30" s="79">
        <f t="shared" si="22"/>
        <v>1.694094135865654E-2</v>
      </c>
      <c r="AR30" s="79">
        <f t="shared" si="22"/>
        <v>1.4059898528999509E-2</v>
      </c>
      <c r="AS30" s="79">
        <f t="shared" si="11"/>
        <v>1.0709453896162704E-2</v>
      </c>
      <c r="AT30" s="79">
        <f t="shared" si="12"/>
        <v>4.7260561467457676E-2</v>
      </c>
      <c r="AU30" s="79">
        <f t="shared" si="13"/>
        <v>1.4059898528999509E-2</v>
      </c>
      <c r="AV30" s="79">
        <f t="shared" si="14"/>
        <v>1.9665930716980525E-2</v>
      </c>
      <c r="AW30" s="79">
        <f t="shared" si="15"/>
        <v>-7.5422524947616723E-4</v>
      </c>
      <c r="AX30" s="79">
        <f t="shared" si="16"/>
        <v>1.2632502712525731E-2</v>
      </c>
      <c r="AY30" s="79">
        <f t="shared" si="17"/>
        <v>-1.782764838695013E-2</v>
      </c>
      <c r="AZ30" s="79">
        <f t="shared" si="18"/>
        <v>-1.160573082303481E-2</v>
      </c>
      <c r="BA30" s="79">
        <f t="shared" si="19"/>
        <v>1.4059898528999509E-2</v>
      </c>
    </row>
    <row r="31" spans="1:53" x14ac:dyDescent="0.45">
      <c r="A31" s="8">
        <v>42338</v>
      </c>
      <c r="B31" s="9">
        <v>173560667</v>
      </c>
      <c r="C31" s="9">
        <v>3041489</v>
      </c>
      <c r="D31" s="9">
        <v>166832047</v>
      </c>
      <c r="E31" s="9">
        <v>3598</v>
      </c>
      <c r="F31" s="9">
        <v>3683400</v>
      </c>
      <c r="G31" s="9">
        <v>133</v>
      </c>
      <c r="H31" s="10">
        <f t="shared" si="0"/>
        <v>173560667</v>
      </c>
      <c r="I31" s="13">
        <v>173534688</v>
      </c>
      <c r="J31" s="13">
        <v>25979</v>
      </c>
      <c r="K31" s="10">
        <f t="shared" si="23"/>
        <v>173560667</v>
      </c>
      <c r="L31" s="16">
        <v>155837150</v>
      </c>
      <c r="M31" s="15">
        <v>17723517</v>
      </c>
      <c r="N31" s="10">
        <f t="shared" si="2"/>
        <v>173560667</v>
      </c>
      <c r="O31" s="15">
        <v>169719707</v>
      </c>
      <c r="P31" s="15">
        <v>1741447</v>
      </c>
      <c r="Q31" s="15">
        <v>1165281</v>
      </c>
      <c r="R31" s="15">
        <v>475295</v>
      </c>
      <c r="S31" s="15">
        <v>238328</v>
      </c>
      <c r="T31" s="15">
        <v>141978</v>
      </c>
      <c r="U31" s="15">
        <v>78631</v>
      </c>
      <c r="V31" s="19">
        <f t="shared" si="3"/>
        <v>173560667</v>
      </c>
      <c r="W31" s="15">
        <v>173340058</v>
      </c>
      <c r="X31" s="24">
        <v>220609</v>
      </c>
      <c r="Y31" s="19">
        <f t="shared" si="4"/>
        <v>173560667</v>
      </c>
      <c r="Z31" s="15">
        <v>96631691</v>
      </c>
      <c r="AA31" s="15">
        <v>28694298</v>
      </c>
      <c r="AB31" s="15">
        <v>47186792</v>
      </c>
      <c r="AC31" s="15">
        <v>646896</v>
      </c>
      <c r="AD31" s="15">
        <v>400990</v>
      </c>
      <c r="AE31" s="19">
        <f t="shared" si="5"/>
        <v>173560667</v>
      </c>
      <c r="AF31" s="15">
        <v>172464172</v>
      </c>
      <c r="AG31" s="24">
        <v>1096495</v>
      </c>
      <c r="AH31" s="19">
        <f t="shared" si="6"/>
        <v>173560667</v>
      </c>
      <c r="AI31" s="13">
        <v>1952606</v>
      </c>
      <c r="AJ31" s="13">
        <v>21667822</v>
      </c>
      <c r="AK31" s="13">
        <v>39101645</v>
      </c>
      <c r="AL31" s="13">
        <v>110838594</v>
      </c>
      <c r="AM31" s="19">
        <f t="shared" si="7"/>
        <v>173560667</v>
      </c>
      <c r="AN31" s="79">
        <f t="shared" si="10"/>
        <v>3.8646046530518654E-3</v>
      </c>
      <c r="AO31" s="79">
        <f t="shared" si="20"/>
        <v>7.3254958198287909E-2</v>
      </c>
      <c r="AP31" s="79">
        <f t="shared" si="21"/>
        <v>1.0559358289239953E-2</v>
      </c>
      <c r="AQ31" s="79">
        <f t="shared" si="22"/>
        <v>1.2605740142282778E-2</v>
      </c>
      <c r="AR31" s="79">
        <f t="shared" si="22"/>
        <v>1.9231406281829753E-2</v>
      </c>
      <c r="AS31" s="79">
        <f t="shared" si="11"/>
        <v>1.0842633630777358E-2</v>
      </c>
      <c r="AT31" s="79">
        <f t="shared" si="12"/>
        <v>9.9457253805494986E-2</v>
      </c>
      <c r="AU31" s="79">
        <f t="shared" si="13"/>
        <v>1.9231406281829753E-2</v>
      </c>
      <c r="AV31" s="79">
        <f t="shared" si="14"/>
        <v>1.4592957583942291E-2</v>
      </c>
      <c r="AW31" s="79">
        <f t="shared" si="15"/>
        <v>-7.5471152550467442E-3</v>
      </c>
      <c r="AX31" s="79">
        <f t="shared" si="16"/>
        <v>4.6671409651920279E-2</v>
      </c>
      <c r="AY31" s="79">
        <f t="shared" si="17"/>
        <v>-1.9578348105806394E-3</v>
      </c>
      <c r="AZ31" s="79">
        <f t="shared" si="18"/>
        <v>9.4105782887724562E-4</v>
      </c>
      <c r="BA31" s="79">
        <f t="shared" si="19"/>
        <v>1.9231406281829753E-2</v>
      </c>
    </row>
    <row r="32" spans="1:53" x14ac:dyDescent="0.45">
      <c r="A32" s="8">
        <v>42369</v>
      </c>
      <c r="B32" s="9">
        <v>175994476</v>
      </c>
      <c r="C32" s="9">
        <v>3068136</v>
      </c>
      <c r="D32" s="9">
        <v>169182246</v>
      </c>
      <c r="E32" s="9">
        <v>5480</v>
      </c>
      <c r="F32" s="9">
        <v>3738352</v>
      </c>
      <c r="G32" s="9">
        <v>262</v>
      </c>
      <c r="H32" s="10">
        <f t="shared" si="0"/>
        <v>175994476</v>
      </c>
      <c r="I32" s="13">
        <v>175967937</v>
      </c>
      <c r="J32" s="13">
        <v>26539</v>
      </c>
      <c r="K32" s="10">
        <f t="shared" si="23"/>
        <v>175994476</v>
      </c>
      <c r="L32" s="16">
        <v>158019924</v>
      </c>
      <c r="M32" s="15">
        <v>17974552</v>
      </c>
      <c r="N32" s="10">
        <f t="shared" si="2"/>
        <v>175994476</v>
      </c>
      <c r="O32" s="15">
        <v>171979078</v>
      </c>
      <c r="P32" s="15">
        <v>1809429</v>
      </c>
      <c r="Q32" s="15">
        <v>1221577</v>
      </c>
      <c r="R32" s="15">
        <v>500738</v>
      </c>
      <c r="S32" s="15">
        <v>252082</v>
      </c>
      <c r="T32" s="15">
        <v>150446</v>
      </c>
      <c r="U32" s="15">
        <v>81126</v>
      </c>
      <c r="V32" s="19">
        <f t="shared" si="3"/>
        <v>175994476</v>
      </c>
      <c r="W32" s="15">
        <v>175762904</v>
      </c>
      <c r="X32" s="24">
        <v>231572</v>
      </c>
      <c r="Y32" s="19">
        <f t="shared" si="4"/>
        <v>175994476</v>
      </c>
      <c r="Z32" s="15">
        <v>98009263</v>
      </c>
      <c r="AA32" s="15">
        <v>28865633</v>
      </c>
      <c r="AB32" s="15">
        <v>48081533</v>
      </c>
      <c r="AC32" s="15">
        <v>639099</v>
      </c>
      <c r="AD32" s="15">
        <v>398948</v>
      </c>
      <c r="AE32" s="19">
        <f t="shared" si="5"/>
        <v>175994476</v>
      </c>
      <c r="AF32" s="15">
        <v>174899725</v>
      </c>
      <c r="AG32" s="24">
        <v>1094751</v>
      </c>
      <c r="AH32" s="19">
        <f t="shared" si="6"/>
        <v>175994476</v>
      </c>
      <c r="AI32" s="13">
        <v>1915171</v>
      </c>
      <c r="AJ32" s="13">
        <v>21838476</v>
      </c>
      <c r="AK32" s="13">
        <v>39458355</v>
      </c>
      <c r="AL32" s="13">
        <v>112782474</v>
      </c>
      <c r="AM32" s="19">
        <f t="shared" si="7"/>
        <v>175994476</v>
      </c>
      <c r="AN32" s="79">
        <f t="shared" si="10"/>
        <v>-1.9171814487920245E-2</v>
      </c>
      <c r="AO32" s="79">
        <f t="shared" si="20"/>
        <v>7.8759184933308024E-3</v>
      </c>
      <c r="AP32" s="79">
        <f t="shared" si="21"/>
        <v>9.1226340988978857E-3</v>
      </c>
      <c r="AQ32" s="79">
        <f t="shared" si="22"/>
        <v>1.7537934485166783E-2</v>
      </c>
      <c r="AR32" s="79">
        <f t="shared" si="22"/>
        <v>1.4022814281993973E-2</v>
      </c>
      <c r="AS32" s="79">
        <f t="shared" si="11"/>
        <v>1.4006762829017343E-2</v>
      </c>
      <c r="AT32" s="79">
        <f t="shared" si="12"/>
        <v>1.4163949514083464E-2</v>
      </c>
      <c r="AU32" s="79">
        <f t="shared" si="13"/>
        <v>1.4022814281993973E-2</v>
      </c>
      <c r="AV32" s="79">
        <f t="shared" si="14"/>
        <v>1.4255902859032034E-2</v>
      </c>
      <c r="AW32" s="79">
        <f t="shared" si="15"/>
        <v>5.9710469306480333E-3</v>
      </c>
      <c r="AX32" s="79">
        <f t="shared" si="16"/>
        <v>1.8961683176088765E-2</v>
      </c>
      <c r="AY32" s="79">
        <f t="shared" si="17"/>
        <v>-1.2052942049417526E-2</v>
      </c>
      <c r="AZ32" s="79">
        <f t="shared" si="18"/>
        <v>-5.0923963191102026E-3</v>
      </c>
      <c r="BA32" s="79">
        <f t="shared" si="19"/>
        <v>1.4022814281993973E-2</v>
      </c>
    </row>
    <row r="33" spans="1:53" x14ac:dyDescent="0.45">
      <c r="A33" s="8">
        <v>42400</v>
      </c>
      <c r="B33" s="9">
        <v>177136748</v>
      </c>
      <c r="C33" s="9">
        <v>3093553</v>
      </c>
      <c r="D33" s="9">
        <v>170266126</v>
      </c>
      <c r="E33" s="9">
        <v>3542</v>
      </c>
      <c r="F33" s="9">
        <v>3773381</v>
      </c>
      <c r="G33" s="9">
        <v>146</v>
      </c>
      <c r="H33" s="10">
        <f t="shared" si="0"/>
        <v>177136748</v>
      </c>
      <c r="I33" s="13">
        <v>177109593</v>
      </c>
      <c r="J33" s="13">
        <v>27155</v>
      </c>
      <c r="K33" s="10">
        <f t="shared" si="23"/>
        <v>177136748</v>
      </c>
      <c r="L33" s="16">
        <v>158976136</v>
      </c>
      <c r="M33" s="15">
        <v>18160612</v>
      </c>
      <c r="N33" s="10">
        <f t="shared" si="2"/>
        <v>177136748</v>
      </c>
      <c r="O33" s="15">
        <v>173188213</v>
      </c>
      <c r="P33" s="15">
        <v>1783282</v>
      </c>
      <c r="Q33" s="15">
        <v>1203120</v>
      </c>
      <c r="R33" s="15">
        <v>492261</v>
      </c>
      <c r="S33" s="15">
        <v>245614</v>
      </c>
      <c r="T33" s="15">
        <v>145837</v>
      </c>
      <c r="U33" s="15">
        <v>78421</v>
      </c>
      <c r="V33" s="19">
        <f t="shared" si="3"/>
        <v>177136748</v>
      </c>
      <c r="W33" s="15">
        <v>176912490</v>
      </c>
      <c r="X33" s="24">
        <v>224258</v>
      </c>
      <c r="Y33" s="19">
        <f t="shared" si="4"/>
        <v>177136748</v>
      </c>
      <c r="Z33" s="15">
        <v>98901739</v>
      </c>
      <c r="AA33" s="15">
        <v>28863156</v>
      </c>
      <c r="AB33" s="15">
        <v>48335363</v>
      </c>
      <c r="AC33" s="15">
        <v>637963</v>
      </c>
      <c r="AD33" s="15">
        <v>398527</v>
      </c>
      <c r="AE33" s="19">
        <f t="shared" si="5"/>
        <v>177136748</v>
      </c>
      <c r="AF33" s="15">
        <v>176045331</v>
      </c>
      <c r="AG33" s="24">
        <v>1091417</v>
      </c>
      <c r="AH33" s="19">
        <f t="shared" si="6"/>
        <v>177136748</v>
      </c>
      <c r="AI33" s="13">
        <v>1904052</v>
      </c>
      <c r="AJ33" s="13">
        <v>21868885</v>
      </c>
      <c r="AK33" s="13">
        <v>39721132</v>
      </c>
      <c r="AL33" s="13">
        <v>113642679</v>
      </c>
      <c r="AM33" s="19">
        <f t="shared" si="7"/>
        <v>177136748</v>
      </c>
      <c r="AN33" s="79">
        <f t="shared" si="10"/>
        <v>-5.8057478940522801E-3</v>
      </c>
      <c r="AO33" s="79">
        <f t="shared" si="20"/>
        <v>1.3924506453655465E-3</v>
      </c>
      <c r="AP33" s="79">
        <f t="shared" si="21"/>
        <v>6.6596035237657522E-3</v>
      </c>
      <c r="AQ33" s="79">
        <f t="shared" si="22"/>
        <v>7.6271158939109638E-3</v>
      </c>
      <c r="AR33" s="79">
        <f t="shared" si="22"/>
        <v>6.4903855277821335E-3</v>
      </c>
      <c r="AS33" s="79">
        <f t="shared" si="11"/>
        <v>6.0512116180995003E-3</v>
      </c>
      <c r="AT33" s="79">
        <f t="shared" si="12"/>
        <v>1.0351301106141617E-2</v>
      </c>
      <c r="AU33" s="79">
        <f t="shared" si="13"/>
        <v>6.4903855277821335E-3</v>
      </c>
      <c r="AV33" s="79">
        <f t="shared" si="14"/>
        <v>9.1060372528257872E-3</v>
      </c>
      <c r="AW33" s="79">
        <f t="shared" si="15"/>
        <v>-8.5811386848852399E-5</v>
      </c>
      <c r="AX33" s="79">
        <f t="shared" si="16"/>
        <v>5.2791578005634719E-3</v>
      </c>
      <c r="AY33" s="79">
        <f t="shared" si="17"/>
        <v>-1.7775023900835395E-3</v>
      </c>
      <c r="AZ33" s="79">
        <f t="shared" si="18"/>
        <v>-1.0552753742342361E-3</v>
      </c>
      <c r="BA33" s="79">
        <f t="shared" si="19"/>
        <v>6.4903855277821335E-3</v>
      </c>
    </row>
    <row r="34" spans="1:53" x14ac:dyDescent="0.45">
      <c r="A34" s="8">
        <v>42429</v>
      </c>
      <c r="B34" s="9">
        <v>178672163</v>
      </c>
      <c r="C34" s="9">
        <v>3107602</v>
      </c>
      <c r="D34" s="9">
        <v>171788024</v>
      </c>
      <c r="E34" s="9">
        <v>3540</v>
      </c>
      <c r="F34" s="9">
        <v>3772840</v>
      </c>
      <c r="G34" s="9">
        <v>157</v>
      </c>
      <c r="H34" s="10">
        <f t="shared" si="0"/>
        <v>178672163</v>
      </c>
      <c r="I34" s="13">
        <v>178645022</v>
      </c>
      <c r="J34" s="13">
        <v>27141</v>
      </c>
      <c r="K34" s="10">
        <f t="shared" si="23"/>
        <v>178672163</v>
      </c>
      <c r="L34" s="16">
        <v>160344734</v>
      </c>
      <c r="M34" s="15">
        <v>18327429</v>
      </c>
      <c r="N34" s="10">
        <f t="shared" si="2"/>
        <v>178672163</v>
      </c>
      <c r="O34" s="15">
        <v>174734112</v>
      </c>
      <c r="P34" s="15">
        <v>1775114</v>
      </c>
      <c r="Q34" s="15">
        <v>1199506</v>
      </c>
      <c r="R34" s="15">
        <v>493428</v>
      </c>
      <c r="S34" s="15">
        <v>245576</v>
      </c>
      <c r="T34" s="15">
        <v>146143</v>
      </c>
      <c r="U34" s="15">
        <v>78284</v>
      </c>
      <c r="V34" s="19">
        <f t="shared" si="3"/>
        <v>178672163</v>
      </c>
      <c r="W34" s="15">
        <v>178447736</v>
      </c>
      <c r="X34" s="24">
        <v>224427</v>
      </c>
      <c r="Y34" s="19">
        <f t="shared" si="4"/>
        <v>178672163</v>
      </c>
      <c r="Z34" s="15">
        <v>99856273</v>
      </c>
      <c r="AA34" s="15">
        <v>29019821</v>
      </c>
      <c r="AB34" s="15">
        <v>48756613</v>
      </c>
      <c r="AC34" s="15">
        <v>641044</v>
      </c>
      <c r="AD34" s="15">
        <v>398412</v>
      </c>
      <c r="AE34" s="19">
        <f t="shared" si="5"/>
        <v>178672163</v>
      </c>
      <c r="AF34" s="15">
        <v>177591336</v>
      </c>
      <c r="AG34" s="24">
        <v>1080827</v>
      </c>
      <c r="AH34" s="19">
        <f t="shared" si="6"/>
        <v>178672163</v>
      </c>
      <c r="AI34" s="13">
        <v>1906167</v>
      </c>
      <c r="AJ34" s="13">
        <v>22017219</v>
      </c>
      <c r="AK34" s="13">
        <v>40008719</v>
      </c>
      <c r="AL34" s="13">
        <v>114740058</v>
      </c>
      <c r="AM34" s="19">
        <f t="shared" si="7"/>
        <v>178672163</v>
      </c>
      <c r="AN34" s="79">
        <f t="shared" si="10"/>
        <v>1.1107889910569669E-3</v>
      </c>
      <c r="AO34" s="79">
        <f t="shared" si="20"/>
        <v>6.7828789625076907E-3</v>
      </c>
      <c r="AP34" s="79">
        <f t="shared" si="21"/>
        <v>7.2401511618551051E-3</v>
      </c>
      <c r="AQ34" s="79">
        <f t="shared" si="22"/>
        <v>9.6563985437196527E-3</v>
      </c>
      <c r="AR34" s="79">
        <f t="shared" si="22"/>
        <v>8.6679642555027598E-3</v>
      </c>
      <c r="AS34" s="79">
        <f t="shared" si="11"/>
        <v>8.6088266732058452E-3</v>
      </c>
      <c r="AT34" s="79">
        <f t="shared" si="12"/>
        <v>9.1856485893757316E-3</v>
      </c>
      <c r="AU34" s="79">
        <f t="shared" si="13"/>
        <v>8.6679642555027598E-3</v>
      </c>
      <c r="AV34" s="79">
        <f t="shared" si="14"/>
        <v>9.6513368688087471E-3</v>
      </c>
      <c r="AW34" s="79">
        <f t="shared" si="15"/>
        <v>5.4278541126964773E-3</v>
      </c>
      <c r="AX34" s="79">
        <f t="shared" si="16"/>
        <v>8.7151512651306665E-3</v>
      </c>
      <c r="AY34" s="79">
        <f t="shared" si="17"/>
        <v>4.8294336818906422E-3</v>
      </c>
      <c r="AZ34" s="79">
        <f t="shared" si="18"/>
        <v>-2.8856263189194206E-4</v>
      </c>
      <c r="BA34" s="79">
        <f t="shared" si="19"/>
        <v>8.6679642555027598E-3</v>
      </c>
    </row>
    <row r="35" spans="1:53" x14ac:dyDescent="0.45">
      <c r="A35" s="8">
        <v>42460</v>
      </c>
      <c r="B35" s="9">
        <v>179821572</v>
      </c>
      <c r="C35" s="9">
        <v>3140875</v>
      </c>
      <c r="D35" s="9">
        <v>172920310</v>
      </c>
      <c r="E35" s="9">
        <v>3712</v>
      </c>
      <c r="F35" s="9">
        <v>3756515</v>
      </c>
      <c r="G35" s="9">
        <v>160</v>
      </c>
      <c r="H35" s="10">
        <f t="shared" ref="H35:H66" si="24">SUM(C35:G35)</f>
        <v>179821572</v>
      </c>
      <c r="I35" s="13">
        <v>179794373</v>
      </c>
      <c r="J35" s="13">
        <v>27199</v>
      </c>
      <c r="K35" s="10">
        <f t="shared" si="23"/>
        <v>179821572</v>
      </c>
      <c r="L35" s="16">
        <v>161809728</v>
      </c>
      <c r="M35" s="15">
        <v>18011844</v>
      </c>
      <c r="N35" s="10">
        <f t="shared" si="2"/>
        <v>179821572</v>
      </c>
      <c r="O35" s="15">
        <v>175904610</v>
      </c>
      <c r="P35" s="15">
        <v>1770479</v>
      </c>
      <c r="Q35" s="15">
        <v>1191802</v>
      </c>
      <c r="R35" s="15">
        <v>489339</v>
      </c>
      <c r="S35" s="15">
        <v>243242</v>
      </c>
      <c r="T35" s="15">
        <v>143923</v>
      </c>
      <c r="U35" s="15">
        <v>78177</v>
      </c>
      <c r="V35" s="19">
        <f t="shared" si="3"/>
        <v>179821572</v>
      </c>
      <c r="W35" s="15">
        <v>179599472</v>
      </c>
      <c r="X35" s="24">
        <v>222100</v>
      </c>
      <c r="Y35" s="19">
        <f t="shared" si="4"/>
        <v>179821572</v>
      </c>
      <c r="Z35" s="15">
        <v>100888983</v>
      </c>
      <c r="AA35" s="15">
        <v>29127953</v>
      </c>
      <c r="AB35" s="15">
        <v>48763063</v>
      </c>
      <c r="AC35" s="15">
        <v>644772</v>
      </c>
      <c r="AD35" s="15">
        <v>396801</v>
      </c>
      <c r="AE35" s="19">
        <f t="shared" si="5"/>
        <v>179821572</v>
      </c>
      <c r="AF35" s="15">
        <v>178733871</v>
      </c>
      <c r="AG35" s="24">
        <v>1087701</v>
      </c>
      <c r="AH35" s="19">
        <f t="shared" si="6"/>
        <v>179821572</v>
      </c>
      <c r="AI35" s="13">
        <v>1919064</v>
      </c>
      <c r="AJ35" s="13">
        <v>21564016</v>
      </c>
      <c r="AK35" s="13">
        <v>40321253</v>
      </c>
      <c r="AL35" s="13">
        <v>116017239</v>
      </c>
      <c r="AM35" s="19">
        <f t="shared" si="7"/>
        <v>179821572</v>
      </c>
      <c r="AN35" s="79">
        <f t="shared" si="10"/>
        <v>6.7659339396810457E-3</v>
      </c>
      <c r="AO35" s="79">
        <f t="shared" si="20"/>
        <v>-2.0584025621037789E-2</v>
      </c>
      <c r="AP35" s="79">
        <f t="shared" si="21"/>
        <v>7.8116472561893325E-3</v>
      </c>
      <c r="AQ35" s="79">
        <f t="shared" si="22"/>
        <v>1.1131082049827793E-2</v>
      </c>
      <c r="AR35" s="79">
        <f t="shared" si="22"/>
        <v>6.4330614277054452E-3</v>
      </c>
      <c r="AS35" s="79">
        <f t="shared" si="11"/>
        <v>9.136527053018156E-3</v>
      </c>
      <c r="AT35" s="79">
        <f t="shared" si="12"/>
        <v>-1.721927281780767E-2</v>
      </c>
      <c r="AU35" s="79">
        <f t="shared" si="13"/>
        <v>6.4330614277054452E-3</v>
      </c>
      <c r="AV35" s="79">
        <f t="shared" si="14"/>
        <v>1.0341964194878372E-2</v>
      </c>
      <c r="AW35" s="79">
        <f t="shared" si="15"/>
        <v>3.7261429007435986E-3</v>
      </c>
      <c r="AX35" s="79">
        <f t="shared" si="16"/>
        <v>1.3228974703390493E-4</v>
      </c>
      <c r="AY35" s="79">
        <f t="shared" si="17"/>
        <v>5.8155134436949727E-3</v>
      </c>
      <c r="AZ35" s="79">
        <f t="shared" si="18"/>
        <v>-4.0435529050329806E-3</v>
      </c>
      <c r="BA35" s="79">
        <f t="shared" si="19"/>
        <v>6.4330614277054452E-3</v>
      </c>
    </row>
    <row r="36" spans="1:53" x14ac:dyDescent="0.45">
      <c r="A36" s="8">
        <v>42490</v>
      </c>
      <c r="B36" s="9">
        <v>180940098</v>
      </c>
      <c r="C36" s="9">
        <v>3173262</v>
      </c>
      <c r="D36" s="9">
        <v>174000704</v>
      </c>
      <c r="E36" s="9">
        <v>3693</v>
      </c>
      <c r="F36" s="9">
        <v>3762291</v>
      </c>
      <c r="G36" s="9">
        <v>148</v>
      </c>
      <c r="H36" s="10">
        <f t="shared" si="24"/>
        <v>180940098</v>
      </c>
      <c r="I36" s="13">
        <v>180913355</v>
      </c>
      <c r="J36" s="13">
        <v>26743</v>
      </c>
      <c r="K36" s="10">
        <f t="shared" si="23"/>
        <v>180940098</v>
      </c>
      <c r="L36" s="16">
        <v>163240709</v>
      </c>
      <c r="M36" s="15">
        <v>17699389</v>
      </c>
      <c r="N36" s="10">
        <f t="shared" si="2"/>
        <v>180940098</v>
      </c>
      <c r="O36" s="15">
        <v>176990001</v>
      </c>
      <c r="P36" s="15">
        <v>1789952</v>
      </c>
      <c r="Q36" s="15">
        <v>1203862</v>
      </c>
      <c r="R36" s="15">
        <v>491824</v>
      </c>
      <c r="S36" s="15">
        <v>242925</v>
      </c>
      <c r="T36" s="15">
        <v>143768</v>
      </c>
      <c r="U36" s="15">
        <v>77766</v>
      </c>
      <c r="V36" s="19">
        <f t="shared" si="3"/>
        <v>180940098</v>
      </c>
      <c r="W36" s="15">
        <v>180718564</v>
      </c>
      <c r="X36" s="24">
        <v>221534</v>
      </c>
      <c r="Y36" s="19">
        <f t="shared" si="4"/>
        <v>180940098</v>
      </c>
      <c r="Z36" s="15">
        <v>101886829</v>
      </c>
      <c r="AA36" s="15">
        <v>29246158</v>
      </c>
      <c r="AB36" s="15">
        <v>48764729</v>
      </c>
      <c r="AC36" s="15">
        <v>645393</v>
      </c>
      <c r="AD36" s="15">
        <v>396989</v>
      </c>
      <c r="AE36" s="19">
        <f t="shared" si="5"/>
        <v>180940098</v>
      </c>
      <c r="AF36" s="15">
        <v>179857426</v>
      </c>
      <c r="AG36" s="24">
        <v>1082672</v>
      </c>
      <c r="AH36" s="19">
        <f t="shared" si="6"/>
        <v>180940098</v>
      </c>
      <c r="AI36" s="13">
        <v>1929659</v>
      </c>
      <c r="AJ36" s="13">
        <v>21189616</v>
      </c>
      <c r="AK36" s="13">
        <v>40631051</v>
      </c>
      <c r="AL36" s="13">
        <v>117189772</v>
      </c>
      <c r="AM36" s="19">
        <f t="shared" si="7"/>
        <v>180940098</v>
      </c>
      <c r="AN36" s="79">
        <f t="shared" si="10"/>
        <v>5.5209206154667066E-3</v>
      </c>
      <c r="AO36" s="79">
        <f t="shared" si="20"/>
        <v>-1.7362257568349051E-2</v>
      </c>
      <c r="AP36" s="79">
        <f t="shared" si="21"/>
        <v>7.6832433753980809E-3</v>
      </c>
      <c r="AQ36" s="79">
        <f t="shared" si="22"/>
        <v>1.010654114945797E-2</v>
      </c>
      <c r="AR36" s="79">
        <f t="shared" si="22"/>
        <v>6.2201992094697072E-3</v>
      </c>
      <c r="AS36" s="79">
        <f t="shared" si="11"/>
        <v>8.8436030249058935E-3</v>
      </c>
      <c r="AT36" s="79">
        <f t="shared" si="12"/>
        <v>-1.7347196655711654E-2</v>
      </c>
      <c r="AU36" s="79">
        <f t="shared" si="13"/>
        <v>6.2201992094697072E-3</v>
      </c>
      <c r="AV36" s="79">
        <f t="shared" si="14"/>
        <v>9.8905348267808394E-3</v>
      </c>
      <c r="AW36" s="79">
        <f t="shared" si="15"/>
        <v>4.0581293165365927E-3</v>
      </c>
      <c r="AX36" s="79">
        <f t="shared" si="16"/>
        <v>3.416520410130922E-5</v>
      </c>
      <c r="AY36" s="79">
        <f t="shared" si="17"/>
        <v>9.6313115333792406E-4</v>
      </c>
      <c r="AZ36" s="79">
        <f t="shared" si="18"/>
        <v>4.7378912855562363E-4</v>
      </c>
      <c r="BA36" s="79">
        <f t="shared" si="19"/>
        <v>6.2201992094697072E-3</v>
      </c>
    </row>
    <row r="37" spans="1:53" x14ac:dyDescent="0.45">
      <c r="A37" s="8">
        <v>42521</v>
      </c>
      <c r="B37" s="9">
        <v>182436133</v>
      </c>
      <c r="C37" s="9">
        <v>3136755</v>
      </c>
      <c r="D37" s="9">
        <v>175545218</v>
      </c>
      <c r="E37" s="9">
        <v>3452</v>
      </c>
      <c r="F37" s="9">
        <v>3750593</v>
      </c>
      <c r="G37" s="9">
        <v>115</v>
      </c>
      <c r="H37" s="10">
        <f t="shared" si="24"/>
        <v>182436133</v>
      </c>
      <c r="I37" s="13">
        <v>182410257</v>
      </c>
      <c r="J37" s="13">
        <v>25876</v>
      </c>
      <c r="K37" s="10">
        <f t="shared" si="23"/>
        <v>182436133</v>
      </c>
      <c r="L37" s="16">
        <v>164570991</v>
      </c>
      <c r="M37" s="15">
        <v>17865142</v>
      </c>
      <c r="N37" s="10">
        <f t="shared" si="2"/>
        <v>182436133</v>
      </c>
      <c r="O37" s="15">
        <v>178469282</v>
      </c>
      <c r="P37" s="15">
        <v>1785769</v>
      </c>
      <c r="Q37" s="15">
        <v>1217764</v>
      </c>
      <c r="R37" s="15">
        <v>495195</v>
      </c>
      <c r="S37" s="15">
        <v>244536</v>
      </c>
      <c r="T37" s="15">
        <v>144962</v>
      </c>
      <c r="U37" s="15">
        <v>78625</v>
      </c>
      <c r="V37" s="19">
        <f t="shared" si="3"/>
        <v>182436133</v>
      </c>
      <c r="W37" s="15">
        <v>182212546</v>
      </c>
      <c r="X37" s="24">
        <v>223587</v>
      </c>
      <c r="Y37" s="19">
        <f t="shared" si="4"/>
        <v>182436133</v>
      </c>
      <c r="Z37" s="15">
        <v>102953477</v>
      </c>
      <c r="AA37" s="15">
        <v>29294146</v>
      </c>
      <c r="AB37" s="15">
        <v>49197131</v>
      </c>
      <c r="AC37" s="15">
        <v>594743</v>
      </c>
      <c r="AD37" s="15">
        <v>396636</v>
      </c>
      <c r="AE37" s="19">
        <f t="shared" si="5"/>
        <v>182436133</v>
      </c>
      <c r="AF37" s="15">
        <v>181356786</v>
      </c>
      <c r="AG37" s="24">
        <v>1079347</v>
      </c>
      <c r="AH37" s="19">
        <f t="shared" si="6"/>
        <v>182436133</v>
      </c>
      <c r="AI37" s="13">
        <v>1941467</v>
      </c>
      <c r="AJ37" s="13">
        <v>21285622</v>
      </c>
      <c r="AK37" s="13">
        <v>40847034</v>
      </c>
      <c r="AL37" s="13">
        <v>118362010</v>
      </c>
      <c r="AM37" s="19">
        <f t="shared" si="7"/>
        <v>182436133</v>
      </c>
      <c r="AN37" s="79">
        <f t="shared" si="10"/>
        <v>6.1192158821843654E-3</v>
      </c>
      <c r="AO37" s="79">
        <f t="shared" si="20"/>
        <v>4.5308041448226342E-3</v>
      </c>
      <c r="AP37" s="79">
        <f t="shared" si="21"/>
        <v>5.3157128522223068E-3</v>
      </c>
      <c r="AQ37" s="79">
        <f t="shared" si="22"/>
        <v>1.0002903666371157E-2</v>
      </c>
      <c r="AR37" s="79">
        <f t="shared" si="22"/>
        <v>8.2681230779481502E-3</v>
      </c>
      <c r="AS37" s="79">
        <f t="shared" si="11"/>
        <v>8.1492049878318044E-3</v>
      </c>
      <c r="AT37" s="79">
        <f t="shared" si="12"/>
        <v>9.3648995454023859E-3</v>
      </c>
      <c r="AU37" s="79">
        <f t="shared" si="13"/>
        <v>8.2681230779481502E-3</v>
      </c>
      <c r="AV37" s="79">
        <f t="shared" si="14"/>
        <v>1.046894883734187E-2</v>
      </c>
      <c r="AW37" s="79">
        <f t="shared" si="15"/>
        <v>1.6408309084564201E-3</v>
      </c>
      <c r="AX37" s="79">
        <f t="shared" si="16"/>
        <v>8.8671055672225711E-3</v>
      </c>
      <c r="AY37" s="79">
        <f t="shared" si="17"/>
        <v>-7.8479314154321481E-2</v>
      </c>
      <c r="AZ37" s="79">
        <f t="shared" si="18"/>
        <v>-8.8919340334366948E-4</v>
      </c>
      <c r="BA37" s="79">
        <f t="shared" si="19"/>
        <v>8.2681230779481502E-3</v>
      </c>
    </row>
    <row r="38" spans="1:53" x14ac:dyDescent="0.45">
      <c r="A38" s="8">
        <v>42551</v>
      </c>
      <c r="B38" s="9">
        <v>184178757</v>
      </c>
      <c r="C38" s="9">
        <v>3167121</v>
      </c>
      <c r="D38" s="9">
        <v>177251445</v>
      </c>
      <c r="E38" s="9">
        <v>3349</v>
      </c>
      <c r="F38" s="9">
        <v>3756671</v>
      </c>
      <c r="G38" s="9">
        <v>171</v>
      </c>
      <c r="H38" s="10">
        <f t="shared" si="24"/>
        <v>184178757</v>
      </c>
      <c r="I38" s="13">
        <v>184154252</v>
      </c>
      <c r="J38" s="13">
        <v>24505</v>
      </c>
      <c r="K38" s="10">
        <f t="shared" si="23"/>
        <v>184178757</v>
      </c>
      <c r="L38" s="16">
        <v>166663011</v>
      </c>
      <c r="M38" s="15">
        <v>17515746</v>
      </c>
      <c r="N38" s="10">
        <f t="shared" si="2"/>
        <v>184178757</v>
      </c>
      <c r="O38" s="15">
        <v>180131145</v>
      </c>
      <c r="P38" s="15">
        <v>1834796</v>
      </c>
      <c r="Q38" s="15">
        <v>1240467</v>
      </c>
      <c r="R38" s="15">
        <v>500917</v>
      </c>
      <c r="S38" s="15">
        <v>247411</v>
      </c>
      <c r="T38" s="15">
        <v>145620</v>
      </c>
      <c r="U38" s="15">
        <v>78401</v>
      </c>
      <c r="V38" s="19">
        <f t="shared" si="3"/>
        <v>184178757</v>
      </c>
      <c r="W38" s="15">
        <v>183954736</v>
      </c>
      <c r="X38" s="24">
        <v>224021</v>
      </c>
      <c r="Y38" s="19">
        <f t="shared" si="4"/>
        <v>184178757</v>
      </c>
      <c r="Z38" s="15">
        <v>104312312</v>
      </c>
      <c r="AA38" s="15">
        <v>29560147</v>
      </c>
      <c r="AB38" s="15">
        <v>49312596</v>
      </c>
      <c r="AC38" s="15">
        <v>596604</v>
      </c>
      <c r="AD38" s="15">
        <v>397098</v>
      </c>
      <c r="AE38" s="19">
        <f t="shared" si="5"/>
        <v>184178757</v>
      </c>
      <c r="AF38" s="15">
        <v>183099584</v>
      </c>
      <c r="AG38" s="24">
        <v>1079173</v>
      </c>
      <c r="AH38" s="19">
        <f t="shared" si="6"/>
        <v>184178757</v>
      </c>
      <c r="AI38" s="13">
        <v>1953839</v>
      </c>
      <c r="AJ38" s="13">
        <v>21429743</v>
      </c>
      <c r="AK38" s="13">
        <v>40834001</v>
      </c>
      <c r="AL38" s="13">
        <v>119961174</v>
      </c>
      <c r="AM38" s="19">
        <f t="shared" si="7"/>
        <v>184178757</v>
      </c>
      <c r="AN38" s="79">
        <f t="shared" si="10"/>
        <v>6.3725007945023013E-3</v>
      </c>
      <c r="AO38" s="79">
        <f t="shared" si="20"/>
        <v>6.7708145902431226E-3</v>
      </c>
      <c r="AP38" s="79">
        <f t="shared" si="21"/>
        <v>-3.1906845427259175E-4</v>
      </c>
      <c r="AQ38" s="79">
        <f t="shared" si="22"/>
        <v>1.3510787794157939E-2</v>
      </c>
      <c r="AR38" s="79">
        <f t="shared" si="22"/>
        <v>9.5519674274174623E-3</v>
      </c>
      <c r="AS38" s="79">
        <f t="shared" si="11"/>
        <v>1.2711960882583492E-2</v>
      </c>
      <c r="AT38" s="79">
        <f t="shared" si="12"/>
        <v>-1.955741521673883E-2</v>
      </c>
      <c r="AU38" s="79">
        <f t="shared" si="13"/>
        <v>9.5519674274174623E-3</v>
      </c>
      <c r="AV38" s="79">
        <f t="shared" si="14"/>
        <v>1.3198534324391978E-2</v>
      </c>
      <c r="AW38" s="79">
        <f t="shared" si="15"/>
        <v>9.0803466330781589E-3</v>
      </c>
      <c r="AX38" s="79">
        <f t="shared" si="16"/>
        <v>2.3469864533360693E-3</v>
      </c>
      <c r="AY38" s="79">
        <f t="shared" si="17"/>
        <v>3.1290826457814553E-3</v>
      </c>
      <c r="AZ38" s="79">
        <f t="shared" si="18"/>
        <v>1.1647959338032857E-3</v>
      </c>
      <c r="BA38" s="79">
        <f t="shared" si="19"/>
        <v>9.5519674274174623E-3</v>
      </c>
    </row>
    <row r="39" spans="1:53" x14ac:dyDescent="0.45">
      <c r="A39" s="8">
        <v>42582</v>
      </c>
      <c r="B39" s="9">
        <v>185076038</v>
      </c>
      <c r="C39" s="9">
        <v>3166892</v>
      </c>
      <c r="D39" s="9">
        <v>178113773</v>
      </c>
      <c r="E39" s="9">
        <v>3229</v>
      </c>
      <c r="F39" s="9">
        <v>3791978</v>
      </c>
      <c r="G39" s="9">
        <v>166</v>
      </c>
      <c r="H39" s="10">
        <f t="shared" si="24"/>
        <v>185076038</v>
      </c>
      <c r="I39" s="13">
        <v>185050414</v>
      </c>
      <c r="J39" s="13">
        <v>25624</v>
      </c>
      <c r="K39" s="10">
        <f t="shared" si="23"/>
        <v>185076038</v>
      </c>
      <c r="L39" s="16">
        <v>167392749</v>
      </c>
      <c r="M39" s="15">
        <v>17683289</v>
      </c>
      <c r="N39" s="10">
        <f t="shared" si="2"/>
        <v>185076038</v>
      </c>
      <c r="O39" s="15">
        <v>180981654</v>
      </c>
      <c r="P39" s="15">
        <v>1854670</v>
      </c>
      <c r="Q39" s="15">
        <v>1253329</v>
      </c>
      <c r="R39" s="15">
        <v>507864</v>
      </c>
      <c r="S39" s="15">
        <v>251132</v>
      </c>
      <c r="T39" s="15">
        <v>147863</v>
      </c>
      <c r="U39" s="15">
        <v>79526</v>
      </c>
      <c r="V39" s="19">
        <f t="shared" si="3"/>
        <v>185076038</v>
      </c>
      <c r="W39" s="15">
        <v>184848649</v>
      </c>
      <c r="X39" s="24">
        <v>227389</v>
      </c>
      <c r="Y39" s="19">
        <f t="shared" si="4"/>
        <v>185076038</v>
      </c>
      <c r="Z39" s="15">
        <v>105031980</v>
      </c>
      <c r="AA39" s="15">
        <v>29517205</v>
      </c>
      <c r="AB39" s="15">
        <v>49538037</v>
      </c>
      <c r="AC39" s="15">
        <v>592828</v>
      </c>
      <c r="AD39" s="15">
        <v>395988</v>
      </c>
      <c r="AE39" s="19">
        <f t="shared" si="5"/>
        <v>185076038</v>
      </c>
      <c r="AF39" s="15">
        <v>183998559</v>
      </c>
      <c r="AG39" s="24">
        <v>1077479</v>
      </c>
      <c r="AH39" s="19">
        <f t="shared" si="6"/>
        <v>185076038</v>
      </c>
      <c r="AI39" s="13">
        <v>1955145</v>
      </c>
      <c r="AJ39" s="13">
        <v>21391965</v>
      </c>
      <c r="AK39" s="13">
        <v>41049424</v>
      </c>
      <c r="AL39" s="13">
        <v>120679504</v>
      </c>
      <c r="AM39" s="19">
        <f t="shared" si="7"/>
        <v>185076038</v>
      </c>
      <c r="AN39" s="79">
        <f t="shared" si="10"/>
        <v>6.6842764424294944E-4</v>
      </c>
      <c r="AO39" s="79">
        <f t="shared" si="20"/>
        <v>-1.7628769509741671E-3</v>
      </c>
      <c r="AP39" s="79">
        <f t="shared" si="21"/>
        <v>5.2755790450218186E-3</v>
      </c>
      <c r="AQ39" s="79">
        <f t="shared" si="22"/>
        <v>5.9880207574494063E-3</v>
      </c>
      <c r="AR39" s="79">
        <f t="shared" si="22"/>
        <v>4.8717941993712119E-3</v>
      </c>
      <c r="AS39" s="79">
        <f t="shared" si="11"/>
        <v>4.3785240385462616E-3</v>
      </c>
      <c r="AT39" s="79">
        <f t="shared" si="12"/>
        <v>9.5652791494007742E-3</v>
      </c>
      <c r="AU39" s="79">
        <f t="shared" si="13"/>
        <v>4.8717941993712119E-3</v>
      </c>
      <c r="AV39" s="79">
        <f t="shared" si="14"/>
        <v>6.8991664186294713E-3</v>
      </c>
      <c r="AW39" s="79">
        <f t="shared" si="15"/>
        <v>-1.4526991357654616E-3</v>
      </c>
      <c r="AX39" s="79">
        <f t="shared" si="16"/>
        <v>4.5716717083805524E-3</v>
      </c>
      <c r="AY39" s="79">
        <f t="shared" si="17"/>
        <v>-6.3291563583214323E-3</v>
      </c>
      <c r="AZ39" s="79">
        <f t="shared" si="18"/>
        <v>-2.7952797546197663E-3</v>
      </c>
      <c r="BA39" s="79">
        <f t="shared" si="19"/>
        <v>4.8717941993712119E-3</v>
      </c>
    </row>
    <row r="40" spans="1:53" x14ac:dyDescent="0.45">
      <c r="A40" s="8">
        <v>42613</v>
      </c>
      <c r="B40" s="9">
        <v>187238755</v>
      </c>
      <c r="C40" s="9">
        <v>3191275</v>
      </c>
      <c r="D40" s="9">
        <v>180246609</v>
      </c>
      <c r="E40" s="9">
        <v>3304</v>
      </c>
      <c r="F40" s="9">
        <v>3797400</v>
      </c>
      <c r="G40" s="9">
        <v>167</v>
      </c>
      <c r="H40" s="10">
        <f t="shared" si="24"/>
        <v>187238755</v>
      </c>
      <c r="I40" s="13">
        <v>187212928</v>
      </c>
      <c r="J40" s="13">
        <v>25827</v>
      </c>
      <c r="K40" s="10">
        <f t="shared" si="23"/>
        <v>187238755</v>
      </c>
      <c r="L40" s="16">
        <v>169432953</v>
      </c>
      <c r="M40" s="15">
        <v>17805802</v>
      </c>
      <c r="N40" s="10">
        <f t="shared" si="2"/>
        <v>187238755</v>
      </c>
      <c r="O40" s="15">
        <v>183137038</v>
      </c>
      <c r="P40" s="15">
        <v>1855686</v>
      </c>
      <c r="Q40" s="15">
        <v>1252624</v>
      </c>
      <c r="R40" s="15">
        <v>509271</v>
      </c>
      <c r="S40" s="15">
        <v>253289</v>
      </c>
      <c r="T40" s="15">
        <v>149980</v>
      </c>
      <c r="U40" s="15">
        <v>80867</v>
      </c>
      <c r="V40" s="19">
        <f t="shared" si="3"/>
        <v>187238755</v>
      </c>
      <c r="W40" s="15">
        <v>187007908</v>
      </c>
      <c r="X40" s="24">
        <v>230847</v>
      </c>
      <c r="Y40" s="19">
        <f t="shared" si="4"/>
        <v>187238755</v>
      </c>
      <c r="Z40" s="15">
        <v>106463431</v>
      </c>
      <c r="AA40" s="15">
        <v>29790024</v>
      </c>
      <c r="AB40" s="15">
        <v>50002787</v>
      </c>
      <c r="AC40" s="15">
        <v>590958</v>
      </c>
      <c r="AD40" s="15">
        <v>391555</v>
      </c>
      <c r="AE40" s="19">
        <f t="shared" si="5"/>
        <v>187238755</v>
      </c>
      <c r="AF40" s="15">
        <v>186168170</v>
      </c>
      <c r="AG40" s="24">
        <v>1070585</v>
      </c>
      <c r="AH40" s="19">
        <f t="shared" si="6"/>
        <v>187238755</v>
      </c>
      <c r="AI40" s="13">
        <v>1960116</v>
      </c>
      <c r="AJ40" s="13">
        <v>21265957</v>
      </c>
      <c r="AK40" s="13">
        <v>41792165</v>
      </c>
      <c r="AL40" s="13">
        <v>122220517</v>
      </c>
      <c r="AM40" s="19">
        <f t="shared" si="7"/>
        <v>187238755</v>
      </c>
      <c r="AN40" s="79">
        <f t="shared" si="10"/>
        <v>2.5425224216106732E-3</v>
      </c>
      <c r="AO40" s="79">
        <f t="shared" si="20"/>
        <v>-5.890435965092501E-3</v>
      </c>
      <c r="AP40" s="79">
        <f t="shared" si="21"/>
        <v>1.8093822705039661E-2</v>
      </c>
      <c r="AQ40" s="79">
        <f t="shared" si="22"/>
        <v>1.2769467464831477E-2</v>
      </c>
      <c r="AR40" s="79">
        <f t="shared" si="22"/>
        <v>1.1685559207832189E-2</v>
      </c>
      <c r="AS40" s="79">
        <f t="shared" si="11"/>
        <v>1.2188126500031373E-2</v>
      </c>
      <c r="AT40" s="79">
        <f t="shared" si="12"/>
        <v>6.9281794806384713E-3</v>
      </c>
      <c r="AU40" s="79">
        <f t="shared" si="13"/>
        <v>1.1685559207832189E-2</v>
      </c>
      <c r="AV40" s="79">
        <f t="shared" si="14"/>
        <v>1.3628715749241327E-2</v>
      </c>
      <c r="AW40" s="79">
        <f t="shared" si="15"/>
        <v>9.2427111577806902E-3</v>
      </c>
      <c r="AX40" s="79">
        <f t="shared" si="16"/>
        <v>9.3816797787122652E-3</v>
      </c>
      <c r="AY40" s="79">
        <f t="shared" si="17"/>
        <v>-3.1543719257524946E-3</v>
      </c>
      <c r="AZ40" s="79">
        <f t="shared" si="18"/>
        <v>-1.1194783680313545E-2</v>
      </c>
      <c r="BA40" s="79">
        <f t="shared" si="19"/>
        <v>1.1685559207832189E-2</v>
      </c>
    </row>
    <row r="41" spans="1:53" x14ac:dyDescent="0.45">
      <c r="A41" s="8">
        <v>42643</v>
      </c>
      <c r="B41" s="9">
        <v>190121455</v>
      </c>
      <c r="C41" s="9">
        <v>3164685</v>
      </c>
      <c r="D41" s="9">
        <v>183175226</v>
      </c>
      <c r="E41" s="9">
        <v>3951</v>
      </c>
      <c r="F41" s="9">
        <v>3777395</v>
      </c>
      <c r="G41" s="9">
        <v>198</v>
      </c>
      <c r="H41" s="10">
        <f t="shared" si="24"/>
        <v>190121455</v>
      </c>
      <c r="I41" s="13">
        <v>190095731</v>
      </c>
      <c r="J41" s="13">
        <v>25724</v>
      </c>
      <c r="K41" s="10">
        <f t="shared" si="23"/>
        <v>190121455</v>
      </c>
      <c r="L41" s="16">
        <v>171766976</v>
      </c>
      <c r="M41" s="15">
        <v>18354479</v>
      </c>
      <c r="N41" s="10">
        <f t="shared" si="2"/>
        <v>190121455</v>
      </c>
      <c r="O41" s="15">
        <v>186039882</v>
      </c>
      <c r="P41" s="15">
        <v>1855997</v>
      </c>
      <c r="Q41" s="15">
        <v>1246025</v>
      </c>
      <c r="R41" s="15">
        <v>503324</v>
      </c>
      <c r="S41" s="15">
        <v>249204</v>
      </c>
      <c r="T41" s="15">
        <v>147000</v>
      </c>
      <c r="U41" s="15">
        <v>80023</v>
      </c>
      <c r="V41" s="19">
        <f t="shared" si="3"/>
        <v>190121455</v>
      </c>
      <c r="W41" s="15">
        <v>189894432</v>
      </c>
      <c r="X41" s="24">
        <v>227023</v>
      </c>
      <c r="Y41" s="19">
        <f t="shared" si="4"/>
        <v>190121455</v>
      </c>
      <c r="Z41" s="15">
        <v>108105792</v>
      </c>
      <c r="AA41" s="15">
        <v>30058618</v>
      </c>
      <c r="AB41" s="15">
        <v>50981697</v>
      </c>
      <c r="AC41" s="15">
        <v>586087</v>
      </c>
      <c r="AD41" s="15">
        <v>389261</v>
      </c>
      <c r="AE41" s="19">
        <f t="shared" si="5"/>
        <v>190121455</v>
      </c>
      <c r="AF41" s="15">
        <v>189056454</v>
      </c>
      <c r="AG41" s="24">
        <v>1065001</v>
      </c>
      <c r="AH41" s="19">
        <f t="shared" si="6"/>
        <v>190121455</v>
      </c>
      <c r="AI41" s="13">
        <v>1975737</v>
      </c>
      <c r="AJ41" s="13">
        <v>21533940</v>
      </c>
      <c r="AK41" s="13">
        <v>42644155</v>
      </c>
      <c r="AL41" s="13">
        <v>123967623</v>
      </c>
      <c r="AM41" s="19">
        <f t="shared" si="7"/>
        <v>190121455</v>
      </c>
      <c r="AN41" s="79">
        <f t="shared" si="10"/>
        <v>7.9694262992598391E-3</v>
      </c>
      <c r="AO41" s="79">
        <f t="shared" si="20"/>
        <v>1.2601502015639362E-2</v>
      </c>
      <c r="AP41" s="79">
        <f t="shared" si="21"/>
        <v>2.0386357107845452E-2</v>
      </c>
      <c r="AQ41" s="79">
        <f t="shared" si="22"/>
        <v>1.429470307346188E-2</v>
      </c>
      <c r="AR41" s="79">
        <f t="shared" si="22"/>
        <v>1.5395851142035205E-2</v>
      </c>
      <c r="AS41" s="79">
        <f t="shared" si="11"/>
        <v>1.3775496198782535E-2</v>
      </c>
      <c r="AT41" s="79">
        <f t="shared" si="12"/>
        <v>3.0814506417627244E-2</v>
      </c>
      <c r="AU41" s="79">
        <f t="shared" si="13"/>
        <v>1.5395851142035205E-2</v>
      </c>
      <c r="AV41" s="79">
        <f t="shared" si="14"/>
        <v>1.542652706730821E-2</v>
      </c>
      <c r="AW41" s="79">
        <f t="shared" si="15"/>
        <v>9.0162397989340323E-3</v>
      </c>
      <c r="AX41" s="79">
        <f t="shared" si="16"/>
        <v>1.957710877195705E-2</v>
      </c>
      <c r="AY41" s="79">
        <f t="shared" si="17"/>
        <v>-8.2425485398285488E-3</v>
      </c>
      <c r="AZ41" s="79">
        <f t="shared" si="18"/>
        <v>-5.8586916269744993E-3</v>
      </c>
      <c r="BA41" s="79">
        <f t="shared" si="19"/>
        <v>1.5395851142035205E-2</v>
      </c>
    </row>
    <row r="42" spans="1:53" x14ac:dyDescent="0.45">
      <c r="A42" s="8">
        <v>42674</v>
      </c>
      <c r="B42" s="9">
        <v>193352001</v>
      </c>
      <c r="C42" s="9">
        <v>3195801</v>
      </c>
      <c r="D42" s="9">
        <v>186377506</v>
      </c>
      <c r="E42" s="9">
        <v>3741</v>
      </c>
      <c r="F42" s="9">
        <v>3774749</v>
      </c>
      <c r="G42" s="9">
        <v>204</v>
      </c>
      <c r="H42" s="10">
        <f t="shared" si="24"/>
        <v>193352001</v>
      </c>
      <c r="I42" s="13">
        <v>193325865</v>
      </c>
      <c r="J42" s="13">
        <v>26136</v>
      </c>
      <c r="K42" s="10">
        <f t="shared" si="23"/>
        <v>193352001</v>
      </c>
      <c r="L42" s="16">
        <v>174377543</v>
      </c>
      <c r="M42" s="15">
        <v>18974458</v>
      </c>
      <c r="N42" s="10">
        <f t="shared" si="2"/>
        <v>193352001</v>
      </c>
      <c r="O42" s="15">
        <v>189257720</v>
      </c>
      <c r="P42" s="15">
        <v>1863823</v>
      </c>
      <c r="Q42" s="15">
        <v>1249712</v>
      </c>
      <c r="R42" s="15">
        <v>504358</v>
      </c>
      <c r="S42" s="15">
        <v>248247</v>
      </c>
      <c r="T42" s="15">
        <v>147130</v>
      </c>
      <c r="U42" s="15">
        <v>81011</v>
      </c>
      <c r="V42" s="19">
        <f t="shared" si="3"/>
        <v>193352001</v>
      </c>
      <c r="W42" s="15">
        <v>193123860</v>
      </c>
      <c r="X42" s="24">
        <v>228141</v>
      </c>
      <c r="Y42" s="19">
        <f t="shared" si="4"/>
        <v>193352001</v>
      </c>
      <c r="Z42" s="15">
        <v>110264890</v>
      </c>
      <c r="AA42" s="15">
        <v>30199154</v>
      </c>
      <c r="AB42" s="15">
        <v>51913740</v>
      </c>
      <c r="AC42" s="15">
        <v>586428</v>
      </c>
      <c r="AD42" s="15">
        <v>387789</v>
      </c>
      <c r="AE42" s="19">
        <f t="shared" si="5"/>
        <v>193352001</v>
      </c>
      <c r="AF42" s="15">
        <v>192289192</v>
      </c>
      <c r="AG42" s="24">
        <v>1062809</v>
      </c>
      <c r="AH42" s="19">
        <f t="shared" si="6"/>
        <v>193352001</v>
      </c>
      <c r="AI42" s="13">
        <v>2008336</v>
      </c>
      <c r="AJ42" s="13">
        <v>21668624</v>
      </c>
      <c r="AK42" s="13">
        <v>43599561</v>
      </c>
      <c r="AL42" s="13">
        <v>126075480</v>
      </c>
      <c r="AM42" s="19">
        <f t="shared" si="7"/>
        <v>193352001</v>
      </c>
      <c r="AN42" s="79">
        <f t="shared" si="10"/>
        <v>1.6499665694371266E-2</v>
      </c>
      <c r="AO42" s="79">
        <f t="shared" si="20"/>
        <v>6.2544987122653819E-3</v>
      </c>
      <c r="AP42" s="79">
        <f t="shared" si="21"/>
        <v>2.2404148939051554E-2</v>
      </c>
      <c r="AQ42" s="79">
        <f t="shared" si="22"/>
        <v>1.7003286414550355E-2</v>
      </c>
      <c r="AR42" s="79">
        <f t="shared" si="22"/>
        <v>1.6992011764269319E-2</v>
      </c>
      <c r="AS42" s="79">
        <f t="shared" si="11"/>
        <v>1.5198305639379715E-2</v>
      </c>
      <c r="AT42" s="79">
        <f t="shared" si="12"/>
        <v>3.3778076729936053E-2</v>
      </c>
      <c r="AU42" s="79">
        <f t="shared" si="13"/>
        <v>1.6992011764269319E-2</v>
      </c>
      <c r="AV42" s="79">
        <f t="shared" si="14"/>
        <v>1.99720843819358E-2</v>
      </c>
      <c r="AW42" s="79">
        <f t="shared" si="15"/>
        <v>4.6753979174957412E-3</v>
      </c>
      <c r="AX42" s="79">
        <f t="shared" si="16"/>
        <v>1.8281913997488158E-2</v>
      </c>
      <c r="AY42" s="79">
        <f t="shared" si="17"/>
        <v>5.8182488265394049E-4</v>
      </c>
      <c r="AZ42" s="79">
        <f t="shared" si="18"/>
        <v>-3.7815244784347776E-3</v>
      </c>
      <c r="BA42" s="79">
        <f t="shared" si="19"/>
        <v>1.6992011764269319E-2</v>
      </c>
    </row>
    <row r="43" spans="1:53" x14ac:dyDescent="0.45">
      <c r="A43" s="8">
        <v>42704</v>
      </c>
      <c r="B43" s="9">
        <v>196467945</v>
      </c>
      <c r="C43" s="9">
        <v>2945144</v>
      </c>
      <c r="D43" s="9">
        <v>189735907</v>
      </c>
      <c r="E43" s="9">
        <v>4671</v>
      </c>
      <c r="F43" s="9">
        <v>3781976</v>
      </c>
      <c r="G43" s="9">
        <v>247</v>
      </c>
      <c r="H43" s="10">
        <f t="shared" si="24"/>
        <v>196467945</v>
      </c>
      <c r="I43" s="13">
        <v>196441614</v>
      </c>
      <c r="J43" s="13">
        <v>26331</v>
      </c>
      <c r="K43" s="10">
        <f t="shared" si="23"/>
        <v>196467945</v>
      </c>
      <c r="L43" s="16">
        <v>177096577</v>
      </c>
      <c r="M43" s="15">
        <v>19371368</v>
      </c>
      <c r="N43" s="10">
        <f t="shared" si="2"/>
        <v>196467945</v>
      </c>
      <c r="O43" s="15">
        <v>192319969</v>
      </c>
      <c r="P43" s="15">
        <v>1889027</v>
      </c>
      <c r="Q43" s="15">
        <v>1267092</v>
      </c>
      <c r="R43" s="15">
        <v>508083</v>
      </c>
      <c r="S43" s="15">
        <v>251281</v>
      </c>
      <c r="T43" s="15">
        <v>150404</v>
      </c>
      <c r="U43" s="15">
        <v>82089</v>
      </c>
      <c r="V43" s="19">
        <f t="shared" si="3"/>
        <v>196467945</v>
      </c>
      <c r="W43" s="15">
        <v>196235452</v>
      </c>
      <c r="X43" s="24">
        <v>232493</v>
      </c>
      <c r="Y43" s="19">
        <f t="shared" si="4"/>
        <v>196467945</v>
      </c>
      <c r="Z43" s="15">
        <v>111993742</v>
      </c>
      <c r="AA43" s="15">
        <v>30910986</v>
      </c>
      <c r="AB43" s="15">
        <v>52589586</v>
      </c>
      <c r="AC43" s="15">
        <v>585936</v>
      </c>
      <c r="AD43" s="15">
        <v>387695</v>
      </c>
      <c r="AE43" s="19">
        <f t="shared" si="5"/>
        <v>196467945</v>
      </c>
      <c r="AF43" s="15">
        <v>195413587</v>
      </c>
      <c r="AG43" s="24">
        <v>1054358</v>
      </c>
      <c r="AH43" s="19">
        <f t="shared" si="6"/>
        <v>196467945</v>
      </c>
      <c r="AI43" s="13">
        <v>2538305</v>
      </c>
      <c r="AJ43" s="13">
        <v>21877688</v>
      </c>
      <c r="AK43" s="13">
        <v>44509853</v>
      </c>
      <c r="AL43" s="13">
        <v>127542099</v>
      </c>
      <c r="AM43" s="19">
        <f t="shared" si="7"/>
        <v>196467945</v>
      </c>
      <c r="AN43" s="79">
        <f t="shared" si="10"/>
        <v>0.26388462886688285</v>
      </c>
      <c r="AO43" s="79">
        <f t="shared" si="20"/>
        <v>9.6482360855031681E-3</v>
      </c>
      <c r="AP43" s="79">
        <f t="shared" si="21"/>
        <v>2.0878467101996739E-2</v>
      </c>
      <c r="AQ43" s="79">
        <f t="shared" si="22"/>
        <v>1.1632864693436027E-2</v>
      </c>
      <c r="AR43" s="79">
        <f t="shared" si="22"/>
        <v>1.6115395671545185E-2</v>
      </c>
      <c r="AS43" s="79">
        <f t="shared" si="11"/>
        <v>1.5592799125515835E-2</v>
      </c>
      <c r="AT43" s="79">
        <f t="shared" si="12"/>
        <v>2.0918120559754592E-2</v>
      </c>
      <c r="AU43" s="79">
        <f t="shared" si="13"/>
        <v>1.6115395671545185E-2</v>
      </c>
      <c r="AV43" s="79">
        <f t="shared" si="14"/>
        <v>1.5679079714313413E-2</v>
      </c>
      <c r="AW43" s="79">
        <f t="shared" si="15"/>
        <v>2.3571256333869486E-2</v>
      </c>
      <c r="AX43" s="79">
        <f t="shared" si="16"/>
        <v>1.3018634373096602E-2</v>
      </c>
      <c r="AY43" s="79">
        <f t="shared" si="17"/>
        <v>-8.389776750086967E-4</v>
      </c>
      <c r="AZ43" s="79">
        <f t="shared" si="18"/>
        <v>-2.4239986178050435E-4</v>
      </c>
      <c r="BA43" s="79">
        <f t="shared" si="19"/>
        <v>1.6115395671545185E-2</v>
      </c>
    </row>
    <row r="44" spans="1:53" x14ac:dyDescent="0.45">
      <c r="A44" s="8">
        <v>42735</v>
      </c>
      <c r="B44" s="9">
        <v>199301222</v>
      </c>
      <c r="C44" s="9">
        <v>2940774</v>
      </c>
      <c r="D44" s="9">
        <v>192540889</v>
      </c>
      <c r="E44" s="9">
        <v>5917</v>
      </c>
      <c r="F44" s="9">
        <v>3813346</v>
      </c>
      <c r="G44" s="9">
        <v>296</v>
      </c>
      <c r="H44" s="10">
        <f t="shared" si="24"/>
        <v>199301222</v>
      </c>
      <c r="I44" s="13">
        <v>199274923</v>
      </c>
      <c r="J44" s="13">
        <v>26299</v>
      </c>
      <c r="K44" s="10">
        <f t="shared" si="23"/>
        <v>199301222</v>
      </c>
      <c r="L44" s="16">
        <v>179553275</v>
      </c>
      <c r="M44" s="15">
        <v>19747947</v>
      </c>
      <c r="N44" s="10">
        <f t="shared" si="2"/>
        <v>199301222</v>
      </c>
      <c r="O44" s="15">
        <v>195002326</v>
      </c>
      <c r="P44" s="15">
        <v>1952563</v>
      </c>
      <c r="Q44" s="15">
        <v>1313244</v>
      </c>
      <c r="R44" s="15">
        <v>527255</v>
      </c>
      <c r="S44" s="15">
        <v>262903</v>
      </c>
      <c r="T44" s="15">
        <v>157651</v>
      </c>
      <c r="U44" s="15">
        <v>85280</v>
      </c>
      <c r="V44" s="19">
        <f t="shared" si="3"/>
        <v>199301222</v>
      </c>
      <c r="W44" s="15">
        <v>199058291</v>
      </c>
      <c r="X44" s="24">
        <v>242931</v>
      </c>
      <c r="Y44" s="19">
        <f t="shared" si="4"/>
        <v>199301222</v>
      </c>
      <c r="Z44" s="15">
        <v>113730113</v>
      </c>
      <c r="AA44" s="15">
        <v>31184520</v>
      </c>
      <c r="AB44" s="15">
        <v>53412862</v>
      </c>
      <c r="AC44" s="15">
        <v>586402</v>
      </c>
      <c r="AD44" s="15">
        <v>387325</v>
      </c>
      <c r="AE44" s="19">
        <f t="shared" si="5"/>
        <v>199301222</v>
      </c>
      <c r="AF44" s="15">
        <v>198245538</v>
      </c>
      <c r="AG44" s="24">
        <v>1055684</v>
      </c>
      <c r="AH44" s="19">
        <f t="shared" si="6"/>
        <v>199301222</v>
      </c>
      <c r="AI44" s="13">
        <v>2569776</v>
      </c>
      <c r="AJ44" s="13">
        <v>22051896</v>
      </c>
      <c r="AK44" s="13">
        <v>45302251</v>
      </c>
      <c r="AL44" s="13">
        <v>129377299</v>
      </c>
      <c r="AM44" s="19">
        <f t="shared" si="7"/>
        <v>199301222</v>
      </c>
      <c r="AN44" s="79">
        <f t="shared" si="10"/>
        <v>1.2398431236592924E-2</v>
      </c>
      <c r="AO44" s="79">
        <f t="shared" si="20"/>
        <v>7.9628158149069508E-3</v>
      </c>
      <c r="AP44" s="79">
        <f t="shared" si="21"/>
        <v>1.7802754819253166E-2</v>
      </c>
      <c r="AQ44" s="79">
        <f t="shared" si="22"/>
        <v>1.4388974420124606E-2</v>
      </c>
      <c r="AR44" s="79">
        <f t="shared" si="22"/>
        <v>1.4421064973219931E-2</v>
      </c>
      <c r="AS44" s="79">
        <f t="shared" si="11"/>
        <v>1.3872080655742997E-2</v>
      </c>
      <c r="AT44" s="79">
        <f t="shared" si="12"/>
        <v>1.9439979664833171E-2</v>
      </c>
      <c r="AU44" s="79">
        <f t="shared" si="13"/>
        <v>1.4421064973219931E-2</v>
      </c>
      <c r="AV44" s="79">
        <f t="shared" si="14"/>
        <v>1.5504178795990226E-2</v>
      </c>
      <c r="AW44" s="79">
        <f t="shared" si="15"/>
        <v>8.8490868586333666E-3</v>
      </c>
      <c r="AX44" s="79">
        <f t="shared" si="16"/>
        <v>1.5654734380301072E-2</v>
      </c>
      <c r="AY44" s="79">
        <f t="shared" si="17"/>
        <v>7.9530870265694543E-4</v>
      </c>
      <c r="AZ44" s="79">
        <f t="shared" si="18"/>
        <v>-9.5435845187583025E-4</v>
      </c>
      <c r="BA44" s="79">
        <f t="shared" si="19"/>
        <v>1.4421064973219931E-2</v>
      </c>
    </row>
    <row r="45" spans="1:53" x14ac:dyDescent="0.45">
      <c r="A45" s="8">
        <v>42766</v>
      </c>
      <c r="B45" s="9">
        <v>200044170</v>
      </c>
      <c r="C45" s="9">
        <v>2941039</v>
      </c>
      <c r="D45" s="9">
        <v>193247023</v>
      </c>
      <c r="E45" s="9">
        <v>4723</v>
      </c>
      <c r="F45" s="9">
        <v>3851142</v>
      </c>
      <c r="G45" s="9">
        <v>243</v>
      </c>
      <c r="H45" s="10">
        <f t="shared" si="24"/>
        <v>200044170</v>
      </c>
      <c r="I45" s="13">
        <v>199996532</v>
      </c>
      <c r="J45" s="13">
        <v>47638</v>
      </c>
      <c r="K45" s="10">
        <f t="shared" si="23"/>
        <v>200044170</v>
      </c>
      <c r="L45" s="16">
        <v>180496241</v>
      </c>
      <c r="M45" s="15">
        <v>19547929</v>
      </c>
      <c r="N45" s="10">
        <f t="shared" si="2"/>
        <v>200044170</v>
      </c>
      <c r="O45" s="15">
        <v>195806566</v>
      </c>
      <c r="P45" s="15">
        <v>1926180</v>
      </c>
      <c r="Q45" s="15">
        <v>1294365</v>
      </c>
      <c r="R45" s="15">
        <v>520392</v>
      </c>
      <c r="S45" s="15">
        <v>257754</v>
      </c>
      <c r="T45" s="15">
        <v>154881</v>
      </c>
      <c r="U45" s="15">
        <v>84032</v>
      </c>
      <c r="V45" s="19">
        <f t="shared" si="3"/>
        <v>200044170</v>
      </c>
      <c r="W45" s="15">
        <v>199805257</v>
      </c>
      <c r="X45" s="24">
        <v>238913</v>
      </c>
      <c r="Y45" s="19">
        <f t="shared" si="4"/>
        <v>200044170</v>
      </c>
      <c r="Z45" s="15">
        <v>114638699</v>
      </c>
      <c r="AA45" s="15">
        <v>31027193</v>
      </c>
      <c r="AB45" s="15">
        <v>53405820</v>
      </c>
      <c r="AC45" s="15">
        <v>586023</v>
      </c>
      <c r="AD45" s="15">
        <v>386435</v>
      </c>
      <c r="AE45" s="19">
        <f t="shared" si="5"/>
        <v>200044170</v>
      </c>
      <c r="AF45" s="15">
        <v>198989437</v>
      </c>
      <c r="AG45" s="24">
        <v>1054733</v>
      </c>
      <c r="AH45" s="19">
        <f t="shared" si="6"/>
        <v>200044170</v>
      </c>
      <c r="AI45" s="13">
        <v>2431516</v>
      </c>
      <c r="AJ45" s="13">
        <v>22167930</v>
      </c>
      <c r="AK45" s="13">
        <v>45055812</v>
      </c>
      <c r="AL45" s="13">
        <v>130388912</v>
      </c>
      <c r="AM45" s="19">
        <f t="shared" si="7"/>
        <v>200044170</v>
      </c>
      <c r="AN45" s="79">
        <f t="shared" si="10"/>
        <v>-5.3802354757768768E-2</v>
      </c>
      <c r="AO45" s="79">
        <f t="shared" si="20"/>
        <v>5.2618604767590048E-3</v>
      </c>
      <c r="AP45" s="79">
        <f t="shared" si="21"/>
        <v>-5.4398842123761131E-3</v>
      </c>
      <c r="AQ45" s="79">
        <f t="shared" si="22"/>
        <v>7.8190919722323157E-3</v>
      </c>
      <c r="AR45" s="79">
        <f t="shared" si="22"/>
        <v>3.7277643987551666E-3</v>
      </c>
      <c r="AS45" s="79">
        <f t="shared" si="11"/>
        <v>5.2517337820766567E-3</v>
      </c>
      <c r="AT45" s="79">
        <f t="shared" si="12"/>
        <v>-1.0128546526887073E-2</v>
      </c>
      <c r="AU45" s="79">
        <f t="shared" si="13"/>
        <v>3.7277643987551666E-3</v>
      </c>
      <c r="AV45" s="79">
        <f t="shared" si="14"/>
        <v>7.9889659478312482E-3</v>
      </c>
      <c r="AW45" s="79">
        <f t="shared" si="15"/>
        <v>-5.0450351648830896E-3</v>
      </c>
      <c r="AX45" s="79">
        <f t="shared" si="16"/>
        <v>-1.3184090378830476E-4</v>
      </c>
      <c r="AY45" s="79">
        <f t="shared" si="17"/>
        <v>-6.4631430315721975E-4</v>
      </c>
      <c r="AZ45" s="79">
        <f t="shared" si="18"/>
        <v>-2.2978119150584135E-3</v>
      </c>
      <c r="BA45" s="79">
        <f t="shared" si="19"/>
        <v>3.7277643987551666E-3</v>
      </c>
    </row>
    <row r="46" spans="1:53" x14ac:dyDescent="0.45">
      <c r="A46" s="8">
        <v>42794</v>
      </c>
      <c r="B46" s="9">
        <v>202160926</v>
      </c>
      <c r="C46" s="9">
        <v>2908912</v>
      </c>
      <c r="D46" s="9">
        <v>195389106</v>
      </c>
      <c r="E46" s="9">
        <v>4854</v>
      </c>
      <c r="F46" s="9">
        <v>3857775</v>
      </c>
      <c r="G46" s="9">
        <v>279</v>
      </c>
      <c r="H46" s="10">
        <f t="shared" si="24"/>
        <v>202160926</v>
      </c>
      <c r="I46" s="13">
        <v>202134281</v>
      </c>
      <c r="J46" s="13">
        <v>26645</v>
      </c>
      <c r="K46" s="10">
        <f t="shared" si="23"/>
        <v>202160926</v>
      </c>
      <c r="L46" s="16">
        <v>182424634</v>
      </c>
      <c r="M46" s="15">
        <v>19736292</v>
      </c>
      <c r="N46" s="10">
        <f t="shared" si="2"/>
        <v>202160926</v>
      </c>
      <c r="O46" s="15">
        <v>197923872</v>
      </c>
      <c r="P46" s="15">
        <v>1926006</v>
      </c>
      <c r="Q46" s="15">
        <v>1294885</v>
      </c>
      <c r="R46" s="15">
        <v>519292</v>
      </c>
      <c r="S46" s="15">
        <v>257551</v>
      </c>
      <c r="T46" s="15">
        <v>154805</v>
      </c>
      <c r="U46" s="15">
        <v>84515</v>
      </c>
      <c r="V46" s="19">
        <f t="shared" si="3"/>
        <v>202160926</v>
      </c>
      <c r="W46" s="15">
        <v>201921606</v>
      </c>
      <c r="X46" s="24">
        <v>239320</v>
      </c>
      <c r="Y46" s="19">
        <f t="shared" si="4"/>
        <v>202160926</v>
      </c>
      <c r="Z46" s="15">
        <v>116782830</v>
      </c>
      <c r="AA46" s="15">
        <v>30426634</v>
      </c>
      <c r="AB46" s="15">
        <v>53982815</v>
      </c>
      <c r="AC46" s="15">
        <v>582178</v>
      </c>
      <c r="AD46" s="15">
        <v>386469</v>
      </c>
      <c r="AE46" s="19">
        <f t="shared" si="5"/>
        <v>202160926</v>
      </c>
      <c r="AF46" s="15">
        <v>201107802</v>
      </c>
      <c r="AG46" s="24">
        <v>1053124</v>
      </c>
      <c r="AH46" s="19">
        <f t="shared" si="6"/>
        <v>202160926</v>
      </c>
      <c r="AI46" s="13">
        <v>2448782</v>
      </c>
      <c r="AJ46" s="13">
        <v>22315547</v>
      </c>
      <c r="AK46" s="13">
        <v>44798783</v>
      </c>
      <c r="AL46" s="13">
        <v>132597814</v>
      </c>
      <c r="AM46" s="19">
        <f t="shared" si="7"/>
        <v>202160926</v>
      </c>
      <c r="AN46" s="79">
        <f t="shared" si="10"/>
        <v>7.1009197554118501E-3</v>
      </c>
      <c r="AO46" s="79">
        <f t="shared" si="20"/>
        <v>6.6590340189634301E-3</v>
      </c>
      <c r="AP46" s="79">
        <f t="shared" si="21"/>
        <v>-5.7046802308212755E-3</v>
      </c>
      <c r="AQ46" s="79">
        <f t="shared" si="22"/>
        <v>1.6940873009201888E-2</v>
      </c>
      <c r="AR46" s="79">
        <f t="shared" si="22"/>
        <v>1.058144308829395E-2</v>
      </c>
      <c r="AS46" s="79">
        <f t="shared" si="11"/>
        <v>1.0683840224683681E-2</v>
      </c>
      <c r="AT46" s="79">
        <f t="shared" si="12"/>
        <v>9.6359568320511096E-3</v>
      </c>
      <c r="AU46" s="79">
        <f t="shared" si="13"/>
        <v>1.058144308829395E-2</v>
      </c>
      <c r="AV46" s="79">
        <f t="shared" si="14"/>
        <v>1.8703378690646165E-2</v>
      </c>
      <c r="AW46" s="79">
        <f t="shared" si="15"/>
        <v>-1.9355892104064971E-2</v>
      </c>
      <c r="AX46" s="79">
        <f t="shared" si="16"/>
        <v>1.0803972301146205E-2</v>
      </c>
      <c r="AY46" s="79">
        <f t="shared" si="17"/>
        <v>-6.5611759265421319E-3</v>
      </c>
      <c r="AZ46" s="79">
        <f t="shared" si="18"/>
        <v>8.798374888402966E-5</v>
      </c>
      <c r="BA46" s="79">
        <f t="shared" si="19"/>
        <v>1.058144308829395E-2</v>
      </c>
    </row>
    <row r="47" spans="1:53" x14ac:dyDescent="0.45">
      <c r="A47" s="8">
        <v>42825</v>
      </c>
      <c r="B47" s="9">
        <v>204779844</v>
      </c>
      <c r="C47" s="9">
        <v>2936740</v>
      </c>
      <c r="D47" s="9">
        <v>197967280</v>
      </c>
      <c r="E47" s="9">
        <v>4856</v>
      </c>
      <c r="F47" s="9">
        <v>3870675</v>
      </c>
      <c r="G47" s="9">
        <v>293</v>
      </c>
      <c r="H47" s="10">
        <f t="shared" si="24"/>
        <v>204779844</v>
      </c>
      <c r="I47" s="13">
        <v>204753409</v>
      </c>
      <c r="J47" s="13">
        <v>26435</v>
      </c>
      <c r="K47" s="10">
        <f t="shared" si="23"/>
        <v>204779844</v>
      </c>
      <c r="L47" s="16">
        <v>184800664</v>
      </c>
      <c r="M47" s="15">
        <v>19979180</v>
      </c>
      <c r="N47" s="10">
        <f t="shared" si="2"/>
        <v>204779844</v>
      </c>
      <c r="O47" s="15">
        <v>200555015</v>
      </c>
      <c r="P47" s="15">
        <v>1924974</v>
      </c>
      <c r="Q47" s="15">
        <v>1290635</v>
      </c>
      <c r="R47" s="15">
        <v>514715</v>
      </c>
      <c r="S47" s="15">
        <v>254681</v>
      </c>
      <c r="T47" s="15">
        <v>154010</v>
      </c>
      <c r="U47" s="15">
        <v>85814</v>
      </c>
      <c r="V47" s="19">
        <f t="shared" si="3"/>
        <v>204779844</v>
      </c>
      <c r="W47" s="15">
        <v>204540020</v>
      </c>
      <c r="X47" s="24">
        <v>239824</v>
      </c>
      <c r="Y47" s="19">
        <f t="shared" si="4"/>
        <v>204779844</v>
      </c>
      <c r="Z47" s="15">
        <v>118506902</v>
      </c>
      <c r="AA47" s="15">
        <v>30659938</v>
      </c>
      <c r="AB47" s="15">
        <v>54644093</v>
      </c>
      <c r="AC47" s="15">
        <v>583064</v>
      </c>
      <c r="AD47" s="15">
        <v>385847</v>
      </c>
      <c r="AE47" s="19">
        <f t="shared" si="5"/>
        <v>204779844</v>
      </c>
      <c r="AF47" s="15">
        <v>203731417</v>
      </c>
      <c r="AG47" s="24">
        <v>1048427</v>
      </c>
      <c r="AH47" s="19">
        <f t="shared" si="6"/>
        <v>204779844</v>
      </c>
      <c r="AI47" s="13">
        <v>2467840</v>
      </c>
      <c r="AJ47" s="13">
        <v>22556666</v>
      </c>
      <c r="AK47" s="13">
        <v>45279570</v>
      </c>
      <c r="AL47" s="13">
        <v>134475768</v>
      </c>
      <c r="AM47" s="19">
        <f t="shared" si="7"/>
        <v>204779844</v>
      </c>
      <c r="AN47" s="79">
        <f t="shared" si="10"/>
        <v>7.7826445963748506E-3</v>
      </c>
      <c r="AO47" s="79">
        <f t="shared" si="20"/>
        <v>1.0804978251261329E-2</v>
      </c>
      <c r="AP47" s="79">
        <f t="shared" si="21"/>
        <v>1.0732144219185598E-2</v>
      </c>
      <c r="AQ47" s="79">
        <f t="shared" si="22"/>
        <v>1.4162782502583338E-2</v>
      </c>
      <c r="AR47" s="79">
        <f t="shared" si="22"/>
        <v>1.2954620122782777E-2</v>
      </c>
      <c r="AS47" s="79">
        <f t="shared" si="11"/>
        <v>1.3024721211719685E-2</v>
      </c>
      <c r="AT47" s="79">
        <f t="shared" si="12"/>
        <v>1.230666834479344E-2</v>
      </c>
      <c r="AU47" s="79">
        <f t="shared" si="13"/>
        <v>1.2954620122782777E-2</v>
      </c>
      <c r="AV47" s="79">
        <f t="shared" si="14"/>
        <v>1.4763060631430151E-2</v>
      </c>
      <c r="AW47" s="79">
        <f t="shared" si="15"/>
        <v>7.6677558220866627E-3</v>
      </c>
      <c r="AX47" s="79">
        <f t="shared" si="16"/>
        <v>1.2249787270263695E-2</v>
      </c>
      <c r="AY47" s="79">
        <f t="shared" si="17"/>
        <v>1.5218713177069555E-3</v>
      </c>
      <c r="AZ47" s="79">
        <f t="shared" si="18"/>
        <v>-1.6094434482455254E-3</v>
      </c>
      <c r="BA47" s="79">
        <f t="shared" si="19"/>
        <v>1.2954620122782777E-2</v>
      </c>
    </row>
    <row r="48" spans="1:53" x14ac:dyDescent="0.45">
      <c r="A48" s="8">
        <v>42855</v>
      </c>
      <c r="B48" s="9">
        <v>206885477</v>
      </c>
      <c r="C48" s="9">
        <v>2942252</v>
      </c>
      <c r="D48" s="9">
        <v>200067228</v>
      </c>
      <c r="E48" s="9">
        <v>4587</v>
      </c>
      <c r="F48" s="9">
        <v>3871119</v>
      </c>
      <c r="G48" s="9">
        <v>291</v>
      </c>
      <c r="H48" s="10">
        <f t="shared" si="24"/>
        <v>206885477</v>
      </c>
      <c r="I48" s="13">
        <v>206858831</v>
      </c>
      <c r="J48" s="13">
        <v>26646</v>
      </c>
      <c r="K48" s="10">
        <f t="shared" si="23"/>
        <v>206885477</v>
      </c>
      <c r="L48" s="16">
        <v>186677169</v>
      </c>
      <c r="M48" s="15">
        <v>20208308</v>
      </c>
      <c r="N48" s="10">
        <f t="shared" si="2"/>
        <v>206885477</v>
      </c>
      <c r="O48" s="15">
        <v>202646738</v>
      </c>
      <c r="P48" s="15">
        <v>1928911</v>
      </c>
      <c r="Q48" s="15">
        <v>1297368</v>
      </c>
      <c r="R48" s="15">
        <v>518075</v>
      </c>
      <c r="S48" s="15">
        <v>255165</v>
      </c>
      <c r="T48" s="15">
        <v>153801</v>
      </c>
      <c r="U48" s="15">
        <v>85419</v>
      </c>
      <c r="V48" s="19">
        <f t="shared" si="3"/>
        <v>206885477</v>
      </c>
      <c r="W48" s="15">
        <v>206646257</v>
      </c>
      <c r="X48" s="24">
        <v>239220</v>
      </c>
      <c r="Y48" s="19">
        <f t="shared" si="4"/>
        <v>206885477</v>
      </c>
      <c r="Z48" s="15">
        <v>120413057</v>
      </c>
      <c r="AA48" s="15">
        <v>30368494</v>
      </c>
      <c r="AB48" s="15">
        <v>55273418</v>
      </c>
      <c r="AC48" s="15">
        <v>582732</v>
      </c>
      <c r="AD48" s="15">
        <v>247776</v>
      </c>
      <c r="AE48" s="19">
        <f t="shared" si="5"/>
        <v>206885477</v>
      </c>
      <c r="AF48" s="15">
        <v>205839487</v>
      </c>
      <c r="AG48" s="24">
        <v>1045990</v>
      </c>
      <c r="AH48" s="19">
        <f t="shared" si="6"/>
        <v>206885477</v>
      </c>
      <c r="AI48" s="13">
        <v>2446071</v>
      </c>
      <c r="AJ48" s="13">
        <v>22741016</v>
      </c>
      <c r="AK48" s="13">
        <v>45250549</v>
      </c>
      <c r="AL48" s="13">
        <v>136447841</v>
      </c>
      <c r="AM48" s="19">
        <f t="shared" si="7"/>
        <v>206885477</v>
      </c>
      <c r="AN48" s="79">
        <f t="shared" si="10"/>
        <v>-8.821074299792531E-3</v>
      </c>
      <c r="AO48" s="79">
        <f t="shared" si="20"/>
        <v>8.1727503523792034E-3</v>
      </c>
      <c r="AP48" s="79">
        <f t="shared" si="21"/>
        <v>-6.4092923143925615E-4</v>
      </c>
      <c r="AQ48" s="79">
        <f t="shared" si="22"/>
        <v>1.4664894867899174E-2</v>
      </c>
      <c r="AR48" s="79">
        <f t="shared" si="22"/>
        <v>1.0282423108008618E-2</v>
      </c>
      <c r="AS48" s="79">
        <f t="shared" si="11"/>
        <v>1.0154211350669172E-2</v>
      </c>
      <c r="AT48" s="79">
        <f t="shared" si="12"/>
        <v>1.1468338540420578E-2</v>
      </c>
      <c r="AU48" s="79">
        <f t="shared" si="13"/>
        <v>1.0282423108008618E-2</v>
      </c>
      <c r="AV48" s="79">
        <f t="shared" si="14"/>
        <v>1.6084759350134727E-2</v>
      </c>
      <c r="AW48" s="79">
        <f t="shared" si="15"/>
        <v>-9.5056943689840467E-3</v>
      </c>
      <c r="AX48" s="79">
        <f t="shared" si="16"/>
        <v>1.1516798348176444E-2</v>
      </c>
      <c r="AY48" s="79">
        <f t="shared" si="17"/>
        <v>-5.694057599165786E-4</v>
      </c>
      <c r="AZ48" s="79">
        <f t="shared" si="18"/>
        <v>-0.3578387288225644</v>
      </c>
      <c r="BA48" s="79">
        <f t="shared" si="19"/>
        <v>1.0282423108008618E-2</v>
      </c>
    </row>
    <row r="49" spans="1:53" x14ac:dyDescent="0.45">
      <c r="A49" s="8">
        <v>42886</v>
      </c>
      <c r="B49" s="9">
        <v>212680824</v>
      </c>
      <c r="C49" s="9">
        <v>2956085</v>
      </c>
      <c r="D49" s="9">
        <v>205851342</v>
      </c>
      <c r="E49" s="9">
        <v>4816</v>
      </c>
      <c r="F49" s="9">
        <v>3868262</v>
      </c>
      <c r="G49" s="9">
        <v>319</v>
      </c>
      <c r="H49" s="10">
        <f t="shared" si="24"/>
        <v>212680824</v>
      </c>
      <c r="I49" s="13">
        <v>212654602</v>
      </c>
      <c r="J49" s="13">
        <v>26222</v>
      </c>
      <c r="K49" s="10">
        <f t="shared" si="23"/>
        <v>212680824</v>
      </c>
      <c r="L49" s="16">
        <v>192235115</v>
      </c>
      <c r="M49" s="15">
        <v>20445709</v>
      </c>
      <c r="N49" s="10">
        <f t="shared" si="2"/>
        <v>212680824</v>
      </c>
      <c r="O49" s="15">
        <v>208409616</v>
      </c>
      <c r="P49" s="15">
        <v>1933995</v>
      </c>
      <c r="Q49" s="15">
        <v>1316794</v>
      </c>
      <c r="R49" s="15">
        <v>523648</v>
      </c>
      <c r="S49" s="15">
        <v>255495</v>
      </c>
      <c r="T49" s="15">
        <v>154659</v>
      </c>
      <c r="U49" s="15">
        <v>86617</v>
      </c>
      <c r="V49" s="19">
        <f t="shared" si="3"/>
        <v>212680824</v>
      </c>
      <c r="W49" s="15">
        <v>212439548</v>
      </c>
      <c r="X49" s="24">
        <v>241276</v>
      </c>
      <c r="Y49" s="19">
        <f t="shared" si="4"/>
        <v>212680824</v>
      </c>
      <c r="Z49" s="15">
        <v>125501956</v>
      </c>
      <c r="AA49" s="15">
        <v>30458371</v>
      </c>
      <c r="AB49" s="15">
        <v>55872047</v>
      </c>
      <c r="AC49" s="15">
        <v>600653</v>
      </c>
      <c r="AD49" s="15">
        <v>247797</v>
      </c>
      <c r="AE49" s="19">
        <f t="shared" si="5"/>
        <v>212680824</v>
      </c>
      <c r="AF49" s="15">
        <v>211637859</v>
      </c>
      <c r="AG49" s="24">
        <v>1042965</v>
      </c>
      <c r="AH49" s="19">
        <f t="shared" si="6"/>
        <v>212680824</v>
      </c>
      <c r="AI49" s="13">
        <v>2429039</v>
      </c>
      <c r="AJ49" s="13">
        <v>22919256</v>
      </c>
      <c r="AK49" s="13">
        <v>45602987</v>
      </c>
      <c r="AL49" s="13">
        <v>141729542</v>
      </c>
      <c r="AM49" s="19">
        <f t="shared" si="7"/>
        <v>212680824</v>
      </c>
      <c r="AN49" s="79">
        <f t="shared" si="10"/>
        <v>-6.9630031180615767E-3</v>
      </c>
      <c r="AO49" s="79">
        <f t="shared" si="20"/>
        <v>7.8378204386294788E-3</v>
      </c>
      <c r="AP49" s="79">
        <f t="shared" si="21"/>
        <v>7.7885905870445906E-3</v>
      </c>
      <c r="AQ49" s="79">
        <f t="shared" si="22"/>
        <v>3.8708571431335437E-2</v>
      </c>
      <c r="AR49" s="79">
        <f t="shared" si="22"/>
        <v>2.8012343273375345E-2</v>
      </c>
      <c r="AS49" s="79">
        <f t="shared" si="11"/>
        <v>2.977303560886977E-2</v>
      </c>
      <c r="AT49" s="79">
        <f t="shared" si="12"/>
        <v>1.1747693077520395E-2</v>
      </c>
      <c r="AU49" s="79">
        <f t="shared" si="13"/>
        <v>2.8012343273375345E-2</v>
      </c>
      <c r="AV49" s="79">
        <f t="shared" si="14"/>
        <v>4.2262019807370224E-2</v>
      </c>
      <c r="AW49" s="79">
        <f t="shared" si="15"/>
        <v>2.9595474836519716E-3</v>
      </c>
      <c r="AX49" s="79">
        <f t="shared" si="16"/>
        <v>1.0830323538160784E-2</v>
      </c>
      <c r="AY49" s="79">
        <f t="shared" si="17"/>
        <v>3.0753416664950611E-2</v>
      </c>
      <c r="AZ49" s="79">
        <f t="shared" si="18"/>
        <v>8.4753971328942266E-5</v>
      </c>
      <c r="BA49" s="79">
        <f t="shared" si="19"/>
        <v>2.8012343273375345E-2</v>
      </c>
    </row>
    <row r="50" spans="1:53" x14ac:dyDescent="0.45">
      <c r="A50" s="8">
        <v>42916</v>
      </c>
      <c r="B50" s="9">
        <v>216688379</v>
      </c>
      <c r="C50" s="9">
        <v>2971780</v>
      </c>
      <c r="D50" s="9">
        <v>209828632</v>
      </c>
      <c r="E50" s="9">
        <v>5003</v>
      </c>
      <c r="F50" s="9">
        <v>3882661</v>
      </c>
      <c r="G50" s="9">
        <v>303</v>
      </c>
      <c r="H50" s="10">
        <f t="shared" si="24"/>
        <v>216688379</v>
      </c>
      <c r="I50" s="13">
        <v>216662725</v>
      </c>
      <c r="J50" s="13">
        <v>25654</v>
      </c>
      <c r="K50" s="10">
        <f t="shared" si="23"/>
        <v>216688379</v>
      </c>
      <c r="L50" s="16">
        <v>196065966</v>
      </c>
      <c r="M50" s="15">
        <v>20622413</v>
      </c>
      <c r="N50" s="10">
        <f t="shared" si="2"/>
        <v>216688379</v>
      </c>
      <c r="O50" s="15">
        <v>212302871</v>
      </c>
      <c r="P50" s="15">
        <v>1998384</v>
      </c>
      <c r="Q50" s="15">
        <v>1349428</v>
      </c>
      <c r="R50" s="15">
        <v>538771</v>
      </c>
      <c r="S50" s="15">
        <v>255822</v>
      </c>
      <c r="T50" s="15">
        <v>155556</v>
      </c>
      <c r="U50" s="15">
        <v>87547</v>
      </c>
      <c r="V50" s="19">
        <f t="shared" si="3"/>
        <v>216688379</v>
      </c>
      <c r="W50" s="15">
        <v>216445276</v>
      </c>
      <c r="X50" s="24">
        <v>243103</v>
      </c>
      <c r="Y50" s="19">
        <f t="shared" si="4"/>
        <v>216688379</v>
      </c>
      <c r="Z50" s="15">
        <v>130577357</v>
      </c>
      <c r="AA50" s="15">
        <v>28881609</v>
      </c>
      <c r="AB50" s="15">
        <v>56380897</v>
      </c>
      <c r="AC50" s="15">
        <v>601196</v>
      </c>
      <c r="AD50" s="15">
        <v>247320</v>
      </c>
      <c r="AE50" s="19">
        <f t="shared" si="5"/>
        <v>216688379</v>
      </c>
      <c r="AF50" s="15">
        <v>215656280</v>
      </c>
      <c r="AG50" s="24">
        <v>1032099</v>
      </c>
      <c r="AH50" s="19">
        <f t="shared" si="6"/>
        <v>216688379</v>
      </c>
      <c r="AI50" s="13">
        <v>2449657</v>
      </c>
      <c r="AJ50" s="13">
        <v>23016405</v>
      </c>
      <c r="AK50" s="13">
        <v>44373925</v>
      </c>
      <c r="AL50" s="13">
        <v>146848392</v>
      </c>
      <c r="AM50" s="19">
        <f t="shared" si="7"/>
        <v>216688379</v>
      </c>
      <c r="AN50" s="79">
        <f t="shared" si="10"/>
        <v>8.4881304911119167E-3</v>
      </c>
      <c r="AO50" s="79">
        <f t="shared" si="20"/>
        <v>4.2387501583821046E-3</v>
      </c>
      <c r="AP50" s="79">
        <f t="shared" si="21"/>
        <v>-2.6951348603546518E-2</v>
      </c>
      <c r="AQ50" s="79">
        <f t="shared" si="22"/>
        <v>3.6117029151198417E-2</v>
      </c>
      <c r="AR50" s="79">
        <f t="shared" si="22"/>
        <v>1.8843048116082152E-2</v>
      </c>
      <c r="AS50" s="79">
        <f t="shared" si="11"/>
        <v>1.9927946046693915E-2</v>
      </c>
      <c r="AT50" s="79">
        <f t="shared" si="12"/>
        <v>8.6425958620461631E-3</v>
      </c>
      <c r="AU50" s="79">
        <f t="shared" si="13"/>
        <v>1.8843048116082152E-2</v>
      </c>
      <c r="AV50" s="79">
        <f t="shared" si="14"/>
        <v>4.0440811934437104E-2</v>
      </c>
      <c r="AW50" s="79">
        <f t="shared" si="15"/>
        <v>-5.1767771822071505E-2</v>
      </c>
      <c r="AX50" s="79">
        <f t="shared" si="16"/>
        <v>9.1074164510206689E-3</v>
      </c>
      <c r="AY50" s="79">
        <f t="shared" si="17"/>
        <v>9.040161291128156E-4</v>
      </c>
      <c r="AZ50" s="79">
        <f t="shared" si="18"/>
        <v>-1.9249627719463917E-3</v>
      </c>
      <c r="BA50" s="79">
        <f t="shared" si="19"/>
        <v>1.8843048116082152E-2</v>
      </c>
    </row>
    <row r="51" spans="1:53" x14ac:dyDescent="0.45">
      <c r="A51" s="8">
        <v>42947</v>
      </c>
      <c r="B51" s="9">
        <v>222462654</v>
      </c>
      <c r="C51" s="9">
        <v>2984739</v>
      </c>
      <c r="D51" s="9">
        <v>215540448</v>
      </c>
      <c r="E51" s="9">
        <v>4585</v>
      </c>
      <c r="F51" s="9">
        <v>3932597</v>
      </c>
      <c r="G51" s="9">
        <v>285</v>
      </c>
      <c r="H51" s="10">
        <f t="shared" si="24"/>
        <v>222462654</v>
      </c>
      <c r="I51" s="13">
        <v>222436613</v>
      </c>
      <c r="J51" s="13">
        <v>26041</v>
      </c>
      <c r="K51" s="10">
        <f t="shared" si="23"/>
        <v>222462654</v>
      </c>
      <c r="L51" s="16">
        <v>201604902</v>
      </c>
      <c r="M51" s="15">
        <v>20857752</v>
      </c>
      <c r="N51" s="10">
        <f t="shared" si="2"/>
        <v>222462654</v>
      </c>
      <c r="O51" s="15">
        <v>218044113</v>
      </c>
      <c r="P51" s="15">
        <v>2015122</v>
      </c>
      <c r="Q51" s="15">
        <v>1358733</v>
      </c>
      <c r="R51" s="15">
        <v>544097</v>
      </c>
      <c r="S51" s="15">
        <v>256084</v>
      </c>
      <c r="T51" s="15">
        <v>156741</v>
      </c>
      <c r="U51" s="15">
        <v>87764</v>
      </c>
      <c r="V51" s="19">
        <f t="shared" si="3"/>
        <v>222462654</v>
      </c>
      <c r="W51" s="15">
        <v>222218149</v>
      </c>
      <c r="X51" s="24">
        <v>244505</v>
      </c>
      <c r="Y51" s="19">
        <f t="shared" si="4"/>
        <v>222462654</v>
      </c>
      <c r="Z51" s="15">
        <v>135529103</v>
      </c>
      <c r="AA51" s="15">
        <v>29055754</v>
      </c>
      <c r="AB51" s="15">
        <v>57026935</v>
      </c>
      <c r="AC51" s="15">
        <v>603815</v>
      </c>
      <c r="AD51" s="15">
        <v>247047</v>
      </c>
      <c r="AE51" s="19">
        <f t="shared" si="5"/>
        <v>222462654</v>
      </c>
      <c r="AF51" s="15">
        <v>221424998</v>
      </c>
      <c r="AG51" s="24">
        <v>1037656</v>
      </c>
      <c r="AH51" s="19">
        <f t="shared" si="6"/>
        <v>222462654</v>
      </c>
      <c r="AI51" s="13">
        <v>2463960</v>
      </c>
      <c r="AJ51" s="13">
        <v>23232387</v>
      </c>
      <c r="AK51" s="13">
        <v>44844084</v>
      </c>
      <c r="AL51" s="13">
        <v>151922223</v>
      </c>
      <c r="AM51" s="19">
        <f t="shared" si="7"/>
        <v>222462654</v>
      </c>
      <c r="AN51" s="79">
        <f t="shared" si="10"/>
        <v>5.8387766123992055E-3</v>
      </c>
      <c r="AO51" s="79">
        <f t="shared" si="20"/>
        <v>9.3838286213681066E-3</v>
      </c>
      <c r="AP51" s="79">
        <f t="shared" si="21"/>
        <v>1.0595389071397223E-2</v>
      </c>
      <c r="AQ51" s="79">
        <f t="shared" si="22"/>
        <v>3.4551491718070704E-2</v>
      </c>
      <c r="AR51" s="79">
        <f t="shared" si="22"/>
        <v>2.6647829600497403E-2</v>
      </c>
      <c r="AS51" s="79">
        <f t="shared" si="11"/>
        <v>2.825036957204495E-2</v>
      </c>
      <c r="AT51" s="79">
        <f t="shared" si="12"/>
        <v>1.1411807144003954E-2</v>
      </c>
      <c r="AU51" s="79">
        <f t="shared" si="13"/>
        <v>2.6647829600497403E-2</v>
      </c>
      <c r="AV51" s="79">
        <f t="shared" si="14"/>
        <v>3.7921934658242472E-2</v>
      </c>
      <c r="AW51" s="79">
        <f t="shared" si="15"/>
        <v>6.0296155937849582E-3</v>
      </c>
      <c r="AX51" s="79">
        <f t="shared" si="16"/>
        <v>1.1458455511979528E-2</v>
      </c>
      <c r="AY51" s="79">
        <f t="shared" si="17"/>
        <v>4.3563164092908137E-3</v>
      </c>
      <c r="AZ51" s="79">
        <f t="shared" si="18"/>
        <v>-1.1038330907326541E-3</v>
      </c>
      <c r="BA51" s="79">
        <f t="shared" si="19"/>
        <v>2.6647829600497403E-2</v>
      </c>
    </row>
    <row r="52" spans="1:53" x14ac:dyDescent="0.45">
      <c r="A52" s="8">
        <v>42978</v>
      </c>
      <c r="B52" s="9">
        <v>227069525</v>
      </c>
      <c r="C52" s="9">
        <v>3004709</v>
      </c>
      <c r="D52" s="9">
        <v>220096828</v>
      </c>
      <c r="E52" s="9">
        <v>4470</v>
      </c>
      <c r="F52" s="9">
        <v>3963232</v>
      </c>
      <c r="G52" s="9">
        <v>286</v>
      </c>
      <c r="H52" s="10">
        <f t="shared" si="24"/>
        <v>227069525</v>
      </c>
      <c r="I52" s="13">
        <v>227043225</v>
      </c>
      <c r="J52" s="13">
        <v>26300</v>
      </c>
      <c r="K52" s="10">
        <f t="shared" si="23"/>
        <v>227069525</v>
      </c>
      <c r="L52" s="16">
        <v>205922001</v>
      </c>
      <c r="M52" s="15">
        <v>21147524</v>
      </c>
      <c r="N52" s="10">
        <f t="shared" si="2"/>
        <v>227069525</v>
      </c>
      <c r="O52" s="15">
        <v>222640595</v>
      </c>
      <c r="P52" s="15">
        <v>2019124</v>
      </c>
      <c r="Q52" s="15">
        <v>1362716</v>
      </c>
      <c r="R52" s="15">
        <v>545552</v>
      </c>
      <c r="S52" s="15">
        <v>255433</v>
      </c>
      <c r="T52" s="15">
        <v>157831</v>
      </c>
      <c r="U52" s="15">
        <v>88274</v>
      </c>
      <c r="V52" s="19">
        <f t="shared" si="3"/>
        <v>227069525</v>
      </c>
      <c r="W52" s="15">
        <v>226823420</v>
      </c>
      <c r="X52" s="24">
        <v>246105</v>
      </c>
      <c r="Y52" s="19">
        <f t="shared" si="4"/>
        <v>227069525</v>
      </c>
      <c r="Z52" s="15">
        <v>139093596</v>
      </c>
      <c r="AA52" s="15">
        <v>29360175</v>
      </c>
      <c r="AB52" s="15">
        <v>57760642</v>
      </c>
      <c r="AC52" s="15">
        <v>608798</v>
      </c>
      <c r="AD52" s="15">
        <v>246314</v>
      </c>
      <c r="AE52" s="19">
        <f t="shared" si="5"/>
        <v>227069525</v>
      </c>
      <c r="AF52" s="15">
        <v>226032713</v>
      </c>
      <c r="AG52" s="24">
        <v>1036812</v>
      </c>
      <c r="AH52" s="19">
        <f t="shared" si="6"/>
        <v>227069525</v>
      </c>
      <c r="AI52" s="13">
        <v>2475228</v>
      </c>
      <c r="AJ52" s="13">
        <v>23396377</v>
      </c>
      <c r="AK52" s="13">
        <v>45624148</v>
      </c>
      <c r="AL52" s="13">
        <v>155573772</v>
      </c>
      <c r="AM52" s="19">
        <f t="shared" si="7"/>
        <v>227069525</v>
      </c>
      <c r="AN52" s="79">
        <f t="shared" si="10"/>
        <v>4.5731261871134275E-3</v>
      </c>
      <c r="AO52" s="79">
        <f t="shared" si="20"/>
        <v>7.0586806254561785E-3</v>
      </c>
      <c r="AP52" s="79">
        <f t="shared" si="21"/>
        <v>1.7395025841089762E-2</v>
      </c>
      <c r="AQ52" s="79">
        <f t="shared" si="22"/>
        <v>2.4035647503657182E-2</v>
      </c>
      <c r="AR52" s="79">
        <f t="shared" si="22"/>
        <v>2.0708514068163549E-2</v>
      </c>
      <c r="AS52" s="79">
        <f t="shared" si="11"/>
        <v>2.1413660864258152E-2</v>
      </c>
      <c r="AT52" s="79">
        <f t="shared" si="12"/>
        <v>1.3892772337114757E-2</v>
      </c>
      <c r="AU52" s="79">
        <f t="shared" si="13"/>
        <v>2.0708514068163549E-2</v>
      </c>
      <c r="AV52" s="79">
        <f t="shared" si="14"/>
        <v>2.6300572505080329E-2</v>
      </c>
      <c r="AW52" s="79">
        <f t="shared" si="15"/>
        <v>1.0477133031894474E-2</v>
      </c>
      <c r="AX52" s="79">
        <f t="shared" si="16"/>
        <v>1.2865972895088961E-2</v>
      </c>
      <c r="AY52" s="79">
        <f t="shared" si="17"/>
        <v>8.2525276781795741E-3</v>
      </c>
      <c r="AZ52" s="79">
        <f t="shared" si="18"/>
        <v>-2.9670467562852411E-3</v>
      </c>
      <c r="BA52" s="79">
        <f t="shared" si="19"/>
        <v>2.0708514068163549E-2</v>
      </c>
    </row>
    <row r="53" spans="1:53" x14ac:dyDescent="0.45">
      <c r="A53" s="8">
        <v>43008</v>
      </c>
      <c r="B53" s="9">
        <v>229315700</v>
      </c>
      <c r="C53" s="9">
        <v>3020812</v>
      </c>
      <c r="D53" s="9">
        <v>222317470</v>
      </c>
      <c r="E53" s="9">
        <v>4994</v>
      </c>
      <c r="F53" s="9">
        <v>3972130</v>
      </c>
      <c r="G53" s="9">
        <v>294</v>
      </c>
      <c r="H53" s="10">
        <f t="shared" si="24"/>
        <v>229315700</v>
      </c>
      <c r="I53" s="13">
        <v>229289260</v>
      </c>
      <c r="J53" s="13">
        <v>26440</v>
      </c>
      <c r="K53" s="10">
        <f t="shared" si="23"/>
        <v>229315700</v>
      </c>
      <c r="L53" s="16">
        <v>207921972</v>
      </c>
      <c r="M53" s="15">
        <v>21393728</v>
      </c>
      <c r="N53" s="10">
        <f t="shared" si="2"/>
        <v>229315700</v>
      </c>
      <c r="O53" s="15">
        <v>224854386</v>
      </c>
      <c r="P53" s="15">
        <v>2032263</v>
      </c>
      <c r="Q53" s="15">
        <v>1372626</v>
      </c>
      <c r="R53" s="15">
        <v>549050</v>
      </c>
      <c r="S53" s="15">
        <v>258050</v>
      </c>
      <c r="T53" s="15">
        <v>159019</v>
      </c>
      <c r="U53" s="15">
        <v>90306</v>
      </c>
      <c r="V53" s="19">
        <f t="shared" si="3"/>
        <v>229315700</v>
      </c>
      <c r="W53" s="15">
        <v>229066375</v>
      </c>
      <c r="X53" s="24">
        <v>249325</v>
      </c>
      <c r="Y53" s="19">
        <f t="shared" si="4"/>
        <v>229315700</v>
      </c>
      <c r="Z53" s="15">
        <v>140349212</v>
      </c>
      <c r="AA53" s="15">
        <v>29565484</v>
      </c>
      <c r="AB53" s="15">
        <v>58538804</v>
      </c>
      <c r="AC53" s="15">
        <v>613762</v>
      </c>
      <c r="AD53" s="15">
        <v>248438</v>
      </c>
      <c r="AE53" s="19">
        <f t="shared" si="5"/>
        <v>229315700</v>
      </c>
      <c r="AF53" s="15">
        <v>228306500</v>
      </c>
      <c r="AG53" s="24">
        <v>1009200</v>
      </c>
      <c r="AH53" s="19">
        <f t="shared" si="6"/>
        <v>229315700</v>
      </c>
      <c r="AI53" s="13">
        <v>2503215</v>
      </c>
      <c r="AJ53" s="13">
        <v>23598843</v>
      </c>
      <c r="AK53" s="13">
        <v>46310478</v>
      </c>
      <c r="AL53" s="13">
        <v>156903164</v>
      </c>
      <c r="AM53" s="19">
        <f t="shared" si="7"/>
        <v>229315700</v>
      </c>
      <c r="AN53" s="79">
        <f t="shared" si="10"/>
        <v>1.1306837188331741E-2</v>
      </c>
      <c r="AO53" s="79">
        <f t="shared" si="20"/>
        <v>8.6537330117393823E-3</v>
      </c>
      <c r="AP53" s="79">
        <f t="shared" si="21"/>
        <v>1.5043130230070268E-2</v>
      </c>
      <c r="AQ53" s="79">
        <f t="shared" si="22"/>
        <v>8.5450907496155588E-3</v>
      </c>
      <c r="AR53" s="79">
        <f t="shared" si="22"/>
        <v>9.8920143511111846E-3</v>
      </c>
      <c r="AS53" s="79">
        <f t="shared" si="11"/>
        <v>9.7122745033931569E-3</v>
      </c>
      <c r="AT53" s="79">
        <f t="shared" si="12"/>
        <v>1.1642214001033879E-2</v>
      </c>
      <c r="AU53" s="79">
        <f t="shared" si="13"/>
        <v>9.8920143511111846E-3</v>
      </c>
      <c r="AV53" s="79">
        <f t="shared" si="14"/>
        <v>9.0271301922483903E-3</v>
      </c>
      <c r="AW53" s="79">
        <f t="shared" si="15"/>
        <v>6.9927716711497799E-3</v>
      </c>
      <c r="AX53" s="79">
        <f t="shared" si="16"/>
        <v>1.3472184052247895E-2</v>
      </c>
      <c r="AY53" s="79">
        <f t="shared" si="17"/>
        <v>8.1537718586460542E-3</v>
      </c>
      <c r="AZ53" s="79">
        <f t="shared" si="18"/>
        <v>8.6231395698173879E-3</v>
      </c>
      <c r="BA53" s="79">
        <f t="shared" si="19"/>
        <v>9.8920143511111846E-3</v>
      </c>
    </row>
    <row r="54" spans="1:53" x14ac:dyDescent="0.45">
      <c r="A54" s="8">
        <v>43039</v>
      </c>
      <c r="B54" s="9">
        <v>234952614</v>
      </c>
      <c r="C54" s="9">
        <v>3039271</v>
      </c>
      <c r="D54" s="9">
        <v>227922584</v>
      </c>
      <c r="E54" s="9">
        <v>5644</v>
      </c>
      <c r="F54" s="9">
        <v>3984743</v>
      </c>
      <c r="G54" s="9">
        <v>372</v>
      </c>
      <c r="H54" s="10">
        <f t="shared" si="24"/>
        <v>234952614</v>
      </c>
      <c r="I54" s="13">
        <v>234925975</v>
      </c>
      <c r="J54" s="13">
        <v>26639</v>
      </c>
      <c r="K54" s="10">
        <f t="shared" si="23"/>
        <v>234952614</v>
      </c>
      <c r="L54" s="16">
        <v>213289204</v>
      </c>
      <c r="M54" s="15">
        <v>21663410</v>
      </c>
      <c r="N54" s="10">
        <f t="shared" si="2"/>
        <v>234952614</v>
      </c>
      <c r="O54" s="15">
        <v>230456726</v>
      </c>
      <c r="P54" s="15">
        <v>2049999</v>
      </c>
      <c r="Q54" s="15">
        <v>1385816</v>
      </c>
      <c r="R54" s="15">
        <v>552912</v>
      </c>
      <c r="S54" s="15">
        <v>258136</v>
      </c>
      <c r="T54" s="15">
        <v>158625</v>
      </c>
      <c r="U54" s="15">
        <v>90400</v>
      </c>
      <c r="V54" s="19">
        <f t="shared" si="3"/>
        <v>234952614</v>
      </c>
      <c r="W54" s="15">
        <v>234703589</v>
      </c>
      <c r="X54" s="24">
        <v>249025</v>
      </c>
      <c r="Y54" s="19">
        <f t="shared" si="4"/>
        <v>234952614</v>
      </c>
      <c r="Z54" s="15">
        <v>144946259</v>
      </c>
      <c r="AA54" s="15">
        <v>29860409</v>
      </c>
      <c r="AB54" s="15">
        <v>59273157</v>
      </c>
      <c r="AC54" s="15">
        <v>624283</v>
      </c>
      <c r="AD54" s="15">
        <v>248506</v>
      </c>
      <c r="AE54" s="19">
        <f t="shared" si="5"/>
        <v>234952614</v>
      </c>
      <c r="AF54" s="15">
        <v>233937115</v>
      </c>
      <c r="AG54" s="24">
        <v>1015499</v>
      </c>
      <c r="AH54" s="19">
        <f t="shared" si="6"/>
        <v>234952614</v>
      </c>
      <c r="AI54" s="13">
        <v>2542268</v>
      </c>
      <c r="AJ54" s="13">
        <v>23838960</v>
      </c>
      <c r="AK54" s="13">
        <v>46941291</v>
      </c>
      <c r="AL54" s="13">
        <v>161630095</v>
      </c>
      <c r="AM54" s="19">
        <f t="shared" si="7"/>
        <v>234952614</v>
      </c>
      <c r="AN54" s="79">
        <f t="shared" si="10"/>
        <v>1.5601136937897863E-2</v>
      </c>
      <c r="AO54" s="79">
        <f t="shared" si="20"/>
        <v>1.0174947983678691E-2</v>
      </c>
      <c r="AP54" s="79">
        <f t="shared" si="21"/>
        <v>1.3621388230974425E-2</v>
      </c>
      <c r="AQ54" s="79">
        <f t="shared" si="22"/>
        <v>3.0126422434668048E-2</v>
      </c>
      <c r="AR54" s="79">
        <f t="shared" si="22"/>
        <v>2.458145691725425E-2</v>
      </c>
      <c r="AS54" s="79">
        <f t="shared" si="11"/>
        <v>2.5813683606271298E-2</v>
      </c>
      <c r="AT54" s="79">
        <f t="shared" si="12"/>
        <v>1.2605657134651801E-2</v>
      </c>
      <c r="AU54" s="79">
        <f t="shared" si="13"/>
        <v>2.458145691725425E-2</v>
      </c>
      <c r="AV54" s="79">
        <f t="shared" si="14"/>
        <v>3.2754348488967647E-2</v>
      </c>
      <c r="AW54" s="79">
        <f t="shared" si="15"/>
        <v>9.9753144578996235E-3</v>
      </c>
      <c r="AX54" s="79">
        <f t="shared" si="16"/>
        <v>1.2544721617476162E-2</v>
      </c>
      <c r="AY54" s="79">
        <f t="shared" si="17"/>
        <v>1.71418237036506E-2</v>
      </c>
      <c r="AZ54" s="79">
        <f t="shared" si="18"/>
        <v>2.7371014096072262E-4</v>
      </c>
      <c r="BA54" s="79">
        <f t="shared" si="19"/>
        <v>2.458145691725425E-2</v>
      </c>
    </row>
    <row r="55" spans="1:53" x14ac:dyDescent="0.45">
      <c r="A55" s="8">
        <v>43069</v>
      </c>
      <c r="B55" s="9">
        <v>239012333</v>
      </c>
      <c r="C55" s="9">
        <v>3056710</v>
      </c>
      <c r="D55" s="9">
        <v>231960895</v>
      </c>
      <c r="E55" s="9">
        <v>6081</v>
      </c>
      <c r="F55" s="9">
        <v>3988283</v>
      </c>
      <c r="G55" s="9">
        <v>364</v>
      </c>
      <c r="H55" s="10">
        <f t="shared" si="24"/>
        <v>239012333</v>
      </c>
      <c r="I55" s="13">
        <v>238985803</v>
      </c>
      <c r="J55" s="13">
        <v>26530</v>
      </c>
      <c r="K55" s="10">
        <f t="shared" si="23"/>
        <v>239012333</v>
      </c>
      <c r="L55" s="16">
        <v>217080330</v>
      </c>
      <c r="M55" s="15">
        <v>21932003</v>
      </c>
      <c r="N55" s="10">
        <f t="shared" si="2"/>
        <v>239012333</v>
      </c>
      <c r="O55" s="15">
        <v>234465739</v>
      </c>
      <c r="P55" s="15">
        <v>2078573</v>
      </c>
      <c r="Q55" s="15">
        <v>1402309</v>
      </c>
      <c r="R55" s="15">
        <v>557072</v>
      </c>
      <c r="S55" s="15">
        <v>259366</v>
      </c>
      <c r="T55" s="15">
        <v>158386</v>
      </c>
      <c r="U55" s="15">
        <v>90888</v>
      </c>
      <c r="V55" s="19">
        <f t="shared" si="3"/>
        <v>239012333</v>
      </c>
      <c r="W55" s="15">
        <v>238763059</v>
      </c>
      <c r="X55" s="24">
        <v>249274</v>
      </c>
      <c r="Y55" s="19">
        <f t="shared" si="4"/>
        <v>239012333</v>
      </c>
      <c r="Z55" s="15">
        <v>147887277</v>
      </c>
      <c r="AA55" s="15">
        <v>30204655</v>
      </c>
      <c r="AB55" s="15">
        <v>60034417</v>
      </c>
      <c r="AC55" s="15">
        <v>639101</v>
      </c>
      <c r="AD55" s="15">
        <v>246883</v>
      </c>
      <c r="AE55" s="19">
        <f t="shared" si="5"/>
        <v>239012333</v>
      </c>
      <c r="AF55" s="15">
        <v>237999052</v>
      </c>
      <c r="AG55" s="24">
        <v>1013281</v>
      </c>
      <c r="AH55" s="19">
        <f t="shared" si="6"/>
        <v>239012333</v>
      </c>
      <c r="AI55" s="13">
        <v>2565737</v>
      </c>
      <c r="AJ55" s="13">
        <v>24104452</v>
      </c>
      <c r="AK55" s="13">
        <v>47602240</v>
      </c>
      <c r="AL55" s="13">
        <v>164739904</v>
      </c>
      <c r="AM55" s="19">
        <f t="shared" si="7"/>
        <v>239012333</v>
      </c>
      <c r="AN55" s="79">
        <f t="shared" si="10"/>
        <v>9.2315208310060157E-3</v>
      </c>
      <c r="AO55" s="79">
        <f t="shared" si="20"/>
        <v>1.113689523368469E-2</v>
      </c>
      <c r="AP55" s="79">
        <f t="shared" si="21"/>
        <v>1.4080332814025076E-2</v>
      </c>
      <c r="AQ55" s="79">
        <f t="shared" si="22"/>
        <v>1.9240284428466124E-2</v>
      </c>
      <c r="AR55" s="79">
        <f t="shared" si="22"/>
        <v>1.7278884158317982E-2</v>
      </c>
      <c r="AS55" s="79">
        <f t="shared" si="11"/>
        <v>1.7774579907945082E-2</v>
      </c>
      <c r="AT55" s="79">
        <f t="shared" si="12"/>
        <v>1.2398463584449539E-2</v>
      </c>
      <c r="AU55" s="79">
        <f t="shared" si="13"/>
        <v>1.7278884158317982E-2</v>
      </c>
      <c r="AV55" s="79">
        <f t="shared" si="14"/>
        <v>2.0290402941686131E-2</v>
      </c>
      <c r="AW55" s="79">
        <f t="shared" si="15"/>
        <v>1.1528509204277811E-2</v>
      </c>
      <c r="AX55" s="79">
        <f t="shared" si="16"/>
        <v>1.2843250444716485E-2</v>
      </c>
      <c r="AY55" s="79">
        <f t="shared" si="17"/>
        <v>2.3736029973585697E-2</v>
      </c>
      <c r="AZ55" s="79">
        <f t="shared" si="18"/>
        <v>-6.5310294318849443E-3</v>
      </c>
      <c r="BA55" s="79">
        <f t="shared" si="19"/>
        <v>1.7278884158317982E-2</v>
      </c>
    </row>
    <row r="56" spans="1:53" x14ac:dyDescent="0.45">
      <c r="A56" s="8">
        <v>43100</v>
      </c>
      <c r="B56" s="9">
        <v>242396164</v>
      </c>
      <c r="C56" s="9">
        <v>3048823</v>
      </c>
      <c r="D56" s="9">
        <v>235328275</v>
      </c>
      <c r="E56" s="9">
        <v>7420</v>
      </c>
      <c r="F56" s="9">
        <v>4011327</v>
      </c>
      <c r="G56" s="9">
        <v>319</v>
      </c>
      <c r="H56" s="10">
        <f t="shared" si="24"/>
        <v>242396164</v>
      </c>
      <c r="I56" s="13">
        <v>242369671</v>
      </c>
      <c r="J56" s="13">
        <v>26493</v>
      </c>
      <c r="K56" s="10">
        <f t="shared" si="23"/>
        <v>242396164</v>
      </c>
      <c r="L56" s="16">
        <v>220226996</v>
      </c>
      <c r="M56" s="15">
        <v>22169168</v>
      </c>
      <c r="N56" s="10">
        <f t="shared" si="2"/>
        <v>242396164</v>
      </c>
      <c r="O56" s="15">
        <v>237669878</v>
      </c>
      <c r="P56" s="15">
        <v>2172256</v>
      </c>
      <c r="Q56" s="15">
        <v>1452939</v>
      </c>
      <c r="R56" s="15">
        <v>580663</v>
      </c>
      <c r="S56" s="15">
        <v>264434</v>
      </c>
      <c r="T56" s="15">
        <v>162824</v>
      </c>
      <c r="U56" s="15">
        <v>93170</v>
      </c>
      <c r="V56" s="19">
        <f t="shared" si="3"/>
        <v>242396164</v>
      </c>
      <c r="W56" s="15">
        <v>242140170</v>
      </c>
      <c r="X56" s="24">
        <v>255994</v>
      </c>
      <c r="Y56" s="19">
        <f t="shared" si="4"/>
        <v>242396164</v>
      </c>
      <c r="Z56" s="15">
        <v>150244789</v>
      </c>
      <c r="AA56" s="15">
        <v>30628610</v>
      </c>
      <c r="AB56" s="15">
        <v>60621026</v>
      </c>
      <c r="AC56" s="15">
        <v>654003</v>
      </c>
      <c r="AD56" s="15">
        <v>247736</v>
      </c>
      <c r="AE56" s="19">
        <f t="shared" si="5"/>
        <v>242396164</v>
      </c>
      <c r="AF56" s="15">
        <v>241388762</v>
      </c>
      <c r="AG56" s="24">
        <v>1007402</v>
      </c>
      <c r="AH56" s="19">
        <f t="shared" si="6"/>
        <v>242396164</v>
      </c>
      <c r="AI56" s="13">
        <v>2593550</v>
      </c>
      <c r="AJ56" s="13">
        <v>24359670</v>
      </c>
      <c r="AK56" s="13">
        <v>48295607</v>
      </c>
      <c r="AL56" s="13">
        <v>167147337</v>
      </c>
      <c r="AM56" s="19">
        <f t="shared" si="7"/>
        <v>242396164</v>
      </c>
      <c r="AN56" s="79">
        <f t="shared" si="10"/>
        <v>1.0840160156711307E-2</v>
      </c>
      <c r="AO56" s="79">
        <f t="shared" si="20"/>
        <v>1.0588002581431845E-2</v>
      </c>
      <c r="AP56" s="79">
        <f t="shared" si="21"/>
        <v>1.4565848161767177E-2</v>
      </c>
      <c r="AQ56" s="79">
        <f t="shared" si="22"/>
        <v>1.4613538927399156E-2</v>
      </c>
      <c r="AR56" s="79">
        <f t="shared" si="22"/>
        <v>1.4157558137386995E-2</v>
      </c>
      <c r="AS56" s="79">
        <f t="shared" si="11"/>
        <v>1.4495399007362851E-2</v>
      </c>
      <c r="AT56" s="79">
        <f t="shared" si="12"/>
        <v>1.0813649806631888E-2</v>
      </c>
      <c r="AU56" s="79">
        <f t="shared" si="13"/>
        <v>1.4157558137386995E-2</v>
      </c>
      <c r="AV56" s="79">
        <f t="shared" si="14"/>
        <v>1.5941276679264302E-2</v>
      </c>
      <c r="AW56" s="79">
        <f t="shared" si="15"/>
        <v>1.4036081524519978E-2</v>
      </c>
      <c r="AX56" s="79">
        <f t="shared" si="16"/>
        <v>9.7712117367609319E-3</v>
      </c>
      <c r="AY56" s="79">
        <f t="shared" si="17"/>
        <v>2.3317128278628887E-2</v>
      </c>
      <c r="AZ56" s="79">
        <f t="shared" si="18"/>
        <v>3.4550779113993266E-3</v>
      </c>
      <c r="BA56" s="79">
        <f t="shared" si="19"/>
        <v>1.4157558137386995E-2</v>
      </c>
    </row>
    <row r="57" spans="1:53" x14ac:dyDescent="0.45">
      <c r="A57" s="8">
        <v>43131</v>
      </c>
      <c r="B57" s="9">
        <v>246293377</v>
      </c>
      <c r="C57" s="9">
        <v>3071363</v>
      </c>
      <c r="D57" s="9">
        <v>239162296</v>
      </c>
      <c r="E57" s="9">
        <v>6308</v>
      </c>
      <c r="F57" s="9">
        <v>4053096</v>
      </c>
      <c r="G57" s="9">
        <v>314</v>
      </c>
      <c r="H57" s="10">
        <f t="shared" si="24"/>
        <v>246293377</v>
      </c>
      <c r="I57" s="13">
        <v>246266497</v>
      </c>
      <c r="J57" s="13">
        <v>26880</v>
      </c>
      <c r="K57" s="10">
        <f t="shared" si="23"/>
        <v>246293377</v>
      </c>
      <c r="L57" s="16">
        <v>223861057</v>
      </c>
      <c r="M57" s="15">
        <v>22432320</v>
      </c>
      <c r="N57" s="10">
        <f t="shared" si="2"/>
        <v>246293377</v>
      </c>
      <c r="O57" s="15">
        <v>241621999</v>
      </c>
      <c r="P57" s="15">
        <v>2142891</v>
      </c>
      <c r="Q57" s="15">
        <v>1442381</v>
      </c>
      <c r="R57" s="15">
        <v>572597</v>
      </c>
      <c r="S57" s="15">
        <v>262108</v>
      </c>
      <c r="T57" s="15">
        <v>160246</v>
      </c>
      <c r="U57" s="15">
        <v>91155</v>
      </c>
      <c r="V57" s="19">
        <f t="shared" si="3"/>
        <v>246293377</v>
      </c>
      <c r="W57" s="15">
        <v>246041976</v>
      </c>
      <c r="X57" s="24">
        <v>251401</v>
      </c>
      <c r="Y57" s="19">
        <f t="shared" si="4"/>
        <v>246293377</v>
      </c>
      <c r="Z57" s="15">
        <v>153153998</v>
      </c>
      <c r="AA57" s="15">
        <v>30900537</v>
      </c>
      <c r="AB57" s="15">
        <v>61327536</v>
      </c>
      <c r="AC57" s="15">
        <v>664073</v>
      </c>
      <c r="AD57" s="15">
        <v>247233</v>
      </c>
      <c r="AE57" s="19">
        <f t="shared" si="5"/>
        <v>246293377</v>
      </c>
      <c r="AF57" s="15">
        <v>245282973</v>
      </c>
      <c r="AG57" s="24">
        <v>1010404</v>
      </c>
      <c r="AH57" s="19">
        <f t="shared" si="6"/>
        <v>246293377</v>
      </c>
      <c r="AI57" s="13">
        <v>2612965</v>
      </c>
      <c r="AJ57" s="13">
        <v>24577977</v>
      </c>
      <c r="AK57" s="13">
        <v>48798735</v>
      </c>
      <c r="AL57" s="13">
        <v>170303700</v>
      </c>
      <c r="AM57" s="19">
        <f t="shared" si="7"/>
        <v>246293377</v>
      </c>
      <c r="AN57" s="79">
        <f t="shared" si="10"/>
        <v>7.4858784291800817E-3</v>
      </c>
      <c r="AO57" s="79">
        <f t="shared" si="20"/>
        <v>8.9618209113670258E-3</v>
      </c>
      <c r="AP57" s="79">
        <f t="shared" si="21"/>
        <v>1.041767629093056E-2</v>
      </c>
      <c r="AQ57" s="79">
        <f t="shared" si="22"/>
        <v>1.8883716944889165E-2</v>
      </c>
      <c r="AR57" s="79">
        <f t="shared" si="22"/>
        <v>1.6077865819691766E-2</v>
      </c>
      <c r="AS57" s="79">
        <f t="shared" si="11"/>
        <v>1.6501432912430045E-2</v>
      </c>
      <c r="AT57" s="79">
        <f t="shared" si="12"/>
        <v>1.1870179340965795E-2</v>
      </c>
      <c r="AU57" s="79">
        <f t="shared" si="13"/>
        <v>1.6077865819691766E-2</v>
      </c>
      <c r="AV57" s="79">
        <f t="shared" si="14"/>
        <v>1.9363127462610367E-2</v>
      </c>
      <c r="AW57" s="79">
        <f t="shared" si="15"/>
        <v>8.8782024388308848E-3</v>
      </c>
      <c r="AX57" s="79">
        <f t="shared" si="16"/>
        <v>1.165453715679441E-2</v>
      </c>
      <c r="AY57" s="79">
        <f t="shared" si="17"/>
        <v>1.539748288616413E-2</v>
      </c>
      <c r="AZ57" s="79">
        <f t="shared" si="18"/>
        <v>-2.0303871863596732E-3</v>
      </c>
      <c r="BA57" s="79">
        <f t="shared" si="19"/>
        <v>1.6077865819691766E-2</v>
      </c>
    </row>
    <row r="58" spans="1:53" x14ac:dyDescent="0.45">
      <c r="A58" s="8">
        <v>43159</v>
      </c>
      <c r="B58" s="9">
        <v>250866218</v>
      </c>
      <c r="C58" s="9">
        <v>3217788</v>
      </c>
      <c r="D58" s="9">
        <v>243590448</v>
      </c>
      <c r="E58" s="9">
        <v>6351</v>
      </c>
      <c r="F58" s="9">
        <v>4051331</v>
      </c>
      <c r="G58" s="9">
        <v>300</v>
      </c>
      <c r="H58" s="10">
        <f t="shared" si="24"/>
        <v>250866218</v>
      </c>
      <c r="I58" s="13">
        <v>250839213</v>
      </c>
      <c r="J58" s="13">
        <v>27005</v>
      </c>
      <c r="K58" s="10">
        <f t="shared" si="23"/>
        <v>250866218</v>
      </c>
      <c r="L58" s="16">
        <v>228232083</v>
      </c>
      <c r="M58" s="15">
        <v>22634135</v>
      </c>
      <c r="N58" s="10">
        <f t="shared" si="2"/>
        <v>250866218</v>
      </c>
      <c r="O58" s="15">
        <v>246196005</v>
      </c>
      <c r="P58" s="15">
        <v>2146294</v>
      </c>
      <c r="Q58" s="15">
        <v>1442186</v>
      </c>
      <c r="R58" s="15">
        <v>571120</v>
      </c>
      <c r="S58" s="15">
        <v>260065</v>
      </c>
      <c r="T58" s="15">
        <v>159513</v>
      </c>
      <c r="U58" s="15">
        <v>91035</v>
      </c>
      <c r="V58" s="19">
        <f t="shared" si="3"/>
        <v>250866218</v>
      </c>
      <c r="W58" s="15">
        <v>250615670</v>
      </c>
      <c r="X58" s="24">
        <v>250548</v>
      </c>
      <c r="Y58" s="19">
        <f t="shared" si="4"/>
        <v>250866218</v>
      </c>
      <c r="Z58" s="15">
        <v>156921695</v>
      </c>
      <c r="AA58" s="15">
        <v>31178898</v>
      </c>
      <c r="AB58" s="15">
        <v>61856874</v>
      </c>
      <c r="AC58" s="15">
        <v>664017</v>
      </c>
      <c r="AD58" s="15">
        <v>244734</v>
      </c>
      <c r="AE58" s="19">
        <f t="shared" si="5"/>
        <v>250866218</v>
      </c>
      <c r="AF58" s="15">
        <v>249858135</v>
      </c>
      <c r="AG58" s="24">
        <v>1008083</v>
      </c>
      <c r="AH58" s="19">
        <f t="shared" si="6"/>
        <v>250866218</v>
      </c>
      <c r="AI58" s="13">
        <v>2630877</v>
      </c>
      <c r="AJ58" s="13">
        <v>24778069</v>
      </c>
      <c r="AK58" s="13">
        <v>49229756</v>
      </c>
      <c r="AL58" s="13">
        <v>174227516</v>
      </c>
      <c r="AM58" s="19">
        <f t="shared" si="7"/>
        <v>250866218</v>
      </c>
      <c r="AN58" s="79">
        <f t="shared" si="10"/>
        <v>6.8550478096721544E-3</v>
      </c>
      <c r="AO58" s="79">
        <f t="shared" si="20"/>
        <v>8.1411094167758401E-3</v>
      </c>
      <c r="AP58" s="79">
        <f t="shared" si="21"/>
        <v>8.8326265014861561E-3</v>
      </c>
      <c r="AQ58" s="79">
        <f t="shared" si="22"/>
        <v>2.304011010917555E-2</v>
      </c>
      <c r="AR58" s="79">
        <f t="shared" si="22"/>
        <v>1.8566642171624452E-2</v>
      </c>
      <c r="AS58" s="79">
        <f t="shared" si="11"/>
        <v>1.952562030474108E-2</v>
      </c>
      <c r="AT58" s="79">
        <f t="shared" si="12"/>
        <v>8.9966173806365103E-3</v>
      </c>
      <c r="AU58" s="79">
        <f t="shared" si="13"/>
        <v>1.8566642171624452E-2</v>
      </c>
      <c r="AV58" s="79">
        <f t="shared" si="14"/>
        <v>2.4600709411451344E-2</v>
      </c>
      <c r="AW58" s="79">
        <f t="shared" si="15"/>
        <v>9.0082900501049553E-3</v>
      </c>
      <c r="AX58" s="79">
        <f t="shared" si="16"/>
        <v>8.631326717577565E-3</v>
      </c>
      <c r="AY58" s="79">
        <f t="shared" si="17"/>
        <v>-8.4328078388972298E-5</v>
      </c>
      <c r="AZ58" s="79">
        <f t="shared" si="18"/>
        <v>-1.010787394886605E-2</v>
      </c>
      <c r="BA58" s="79">
        <f t="shared" si="19"/>
        <v>1.8566642171624452E-2</v>
      </c>
    </row>
    <row r="59" spans="1:53" x14ac:dyDescent="0.45">
      <c r="A59" s="8">
        <v>43190</v>
      </c>
      <c r="B59" s="9">
        <v>252591551</v>
      </c>
      <c r="C59" s="9">
        <v>3154182</v>
      </c>
      <c r="D59" s="9">
        <v>245342777</v>
      </c>
      <c r="E59" s="9">
        <v>5960</v>
      </c>
      <c r="F59" s="9">
        <v>4088357</v>
      </c>
      <c r="G59" s="9">
        <v>275</v>
      </c>
      <c r="H59" s="10">
        <f t="shared" si="24"/>
        <v>252591551</v>
      </c>
      <c r="I59" s="13">
        <v>252565077</v>
      </c>
      <c r="J59" s="13">
        <v>26474</v>
      </c>
      <c r="K59" s="10">
        <f t="shared" si="23"/>
        <v>252591551</v>
      </c>
      <c r="L59" s="16">
        <v>229706673</v>
      </c>
      <c r="M59" s="15">
        <v>22884878</v>
      </c>
      <c r="N59" s="10">
        <f t="shared" si="2"/>
        <v>252591551</v>
      </c>
      <c r="O59" s="15">
        <v>247912376</v>
      </c>
      <c r="P59" s="15">
        <v>2155571</v>
      </c>
      <c r="Q59" s="15">
        <v>1446370</v>
      </c>
      <c r="R59" s="15">
        <v>569523</v>
      </c>
      <c r="S59" s="15">
        <v>258006</v>
      </c>
      <c r="T59" s="15">
        <v>158473</v>
      </c>
      <c r="U59" s="15">
        <v>91232</v>
      </c>
      <c r="V59" s="19">
        <f t="shared" si="3"/>
        <v>252591551</v>
      </c>
      <c r="W59" s="15">
        <v>252341846</v>
      </c>
      <c r="X59" s="24">
        <v>249705</v>
      </c>
      <c r="Y59" s="19">
        <f t="shared" si="4"/>
        <v>252591551</v>
      </c>
      <c r="Z59" s="15">
        <v>157311110</v>
      </c>
      <c r="AA59" s="15">
        <v>31809710</v>
      </c>
      <c r="AB59" s="15">
        <v>62569284</v>
      </c>
      <c r="AC59" s="15">
        <v>660221</v>
      </c>
      <c r="AD59" s="15">
        <v>241226</v>
      </c>
      <c r="AE59" s="19">
        <f t="shared" si="5"/>
        <v>252591551</v>
      </c>
      <c r="AF59" s="15">
        <v>251586343</v>
      </c>
      <c r="AG59" s="24">
        <v>1005208</v>
      </c>
      <c r="AH59" s="19">
        <f t="shared" si="6"/>
        <v>252591551</v>
      </c>
      <c r="AI59" s="13">
        <v>2663263</v>
      </c>
      <c r="AJ59" s="13">
        <v>25782576</v>
      </c>
      <c r="AK59" s="13">
        <v>49416190</v>
      </c>
      <c r="AL59" s="13">
        <v>174729522</v>
      </c>
      <c r="AM59" s="19">
        <f t="shared" si="7"/>
        <v>252591551</v>
      </c>
      <c r="AN59" s="79">
        <f t="shared" si="10"/>
        <v>1.2309963559679908E-2</v>
      </c>
      <c r="AO59" s="79">
        <f t="shared" si="20"/>
        <v>4.0540164772323459E-2</v>
      </c>
      <c r="AP59" s="79">
        <f t="shared" si="21"/>
        <v>3.7870185665758735E-3</v>
      </c>
      <c r="AQ59" s="79">
        <f t="shared" si="22"/>
        <v>2.8813244401647785E-3</v>
      </c>
      <c r="AR59" s="79">
        <f t="shared" si="22"/>
        <v>6.8775023347304575E-3</v>
      </c>
      <c r="AS59" s="79">
        <f t="shared" si="11"/>
        <v>6.4609233750892066E-3</v>
      </c>
      <c r="AT59" s="79">
        <f t="shared" si="12"/>
        <v>1.1078090680293282E-2</v>
      </c>
      <c r="AU59" s="79">
        <f t="shared" si="13"/>
        <v>6.8775023347304575E-3</v>
      </c>
      <c r="AV59" s="79">
        <f t="shared" si="14"/>
        <v>2.4815880302592958E-3</v>
      </c>
      <c r="AW59" s="79">
        <f t="shared" si="15"/>
        <v>2.0232017180337805E-2</v>
      </c>
      <c r="AX59" s="79">
        <f t="shared" si="16"/>
        <v>1.1517070843250177E-2</v>
      </c>
      <c r="AY59" s="79">
        <f t="shared" si="17"/>
        <v>-5.7167211080439203E-3</v>
      </c>
      <c r="AZ59" s="79">
        <f t="shared" si="18"/>
        <v>-1.4333929899400983E-2</v>
      </c>
      <c r="BA59" s="79">
        <f t="shared" si="19"/>
        <v>6.8775023347304575E-3</v>
      </c>
    </row>
    <row r="60" spans="1:53" x14ac:dyDescent="0.45">
      <c r="A60" s="8">
        <v>43220</v>
      </c>
      <c r="B60" s="9">
        <v>254122064</v>
      </c>
      <c r="C60" s="9">
        <v>3203770</v>
      </c>
      <c r="D60" s="9">
        <v>246609902</v>
      </c>
      <c r="E60" s="9">
        <v>5470</v>
      </c>
      <c r="F60" s="9">
        <v>4302626</v>
      </c>
      <c r="G60" s="9">
        <v>296</v>
      </c>
      <c r="H60" s="10">
        <f t="shared" si="24"/>
        <v>254122064</v>
      </c>
      <c r="I60" s="13">
        <v>254095893</v>
      </c>
      <c r="J60" s="13">
        <v>26171</v>
      </c>
      <c r="K60" s="10">
        <f t="shared" si="23"/>
        <v>254122064</v>
      </c>
      <c r="L60" s="16">
        <v>230777659</v>
      </c>
      <c r="M60" s="15">
        <v>23344405</v>
      </c>
      <c r="N60" s="10">
        <f t="shared" si="2"/>
        <v>254122064</v>
      </c>
      <c r="O60" s="15">
        <v>249435229</v>
      </c>
      <c r="P60" s="15">
        <v>2155842</v>
      </c>
      <c r="Q60" s="15">
        <v>1452737</v>
      </c>
      <c r="R60" s="15">
        <v>571648</v>
      </c>
      <c r="S60" s="15">
        <v>257753</v>
      </c>
      <c r="T60" s="15">
        <v>158147</v>
      </c>
      <c r="U60" s="15">
        <v>90708</v>
      </c>
      <c r="V60" s="19">
        <f t="shared" si="3"/>
        <v>254122064</v>
      </c>
      <c r="W60" s="15">
        <v>253873209</v>
      </c>
      <c r="X60" s="24">
        <v>248855</v>
      </c>
      <c r="Y60" s="19">
        <f t="shared" si="4"/>
        <v>254122064</v>
      </c>
      <c r="Z60" s="15">
        <v>158369647</v>
      </c>
      <c r="AA60" s="15">
        <v>31395175</v>
      </c>
      <c r="AB60" s="15">
        <v>63433236</v>
      </c>
      <c r="AC60" s="15">
        <v>683765</v>
      </c>
      <c r="AD60" s="15">
        <v>240241</v>
      </c>
      <c r="AE60" s="19">
        <f t="shared" si="5"/>
        <v>254122064</v>
      </c>
      <c r="AF60" s="15">
        <v>253107863</v>
      </c>
      <c r="AG60" s="24">
        <v>1014201</v>
      </c>
      <c r="AH60" s="19">
        <f t="shared" si="6"/>
        <v>254122064</v>
      </c>
      <c r="AI60" s="13">
        <v>2689347</v>
      </c>
      <c r="AJ60" s="13">
        <v>25480301</v>
      </c>
      <c r="AK60" s="13">
        <v>50017108</v>
      </c>
      <c r="AL60" s="13">
        <v>175935308</v>
      </c>
      <c r="AM60" s="19">
        <f t="shared" si="7"/>
        <v>254122064</v>
      </c>
      <c r="AN60" s="79">
        <f t="shared" si="10"/>
        <v>9.7940008177938107E-3</v>
      </c>
      <c r="AO60" s="79">
        <f t="shared" si="20"/>
        <v>-1.1724003063153968E-2</v>
      </c>
      <c r="AP60" s="79">
        <f t="shared" si="21"/>
        <v>1.2160346639431328E-2</v>
      </c>
      <c r="AQ60" s="79">
        <f t="shared" si="22"/>
        <v>6.9008716225984982E-3</v>
      </c>
      <c r="AR60" s="79">
        <f t="shared" si="22"/>
        <v>6.0592406750770537E-3</v>
      </c>
      <c r="AS60" s="79">
        <f t="shared" si="11"/>
        <v>4.6624069993822081E-3</v>
      </c>
      <c r="AT60" s="79">
        <f t="shared" si="12"/>
        <v>2.0079940998593046E-2</v>
      </c>
      <c r="AU60" s="79">
        <f t="shared" si="13"/>
        <v>6.0592406750770537E-3</v>
      </c>
      <c r="AV60" s="79">
        <f t="shared" si="14"/>
        <v>6.7289398695362327E-3</v>
      </c>
      <c r="AW60" s="79">
        <f t="shared" si="15"/>
        <v>-1.3031712643717908E-2</v>
      </c>
      <c r="AX60" s="79">
        <f t="shared" si="16"/>
        <v>1.3807925307248201E-2</v>
      </c>
      <c r="AY60" s="79">
        <f t="shared" si="17"/>
        <v>3.5660786312462042E-2</v>
      </c>
      <c r="AZ60" s="79">
        <f t="shared" si="18"/>
        <v>-4.0833077694775854E-3</v>
      </c>
      <c r="BA60" s="79">
        <f t="shared" si="19"/>
        <v>6.0592406750770537E-3</v>
      </c>
    </row>
    <row r="61" spans="1:53" x14ac:dyDescent="0.45">
      <c r="A61" s="8">
        <v>43251</v>
      </c>
      <c r="B61" s="9">
        <v>257422593</v>
      </c>
      <c r="C61" s="9">
        <v>3238612</v>
      </c>
      <c r="D61" s="9">
        <v>249882406</v>
      </c>
      <c r="E61" s="9">
        <v>5082</v>
      </c>
      <c r="F61" s="9">
        <v>4296215</v>
      </c>
      <c r="G61" s="9">
        <v>278</v>
      </c>
      <c r="H61" s="10">
        <f t="shared" si="24"/>
        <v>257422593</v>
      </c>
      <c r="I61" s="13">
        <v>257397142</v>
      </c>
      <c r="J61" s="13">
        <v>25451</v>
      </c>
      <c r="K61" s="10">
        <f t="shared" si="23"/>
        <v>257422593</v>
      </c>
      <c r="L61" s="16">
        <v>234024130</v>
      </c>
      <c r="M61" s="15">
        <v>23398463</v>
      </c>
      <c r="N61" s="10">
        <f t="shared" si="2"/>
        <v>257422593</v>
      </c>
      <c r="O61" s="15">
        <v>252678417</v>
      </c>
      <c r="P61" s="15">
        <v>2186730</v>
      </c>
      <c r="Q61" s="15">
        <v>1473131</v>
      </c>
      <c r="R61" s="15">
        <v>577243</v>
      </c>
      <c r="S61" s="15">
        <v>259223</v>
      </c>
      <c r="T61" s="15">
        <v>157784</v>
      </c>
      <c r="U61" s="15">
        <v>90065</v>
      </c>
      <c r="V61" s="19">
        <f t="shared" si="3"/>
        <v>257422593</v>
      </c>
      <c r="W61" s="15">
        <v>257174744</v>
      </c>
      <c r="X61" s="24">
        <v>247849</v>
      </c>
      <c r="Y61" s="19">
        <f t="shared" si="4"/>
        <v>257422593</v>
      </c>
      <c r="Z61" s="15">
        <v>160868574</v>
      </c>
      <c r="AA61" s="15">
        <v>31631726</v>
      </c>
      <c r="AB61" s="15">
        <v>63987301</v>
      </c>
      <c r="AC61" s="15">
        <v>695482</v>
      </c>
      <c r="AD61" s="15">
        <v>239510</v>
      </c>
      <c r="AE61" s="19">
        <f t="shared" si="5"/>
        <v>257422593</v>
      </c>
      <c r="AF61" s="15">
        <v>256387089</v>
      </c>
      <c r="AG61" s="24">
        <v>1035504</v>
      </c>
      <c r="AH61" s="19">
        <f t="shared" si="6"/>
        <v>257422593</v>
      </c>
      <c r="AI61" s="13">
        <v>2721730</v>
      </c>
      <c r="AJ61" s="13">
        <v>25659104</v>
      </c>
      <c r="AK61" s="13">
        <v>50360716</v>
      </c>
      <c r="AL61" s="13">
        <v>178681043</v>
      </c>
      <c r="AM61" s="19">
        <f t="shared" si="7"/>
        <v>257422593</v>
      </c>
      <c r="AN61" s="79">
        <f t="shared" si="10"/>
        <v>1.204121297846652E-2</v>
      </c>
      <c r="AO61" s="79">
        <f t="shared" si="20"/>
        <v>7.0173032885286557E-3</v>
      </c>
      <c r="AP61" s="79">
        <f t="shared" si="21"/>
        <v>6.8698094260067977E-3</v>
      </c>
      <c r="AQ61" s="79">
        <f t="shared" si="22"/>
        <v>1.5606503499570422E-2</v>
      </c>
      <c r="AR61" s="79">
        <f t="shared" si="22"/>
        <v>1.2987967073964896E-2</v>
      </c>
      <c r="AS61" s="79">
        <f t="shared" si="11"/>
        <v>1.4067527221081656E-2</v>
      </c>
      <c r="AT61" s="79">
        <f t="shared" si="12"/>
        <v>2.3156726419028455E-3</v>
      </c>
      <c r="AU61" s="79">
        <f t="shared" si="13"/>
        <v>1.2987967073964896E-2</v>
      </c>
      <c r="AV61" s="79">
        <f t="shared" si="14"/>
        <v>1.5779077918889342E-2</v>
      </c>
      <c r="AW61" s="79">
        <f t="shared" si="15"/>
        <v>7.5346291269279431E-3</v>
      </c>
      <c r="AX61" s="79">
        <f t="shared" si="16"/>
        <v>8.7346166605783756E-3</v>
      </c>
      <c r="AY61" s="79">
        <f t="shared" si="17"/>
        <v>1.7136004328972672E-2</v>
      </c>
      <c r="AZ61" s="79">
        <f t="shared" si="18"/>
        <v>-3.0427778772149634E-3</v>
      </c>
      <c r="BA61" s="79">
        <f t="shared" si="19"/>
        <v>1.2987967073964896E-2</v>
      </c>
    </row>
    <row r="62" spans="1:53" x14ac:dyDescent="0.45">
      <c r="A62" s="8">
        <v>43281</v>
      </c>
      <c r="B62" s="9">
        <v>260561209</v>
      </c>
      <c r="C62" s="9">
        <v>3236885</v>
      </c>
      <c r="D62" s="9">
        <v>252985305</v>
      </c>
      <c r="E62" s="9">
        <v>5122</v>
      </c>
      <c r="F62" s="9">
        <v>4333647</v>
      </c>
      <c r="G62" s="9">
        <v>250</v>
      </c>
      <c r="H62" s="10">
        <f t="shared" si="24"/>
        <v>260561209</v>
      </c>
      <c r="I62" s="13">
        <v>260536109</v>
      </c>
      <c r="J62" s="13">
        <v>25100</v>
      </c>
      <c r="K62" s="10">
        <f t="shared" si="23"/>
        <v>260561209</v>
      </c>
      <c r="L62" s="16">
        <v>237047344</v>
      </c>
      <c r="M62" s="15">
        <v>23513865</v>
      </c>
      <c r="N62" s="10">
        <f t="shared" si="2"/>
        <v>260561209</v>
      </c>
      <c r="O62" s="15">
        <v>255741174</v>
      </c>
      <c r="P62" s="15">
        <v>2218731</v>
      </c>
      <c r="Q62" s="15">
        <v>1499443</v>
      </c>
      <c r="R62" s="15">
        <v>588197</v>
      </c>
      <c r="S62" s="15">
        <v>263676</v>
      </c>
      <c r="T62" s="15">
        <v>159685</v>
      </c>
      <c r="U62" s="15">
        <v>90303</v>
      </c>
      <c r="V62" s="19">
        <f t="shared" si="3"/>
        <v>260561209</v>
      </c>
      <c r="W62" s="15">
        <v>260311221</v>
      </c>
      <c r="X62" s="24">
        <v>249988</v>
      </c>
      <c r="Y62" s="19">
        <f t="shared" si="4"/>
        <v>260561209</v>
      </c>
      <c r="Z62" s="15">
        <v>163470398</v>
      </c>
      <c r="AA62" s="15">
        <v>31882774</v>
      </c>
      <c r="AB62" s="15">
        <v>64271989</v>
      </c>
      <c r="AC62" s="15">
        <v>695554</v>
      </c>
      <c r="AD62" s="15">
        <v>240494</v>
      </c>
      <c r="AE62" s="19">
        <f t="shared" si="5"/>
        <v>260561209</v>
      </c>
      <c r="AF62" s="15">
        <v>259519688</v>
      </c>
      <c r="AG62" s="24">
        <v>1041521</v>
      </c>
      <c r="AH62" s="19">
        <f t="shared" si="6"/>
        <v>260561209</v>
      </c>
      <c r="AI62" s="13">
        <v>2717079</v>
      </c>
      <c r="AJ62" s="13">
        <v>25705026</v>
      </c>
      <c r="AK62" s="13">
        <v>50770575</v>
      </c>
      <c r="AL62" s="13">
        <v>181368529</v>
      </c>
      <c r="AM62" s="19">
        <f t="shared" si="7"/>
        <v>260561209</v>
      </c>
      <c r="AN62" s="79">
        <f t="shared" si="10"/>
        <v>-1.7088395983437005E-3</v>
      </c>
      <c r="AO62" s="79">
        <f t="shared" si="20"/>
        <v>1.789696163981408E-3</v>
      </c>
      <c r="AP62" s="79">
        <f t="shared" si="21"/>
        <v>8.1384664983714695E-3</v>
      </c>
      <c r="AQ62" s="79">
        <f t="shared" si="22"/>
        <v>1.5040689011424677E-2</v>
      </c>
      <c r="AR62" s="79">
        <f t="shared" si="22"/>
        <v>1.2192465173404573E-2</v>
      </c>
      <c r="AS62" s="79">
        <f t="shared" si="11"/>
        <v>1.2918385809189848E-2</v>
      </c>
      <c r="AT62" s="79">
        <f t="shared" si="12"/>
        <v>4.932033356208055E-3</v>
      </c>
      <c r="AU62" s="79">
        <f t="shared" si="13"/>
        <v>1.2192465173404573E-2</v>
      </c>
      <c r="AV62" s="79">
        <f t="shared" si="14"/>
        <v>1.6173600196145207E-2</v>
      </c>
      <c r="AW62" s="79">
        <f t="shared" si="15"/>
        <v>7.9365887274061488E-3</v>
      </c>
      <c r="AX62" s="79">
        <f t="shared" si="16"/>
        <v>4.449132805273346E-3</v>
      </c>
      <c r="AY62" s="79">
        <f t="shared" si="17"/>
        <v>1.035253248825994E-4</v>
      </c>
      <c r="AZ62" s="79">
        <f t="shared" si="18"/>
        <v>4.1083879587491129E-3</v>
      </c>
      <c r="BA62" s="79">
        <f t="shared" si="19"/>
        <v>1.2192465173404573E-2</v>
      </c>
    </row>
    <row r="63" spans="1:53" x14ac:dyDescent="0.45">
      <c r="A63" s="8">
        <v>43312</v>
      </c>
      <c r="B63" s="9">
        <v>262058782</v>
      </c>
      <c r="C63" s="9">
        <v>3253674</v>
      </c>
      <c r="D63" s="9">
        <v>254404727</v>
      </c>
      <c r="E63" s="9">
        <v>5085</v>
      </c>
      <c r="F63" s="9">
        <v>4395038</v>
      </c>
      <c r="G63" s="9">
        <v>258</v>
      </c>
      <c r="H63" s="10">
        <f t="shared" si="24"/>
        <v>262058782</v>
      </c>
      <c r="I63" s="13">
        <v>262033507</v>
      </c>
      <c r="J63" s="13">
        <v>25275</v>
      </c>
      <c r="K63" s="10">
        <f t="shared" si="23"/>
        <v>262058782</v>
      </c>
      <c r="L63" s="16">
        <v>238295588</v>
      </c>
      <c r="M63" s="15">
        <v>23763194</v>
      </c>
      <c r="N63" s="10">
        <f t="shared" si="2"/>
        <v>262058782</v>
      </c>
      <c r="O63" s="15">
        <v>257187244</v>
      </c>
      <c r="P63" s="15">
        <v>2229768</v>
      </c>
      <c r="Q63" s="15">
        <v>1532242</v>
      </c>
      <c r="R63" s="15">
        <v>592328</v>
      </c>
      <c r="S63" s="15">
        <v>264624</v>
      </c>
      <c r="T63" s="15">
        <v>161445</v>
      </c>
      <c r="U63" s="15">
        <v>91131</v>
      </c>
      <c r="V63" s="19">
        <f t="shared" si="3"/>
        <v>262058782</v>
      </c>
      <c r="W63" s="15">
        <v>261806206</v>
      </c>
      <c r="X63" s="24">
        <v>252576</v>
      </c>
      <c r="Y63" s="19">
        <f t="shared" si="4"/>
        <v>262058782</v>
      </c>
      <c r="Z63" s="15">
        <v>163929181</v>
      </c>
      <c r="AA63" s="15">
        <v>32086314</v>
      </c>
      <c r="AB63" s="15">
        <v>65095498</v>
      </c>
      <c r="AC63" s="15">
        <v>710763</v>
      </c>
      <c r="AD63" s="15">
        <v>237026</v>
      </c>
      <c r="AE63" s="19">
        <f t="shared" si="5"/>
        <v>262058782</v>
      </c>
      <c r="AF63" s="15">
        <v>261022066</v>
      </c>
      <c r="AG63" s="24">
        <v>1036716</v>
      </c>
      <c r="AH63" s="19">
        <f t="shared" si="6"/>
        <v>262058782</v>
      </c>
      <c r="AI63" s="13">
        <v>2724570</v>
      </c>
      <c r="AJ63" s="13">
        <v>25913732</v>
      </c>
      <c r="AK63" s="13">
        <v>51243355</v>
      </c>
      <c r="AL63" s="13">
        <v>182177125</v>
      </c>
      <c r="AM63" s="19">
        <f t="shared" si="7"/>
        <v>262058782</v>
      </c>
      <c r="AN63" s="79">
        <f t="shared" si="10"/>
        <v>2.7570048570542114E-3</v>
      </c>
      <c r="AO63" s="79">
        <f t="shared" si="20"/>
        <v>8.1192681929207148E-3</v>
      </c>
      <c r="AP63" s="79">
        <f t="shared" si="21"/>
        <v>9.3120867746721396E-3</v>
      </c>
      <c r="AQ63" s="79">
        <f t="shared" si="22"/>
        <v>4.4583037887460618E-3</v>
      </c>
      <c r="AR63" s="79">
        <f t="shared" si="22"/>
        <v>5.7474902183156512E-3</v>
      </c>
      <c r="AS63" s="79">
        <f t="shared" si="11"/>
        <v>5.2658004048338966E-3</v>
      </c>
      <c r="AT63" s="79">
        <f t="shared" si="12"/>
        <v>1.0603488622563752E-2</v>
      </c>
      <c r="AU63" s="79">
        <f t="shared" si="13"/>
        <v>5.7474902183156512E-3</v>
      </c>
      <c r="AV63" s="79">
        <f t="shared" si="14"/>
        <v>2.8065203585055198E-3</v>
      </c>
      <c r="AW63" s="79">
        <f t="shared" si="15"/>
        <v>6.3840116296028692E-3</v>
      </c>
      <c r="AX63" s="79">
        <f t="shared" si="16"/>
        <v>1.2812875605887971E-2</v>
      </c>
      <c r="AY63" s="79">
        <f t="shared" si="17"/>
        <v>2.1866023342544217E-2</v>
      </c>
      <c r="AZ63" s="79">
        <f t="shared" si="18"/>
        <v>-1.4420318178416094E-2</v>
      </c>
      <c r="BA63" s="79">
        <f t="shared" si="19"/>
        <v>5.7474902183156512E-3</v>
      </c>
    </row>
    <row r="64" spans="1:53" x14ac:dyDescent="0.45">
      <c r="A64" s="8">
        <v>43343</v>
      </c>
      <c r="B64" s="9">
        <v>263996191</v>
      </c>
      <c r="C64" s="9">
        <v>3272293</v>
      </c>
      <c r="D64" s="9">
        <v>256297780</v>
      </c>
      <c r="E64" s="9">
        <v>5352</v>
      </c>
      <c r="F64" s="9">
        <v>4420538</v>
      </c>
      <c r="G64" s="9">
        <v>228</v>
      </c>
      <c r="H64" s="10">
        <f t="shared" si="24"/>
        <v>263996191</v>
      </c>
      <c r="I64" s="13">
        <v>263970659</v>
      </c>
      <c r="J64" s="13">
        <v>25532</v>
      </c>
      <c r="K64" s="10">
        <f t="shared" si="23"/>
        <v>263996191</v>
      </c>
      <c r="L64" s="16">
        <v>240341583</v>
      </c>
      <c r="M64" s="15">
        <v>23654608</v>
      </c>
      <c r="N64" s="10">
        <f t="shared" si="2"/>
        <v>263996191</v>
      </c>
      <c r="O64" s="15">
        <v>259103520</v>
      </c>
      <c r="P64" s="15">
        <v>2248906</v>
      </c>
      <c r="Q64" s="15">
        <v>1533648</v>
      </c>
      <c r="R64" s="15">
        <v>592766</v>
      </c>
      <c r="S64" s="15">
        <v>264995</v>
      </c>
      <c r="T64" s="15">
        <v>161059</v>
      </c>
      <c r="U64" s="15">
        <v>91297</v>
      </c>
      <c r="V64" s="19">
        <f t="shared" si="3"/>
        <v>263996191</v>
      </c>
      <c r="W64" s="15">
        <v>263743835</v>
      </c>
      <c r="X64" s="24">
        <v>252356</v>
      </c>
      <c r="Y64" s="19">
        <f t="shared" si="4"/>
        <v>263996191</v>
      </c>
      <c r="Z64" s="15">
        <v>165150895</v>
      </c>
      <c r="AA64" s="15">
        <v>32334417</v>
      </c>
      <c r="AB64" s="15">
        <v>65556677</v>
      </c>
      <c r="AC64" s="15">
        <v>722057</v>
      </c>
      <c r="AD64" s="15">
        <v>232145</v>
      </c>
      <c r="AE64" s="19">
        <f t="shared" si="5"/>
        <v>263996191</v>
      </c>
      <c r="AF64" s="15">
        <v>262956827</v>
      </c>
      <c r="AG64" s="24">
        <v>1039364</v>
      </c>
      <c r="AH64" s="19">
        <f t="shared" si="6"/>
        <v>263996191</v>
      </c>
      <c r="AI64" s="13">
        <v>2746286</v>
      </c>
      <c r="AJ64" s="13">
        <v>25761526</v>
      </c>
      <c r="AK64" s="13">
        <v>52035429</v>
      </c>
      <c r="AL64" s="13">
        <v>183452950</v>
      </c>
      <c r="AM64" s="19">
        <f t="shared" si="7"/>
        <v>263996191</v>
      </c>
      <c r="AN64" s="79">
        <f t="shared" si="10"/>
        <v>7.9704320314765258E-3</v>
      </c>
      <c r="AO64" s="79">
        <f t="shared" si="20"/>
        <v>-5.8735654131176476E-3</v>
      </c>
      <c r="AP64" s="79">
        <f t="shared" si="21"/>
        <v>1.5457106584844026E-2</v>
      </c>
      <c r="AQ64" s="79">
        <f t="shared" si="22"/>
        <v>7.0032118467123683E-3</v>
      </c>
      <c r="AR64" s="79">
        <f t="shared" si="22"/>
        <v>7.3930321480315817E-3</v>
      </c>
      <c r="AS64" s="79">
        <f t="shared" si="11"/>
        <v>8.585954180570057E-3</v>
      </c>
      <c r="AT64" s="79">
        <f t="shared" si="12"/>
        <v>-4.5695035776756269E-3</v>
      </c>
      <c r="AU64" s="79">
        <f t="shared" si="13"/>
        <v>7.3930321480315817E-3</v>
      </c>
      <c r="AV64" s="79">
        <f t="shared" si="14"/>
        <v>7.4526938556473358E-3</v>
      </c>
      <c r="AW64" s="79">
        <f t="shared" si="15"/>
        <v>7.7323621529104278E-3</v>
      </c>
      <c r="AX64" s="79">
        <f t="shared" si="16"/>
        <v>7.084652766616825E-3</v>
      </c>
      <c r="AY64" s="79">
        <f t="shared" si="17"/>
        <v>1.5889966134984515E-2</v>
      </c>
      <c r="AZ64" s="79">
        <f t="shared" si="18"/>
        <v>-2.059267759655059E-2</v>
      </c>
      <c r="BA64" s="79">
        <f t="shared" si="19"/>
        <v>7.3930321480315817E-3</v>
      </c>
    </row>
    <row r="65" spans="1:53" x14ac:dyDescent="0.45">
      <c r="A65" s="8">
        <v>43373</v>
      </c>
      <c r="B65" s="9">
        <v>265628025</v>
      </c>
      <c r="C65" s="9">
        <v>3300519</v>
      </c>
      <c r="D65" s="9">
        <v>257838969</v>
      </c>
      <c r="E65" s="9">
        <v>5488</v>
      </c>
      <c r="F65" s="9">
        <v>4482839</v>
      </c>
      <c r="G65" s="9">
        <v>210</v>
      </c>
      <c r="H65" s="10">
        <f t="shared" si="24"/>
        <v>265628025</v>
      </c>
      <c r="I65" s="13">
        <v>265602431</v>
      </c>
      <c r="J65" s="13">
        <v>25594</v>
      </c>
      <c r="K65" s="10">
        <f t="shared" si="23"/>
        <v>265628025</v>
      </c>
      <c r="L65" s="16">
        <v>242290255</v>
      </c>
      <c r="M65" s="15">
        <v>23337770</v>
      </c>
      <c r="N65" s="10">
        <f t="shared" si="2"/>
        <v>265628025</v>
      </c>
      <c r="O65" s="15">
        <v>260718486</v>
      </c>
      <c r="P65" s="15">
        <v>2257923</v>
      </c>
      <c r="Q65" s="15">
        <v>1537465</v>
      </c>
      <c r="R65" s="15">
        <v>593824</v>
      </c>
      <c r="S65" s="15">
        <v>265776</v>
      </c>
      <c r="T65" s="15">
        <v>162327</v>
      </c>
      <c r="U65" s="15">
        <v>92224</v>
      </c>
      <c r="V65" s="19">
        <f t="shared" si="3"/>
        <v>265628025</v>
      </c>
      <c r="W65" s="15">
        <v>265373474</v>
      </c>
      <c r="X65" s="24">
        <v>254551</v>
      </c>
      <c r="Y65" s="19">
        <f t="shared" si="4"/>
        <v>265628025</v>
      </c>
      <c r="Z65" s="15">
        <v>166536646</v>
      </c>
      <c r="AA65" s="15">
        <v>32525401</v>
      </c>
      <c r="AB65" s="15">
        <v>65596843</v>
      </c>
      <c r="AC65" s="15">
        <v>735862</v>
      </c>
      <c r="AD65" s="15">
        <v>233273</v>
      </c>
      <c r="AE65" s="19">
        <f t="shared" si="5"/>
        <v>265628025</v>
      </c>
      <c r="AF65" s="15">
        <v>264553121</v>
      </c>
      <c r="AG65" s="24">
        <v>1074904</v>
      </c>
      <c r="AH65" s="19">
        <f t="shared" si="6"/>
        <v>265628025</v>
      </c>
      <c r="AI65" s="13">
        <v>2759702</v>
      </c>
      <c r="AJ65" s="13">
        <v>25387138</v>
      </c>
      <c r="AK65" s="13">
        <v>52582675</v>
      </c>
      <c r="AL65" s="13">
        <v>184898510</v>
      </c>
      <c r="AM65" s="19">
        <f t="shared" si="7"/>
        <v>265628025</v>
      </c>
      <c r="AN65" s="79">
        <f t="shared" si="10"/>
        <v>4.8851430623030523E-3</v>
      </c>
      <c r="AO65" s="79">
        <f t="shared" si="20"/>
        <v>-1.4532834739681182E-2</v>
      </c>
      <c r="AP65" s="79">
        <f t="shared" si="21"/>
        <v>1.0516796162091793E-2</v>
      </c>
      <c r="AQ65" s="79">
        <f t="shared" si="22"/>
        <v>7.8797315605990525E-3</v>
      </c>
      <c r="AR65" s="79">
        <f t="shared" si="22"/>
        <v>6.1812785776140236E-3</v>
      </c>
      <c r="AS65" s="79">
        <f t="shared" si="11"/>
        <v>8.1079269582742166E-3</v>
      </c>
      <c r="AT65" s="79">
        <f t="shared" si="12"/>
        <v>-1.3394345828939546E-2</v>
      </c>
      <c r="AU65" s="79">
        <f t="shared" si="13"/>
        <v>6.1812785776140236E-3</v>
      </c>
      <c r="AV65" s="79">
        <f t="shared" si="14"/>
        <v>8.3908173794637921E-3</v>
      </c>
      <c r="AW65" s="79">
        <f t="shared" si="15"/>
        <v>5.9065236896029393E-3</v>
      </c>
      <c r="AX65" s="79">
        <f t="shared" si="16"/>
        <v>6.126912137416605E-4</v>
      </c>
      <c r="AY65" s="79">
        <f t="shared" si="17"/>
        <v>1.9118989221072573E-2</v>
      </c>
      <c r="AZ65" s="79">
        <f t="shared" si="18"/>
        <v>4.859032070473196E-3</v>
      </c>
      <c r="BA65" s="79">
        <f t="shared" si="19"/>
        <v>6.1812785776140236E-3</v>
      </c>
    </row>
    <row r="66" spans="1:53" x14ac:dyDescent="0.45">
      <c r="A66" s="8">
        <v>43404</v>
      </c>
      <c r="B66" s="9">
        <v>268699399</v>
      </c>
      <c r="C66" s="9">
        <v>3331892</v>
      </c>
      <c r="D66" s="9">
        <v>260825366</v>
      </c>
      <c r="E66" s="9">
        <v>5283</v>
      </c>
      <c r="F66" s="9">
        <v>4536668</v>
      </c>
      <c r="G66" s="9">
        <v>190</v>
      </c>
      <c r="H66" s="10">
        <f t="shared" si="24"/>
        <v>268699399</v>
      </c>
      <c r="I66" s="13">
        <v>268673585</v>
      </c>
      <c r="J66" s="13">
        <v>25814</v>
      </c>
      <c r="K66" s="10">
        <f t="shared" si="23"/>
        <v>268699399</v>
      </c>
      <c r="L66" s="16">
        <v>244845163</v>
      </c>
      <c r="M66" s="15">
        <v>23854236</v>
      </c>
      <c r="N66" s="10">
        <f t="shared" si="2"/>
        <v>268699399</v>
      </c>
      <c r="O66" s="15">
        <v>263766265</v>
      </c>
      <c r="P66" s="15">
        <v>2264296</v>
      </c>
      <c r="Q66" s="15">
        <v>1547371</v>
      </c>
      <c r="R66" s="15">
        <v>597090</v>
      </c>
      <c r="S66" s="15">
        <v>267798</v>
      </c>
      <c r="T66" s="15">
        <v>163257</v>
      </c>
      <c r="U66" s="15">
        <v>93322</v>
      </c>
      <c r="V66" s="19">
        <f t="shared" si="3"/>
        <v>268699399</v>
      </c>
      <c r="W66" s="15">
        <v>268442820</v>
      </c>
      <c r="X66" s="24">
        <v>256579</v>
      </c>
      <c r="Y66" s="19">
        <f t="shared" si="4"/>
        <v>268699399</v>
      </c>
      <c r="Z66" s="15">
        <v>168249387</v>
      </c>
      <c r="AA66" s="15">
        <v>32727857</v>
      </c>
      <c r="AB66" s="15">
        <v>66737043</v>
      </c>
      <c r="AC66" s="15">
        <v>752367</v>
      </c>
      <c r="AD66" s="15">
        <v>232745</v>
      </c>
      <c r="AE66" s="19">
        <f t="shared" si="5"/>
        <v>268699399</v>
      </c>
      <c r="AF66" s="15">
        <v>267622900</v>
      </c>
      <c r="AG66" s="24">
        <v>1076499</v>
      </c>
      <c r="AH66" s="19">
        <f t="shared" si="6"/>
        <v>268699399</v>
      </c>
      <c r="AI66" s="13">
        <v>2747453</v>
      </c>
      <c r="AJ66" s="13">
        <v>25587383</v>
      </c>
      <c r="AK66" s="13">
        <v>53512870</v>
      </c>
      <c r="AL66" s="13">
        <v>186851693</v>
      </c>
      <c r="AM66" s="19">
        <f t="shared" si="7"/>
        <v>268699399</v>
      </c>
      <c r="AN66" s="79">
        <f t="shared" si="10"/>
        <v>-4.4385227100607241E-3</v>
      </c>
      <c r="AO66" s="79">
        <f t="shared" si="20"/>
        <v>7.8876555521933973E-3</v>
      </c>
      <c r="AP66" s="79">
        <f t="shared" si="21"/>
        <v>1.7690142237913913E-2</v>
      </c>
      <c r="AQ66" s="79">
        <f t="shared" si="22"/>
        <v>1.0563541047464363E-2</v>
      </c>
      <c r="AR66" s="79">
        <f t="shared" si="22"/>
        <v>1.1562688086093325E-2</v>
      </c>
      <c r="AS66" s="79">
        <f t="shared" si="11"/>
        <v>1.0544823604234517E-2</v>
      </c>
      <c r="AT66" s="79">
        <f t="shared" si="12"/>
        <v>2.2130049272059842E-2</v>
      </c>
      <c r="AU66" s="79">
        <f t="shared" si="13"/>
        <v>1.1562688086093325E-2</v>
      </c>
      <c r="AV66" s="79">
        <f t="shared" si="14"/>
        <v>1.0284469161219927E-2</v>
      </c>
      <c r="AW66" s="79">
        <f t="shared" si="15"/>
        <v>6.2245504674946208E-3</v>
      </c>
      <c r="AX66" s="79">
        <f t="shared" si="16"/>
        <v>1.7381934066552564E-2</v>
      </c>
      <c r="AY66" s="79">
        <f t="shared" si="17"/>
        <v>2.2429477266117832E-2</v>
      </c>
      <c r="AZ66" s="79">
        <f t="shared" si="18"/>
        <v>-2.2634424043931358E-3</v>
      </c>
      <c r="BA66" s="79">
        <f t="shared" si="19"/>
        <v>1.1562688086093325E-2</v>
      </c>
    </row>
    <row r="67" spans="1:53" x14ac:dyDescent="0.45">
      <c r="A67" s="8">
        <v>43434</v>
      </c>
      <c r="B67" s="9">
        <v>271672859</v>
      </c>
      <c r="C67" s="9">
        <v>3360072</v>
      </c>
      <c r="D67" s="9">
        <v>263791431</v>
      </c>
      <c r="E67" s="9">
        <v>5483</v>
      </c>
      <c r="F67" s="9">
        <v>4515615</v>
      </c>
      <c r="G67" s="9">
        <v>258</v>
      </c>
      <c r="H67" s="10">
        <f t="shared" ref="H67:H77" si="25">SUM(C67:G67)</f>
        <v>271672859</v>
      </c>
      <c r="I67" s="13">
        <v>271647097</v>
      </c>
      <c r="J67" s="13">
        <v>25762</v>
      </c>
      <c r="K67" s="10">
        <f t="shared" si="23"/>
        <v>271672859</v>
      </c>
      <c r="L67" s="16">
        <v>247566046</v>
      </c>
      <c r="M67" s="15">
        <v>24106813</v>
      </c>
      <c r="N67" s="10">
        <f t="shared" si="2"/>
        <v>271672859</v>
      </c>
      <c r="O67" s="15">
        <v>266711246</v>
      </c>
      <c r="P67" s="15">
        <v>2282973</v>
      </c>
      <c r="Q67" s="15">
        <v>1557037</v>
      </c>
      <c r="R67" s="15">
        <v>596875</v>
      </c>
      <c r="S67" s="15">
        <v>267350</v>
      </c>
      <c r="T67" s="15">
        <v>163912</v>
      </c>
      <c r="U67" s="15">
        <v>93466</v>
      </c>
      <c r="V67" s="19">
        <f t="shared" si="3"/>
        <v>271672859</v>
      </c>
      <c r="W67" s="15">
        <v>271415481</v>
      </c>
      <c r="X67" s="24">
        <v>257378</v>
      </c>
      <c r="Y67" s="19">
        <f t="shared" si="4"/>
        <v>271672859</v>
      </c>
      <c r="Z67" s="15">
        <v>170572269</v>
      </c>
      <c r="AA67" s="15">
        <v>32583980</v>
      </c>
      <c r="AB67" s="15">
        <v>67517073</v>
      </c>
      <c r="AC67" s="15">
        <v>766512</v>
      </c>
      <c r="AD67" s="15">
        <v>233025</v>
      </c>
      <c r="AE67" s="19">
        <f t="shared" si="5"/>
        <v>271672859</v>
      </c>
      <c r="AF67" s="15">
        <v>270595744</v>
      </c>
      <c r="AG67" s="24">
        <v>1077115</v>
      </c>
      <c r="AH67" s="19">
        <f t="shared" si="6"/>
        <v>271672859</v>
      </c>
      <c r="AI67" s="13">
        <v>2772052</v>
      </c>
      <c r="AJ67" s="13">
        <v>25729236</v>
      </c>
      <c r="AK67" s="13">
        <v>53796168</v>
      </c>
      <c r="AL67" s="13">
        <v>189375403</v>
      </c>
      <c r="AM67" s="19">
        <f t="shared" si="7"/>
        <v>271672859</v>
      </c>
      <c r="AN67" s="79">
        <f t="shared" si="10"/>
        <v>8.9533833699793949E-3</v>
      </c>
      <c r="AO67" s="79">
        <f t="shared" si="20"/>
        <v>5.5438651150842583E-3</v>
      </c>
      <c r="AP67" s="79">
        <f t="shared" si="21"/>
        <v>5.2940161871340482E-3</v>
      </c>
      <c r="AQ67" s="79">
        <f t="shared" si="22"/>
        <v>1.3506487201055224E-2</v>
      </c>
      <c r="AR67" s="79">
        <f t="shared" si="22"/>
        <v>1.1066120769402986E-2</v>
      </c>
      <c r="AS67" s="79">
        <f t="shared" si="11"/>
        <v>1.1112667968041501E-2</v>
      </c>
      <c r="AT67" s="79">
        <f t="shared" si="12"/>
        <v>1.0588350010455166E-2</v>
      </c>
      <c r="AU67" s="79">
        <f t="shared" si="13"/>
        <v>1.1066120769402986E-2</v>
      </c>
      <c r="AV67" s="79">
        <f t="shared" si="14"/>
        <v>1.3806184030851773E-2</v>
      </c>
      <c r="AW67" s="79">
        <f t="shared" si="15"/>
        <v>-4.396163182942287E-3</v>
      </c>
      <c r="AX67" s="79">
        <f t="shared" si="16"/>
        <v>1.1688111503531854E-2</v>
      </c>
      <c r="AY67" s="79">
        <f t="shared" si="17"/>
        <v>1.880066510094143E-2</v>
      </c>
      <c r="AZ67" s="79">
        <f t="shared" si="18"/>
        <v>1.2030333626930761E-3</v>
      </c>
      <c r="BA67" s="79">
        <f t="shared" si="19"/>
        <v>1.1066120769402986E-2</v>
      </c>
    </row>
    <row r="68" spans="1:53" x14ac:dyDescent="0.45">
      <c r="A68" s="8">
        <v>43465</v>
      </c>
      <c r="B68" s="9">
        <v>275764037</v>
      </c>
      <c r="C68" s="9">
        <v>3345165</v>
      </c>
      <c r="D68" s="9">
        <v>267853599</v>
      </c>
      <c r="E68" s="9">
        <v>6517</v>
      </c>
      <c r="F68" s="9">
        <v>4558485</v>
      </c>
      <c r="G68" s="9">
        <v>271</v>
      </c>
      <c r="H68" s="10">
        <f t="shared" si="25"/>
        <v>275764037</v>
      </c>
      <c r="I68" s="13">
        <v>275738264</v>
      </c>
      <c r="J68" s="13">
        <v>25773</v>
      </c>
      <c r="K68" s="10">
        <f t="shared" si="23"/>
        <v>275764037</v>
      </c>
      <c r="L68" s="16">
        <v>251398114</v>
      </c>
      <c r="M68" s="15">
        <v>24365923</v>
      </c>
      <c r="N68" s="10">
        <f t="shared" ref="N68:N76" si="26">SUM(L68:M68)</f>
        <v>275764037</v>
      </c>
      <c r="O68" s="15">
        <v>270632711</v>
      </c>
      <c r="P68" s="15">
        <v>2359266</v>
      </c>
      <c r="Q68" s="15">
        <v>1607750</v>
      </c>
      <c r="R68" s="15">
        <v>622553</v>
      </c>
      <c r="S68" s="15">
        <v>275815</v>
      </c>
      <c r="T68" s="15">
        <v>170466</v>
      </c>
      <c r="U68" s="15">
        <v>95476</v>
      </c>
      <c r="V68" s="19">
        <f t="shared" ref="V68:V77" si="27">SUM(O68:U68)</f>
        <v>275764037</v>
      </c>
      <c r="W68" s="15">
        <v>275498095</v>
      </c>
      <c r="X68" s="24">
        <v>265942</v>
      </c>
      <c r="Y68" s="19">
        <f t="shared" ref="Y68:Y79" si="28">SUM(W68:X68)</f>
        <v>275764037</v>
      </c>
      <c r="Z68" s="15">
        <v>174166344</v>
      </c>
      <c r="AA68" s="15">
        <v>32991925</v>
      </c>
      <c r="AB68" s="15">
        <v>67586330</v>
      </c>
      <c r="AC68" s="15">
        <v>785776</v>
      </c>
      <c r="AD68" s="15">
        <v>233662</v>
      </c>
      <c r="AE68" s="19">
        <f t="shared" ref="AE68:AE77" si="29">SUM(Z68:AD68)</f>
        <v>275764037</v>
      </c>
      <c r="AF68" s="15">
        <v>274683825</v>
      </c>
      <c r="AG68" s="24">
        <v>1080212</v>
      </c>
      <c r="AH68" s="19">
        <f t="shared" ref="AH68:AH79" si="30">SUM(AF68:AG68)</f>
        <v>275764037</v>
      </c>
      <c r="AI68" s="13">
        <v>2785084</v>
      </c>
      <c r="AJ68" s="13">
        <v>25923196</v>
      </c>
      <c r="AK68" s="13">
        <v>54638747</v>
      </c>
      <c r="AL68" s="13">
        <v>192417010</v>
      </c>
      <c r="AM68" s="19">
        <f t="shared" ref="AM68:AM77" si="31">SUM(AI68:AL68)</f>
        <v>275764037</v>
      </c>
      <c r="AN68" s="79">
        <f t="shared" si="10"/>
        <v>4.7012105112025316E-3</v>
      </c>
      <c r="AO68" s="79">
        <f t="shared" si="20"/>
        <v>7.5385060014996168E-3</v>
      </c>
      <c r="AP68" s="79">
        <f t="shared" si="21"/>
        <v>1.5662435287212277E-2</v>
      </c>
      <c r="AQ68" s="79">
        <f t="shared" si="22"/>
        <v>1.6061256909906087E-2</v>
      </c>
      <c r="AR68" s="79">
        <f t="shared" si="22"/>
        <v>1.5059207662698467E-2</v>
      </c>
      <c r="AS68" s="79">
        <f t="shared" si="11"/>
        <v>1.5478972427422459E-2</v>
      </c>
      <c r="AT68" s="79">
        <f t="shared" si="12"/>
        <v>1.0748413736813739E-2</v>
      </c>
      <c r="AU68" s="79">
        <f t="shared" si="13"/>
        <v>1.5059207662698467E-2</v>
      </c>
      <c r="AV68" s="79">
        <f t="shared" si="14"/>
        <v>2.1070687639149595E-2</v>
      </c>
      <c r="AW68" s="79">
        <f t="shared" si="15"/>
        <v>1.2519802676038961E-2</v>
      </c>
      <c r="AX68" s="79">
        <f t="shared" si="16"/>
        <v>1.025770178159234E-3</v>
      </c>
      <c r="AY68" s="79">
        <f t="shared" si="17"/>
        <v>2.5132026634938527E-2</v>
      </c>
      <c r="AZ68" s="79">
        <f t="shared" si="18"/>
        <v>2.7336122733612272E-3</v>
      </c>
      <c r="BA68" s="79">
        <f t="shared" si="19"/>
        <v>1.5059207662698467E-2</v>
      </c>
    </row>
    <row r="69" spans="1:53" x14ac:dyDescent="0.45">
      <c r="A69" s="8">
        <v>43496</v>
      </c>
      <c r="B69" s="9">
        <v>279039521</v>
      </c>
      <c r="C69" s="9">
        <v>3325780</v>
      </c>
      <c r="D69" s="9">
        <v>271107837</v>
      </c>
      <c r="E69" s="9">
        <v>5331</v>
      </c>
      <c r="F69" s="9">
        <v>4600314</v>
      </c>
      <c r="G69" s="9">
        <v>259</v>
      </c>
      <c r="H69" s="10">
        <f t="shared" si="25"/>
        <v>279039521</v>
      </c>
      <c r="I69" s="13">
        <v>279013540</v>
      </c>
      <c r="J69" s="13">
        <v>25981</v>
      </c>
      <c r="K69" s="10">
        <f t="shared" si="23"/>
        <v>279039521</v>
      </c>
      <c r="L69" s="16">
        <v>254431927</v>
      </c>
      <c r="M69" s="15">
        <v>24607594</v>
      </c>
      <c r="N69" s="10">
        <f t="shared" si="26"/>
        <v>279039521</v>
      </c>
      <c r="O69" s="15">
        <v>273982815</v>
      </c>
      <c r="P69" s="15">
        <v>2323748</v>
      </c>
      <c r="Q69" s="15">
        <v>1584984</v>
      </c>
      <c r="R69" s="15">
        <v>610844</v>
      </c>
      <c r="S69" s="15">
        <v>273925</v>
      </c>
      <c r="T69" s="15">
        <v>168605</v>
      </c>
      <c r="U69" s="15">
        <v>94600</v>
      </c>
      <c r="V69" s="19">
        <f t="shared" si="27"/>
        <v>279039521</v>
      </c>
      <c r="W69" s="15">
        <v>278776316</v>
      </c>
      <c r="X69" s="24">
        <v>263205</v>
      </c>
      <c r="Y69" s="19">
        <f t="shared" si="28"/>
        <v>279039521</v>
      </c>
      <c r="Z69" s="15">
        <v>176674026</v>
      </c>
      <c r="AA69" s="15">
        <v>33157081</v>
      </c>
      <c r="AB69" s="15">
        <v>68179503</v>
      </c>
      <c r="AC69" s="15">
        <v>796381</v>
      </c>
      <c r="AD69" s="15">
        <v>232530</v>
      </c>
      <c r="AE69" s="19">
        <f t="shared" si="29"/>
        <v>279039521</v>
      </c>
      <c r="AF69" s="15">
        <v>277960365</v>
      </c>
      <c r="AG69" s="24">
        <v>1079156</v>
      </c>
      <c r="AH69" s="19">
        <f t="shared" si="30"/>
        <v>279039521</v>
      </c>
      <c r="AI69" s="13">
        <v>2797665</v>
      </c>
      <c r="AJ69" s="13">
        <v>26026417</v>
      </c>
      <c r="AK69" s="13">
        <v>55171598</v>
      </c>
      <c r="AL69" s="13">
        <v>195043841</v>
      </c>
      <c r="AM69" s="19">
        <f t="shared" si="31"/>
        <v>279039521</v>
      </c>
      <c r="AN69" s="79">
        <f t="shared" ref="AN69:AN88" si="32">(AI69-AI68)/AI68</f>
        <v>4.5172784734679458E-3</v>
      </c>
      <c r="AO69" s="79">
        <f t="shared" si="20"/>
        <v>3.9818007008086504E-3</v>
      </c>
      <c r="AP69" s="79">
        <f t="shared" si="21"/>
        <v>9.752255116684868E-3</v>
      </c>
      <c r="AQ69" s="79">
        <f t="shared" si="22"/>
        <v>1.3651760829253089E-2</v>
      </c>
      <c r="AR69" s="79">
        <f t="shared" si="22"/>
        <v>1.1877850482729914E-2</v>
      </c>
      <c r="AS69" s="79">
        <f t="shared" ref="AS69:AS88" si="33">(L69-L68)/L68</f>
        <v>1.2067763563254098E-2</v>
      </c>
      <c r="AT69" s="79">
        <f t="shared" ref="AT69:AT88" si="34">(M69-M68)/M68</f>
        <v>9.9184012031885687E-3</v>
      </c>
      <c r="AU69" s="79">
        <f t="shared" ref="AU69:AU88" si="35">(N69-N68)/N68</f>
        <v>1.1877850482729914E-2</v>
      </c>
      <c r="AV69" s="79">
        <f t="shared" ref="AV69:AV88" si="36">(Z69-Z68)/Z68</f>
        <v>1.4398200837240976E-2</v>
      </c>
      <c r="AW69" s="79">
        <f t="shared" ref="AW69:AW88" si="37">(AA69-AA68)/AA68</f>
        <v>5.0059522140645024E-3</v>
      </c>
      <c r="AX69" s="79">
        <f t="shared" ref="AX69:AX88" si="38">(AB69-AB68)/AB68</f>
        <v>8.7765232999039901E-3</v>
      </c>
      <c r="AY69" s="79">
        <f t="shared" ref="AY69:AY88" si="39">(AC69-AC68)/AC68</f>
        <v>1.3496212661114618E-2</v>
      </c>
      <c r="AZ69" s="79">
        <f t="shared" ref="AZ69:AZ88" si="40">(AD69-AD68)/AD68</f>
        <v>-4.8446045998065583E-3</v>
      </c>
      <c r="BA69" s="79">
        <f t="shared" ref="BA69:BA88" si="41">(AE69-AE68)/AE68</f>
        <v>1.1877850482729914E-2</v>
      </c>
    </row>
    <row r="70" spans="1:53" x14ac:dyDescent="0.45">
      <c r="A70" s="8">
        <v>43524</v>
      </c>
      <c r="B70" s="9">
        <v>280141473</v>
      </c>
      <c r="C70" s="9">
        <v>3433778</v>
      </c>
      <c r="D70" s="9">
        <v>272109854</v>
      </c>
      <c r="E70" s="9">
        <v>5276</v>
      </c>
      <c r="F70" s="9">
        <v>4592252</v>
      </c>
      <c r="G70" s="9">
        <v>313</v>
      </c>
      <c r="H70" s="10">
        <f t="shared" si="25"/>
        <v>280141473</v>
      </c>
      <c r="I70" s="13">
        <v>280115413</v>
      </c>
      <c r="J70" s="13">
        <v>26060</v>
      </c>
      <c r="K70" s="10">
        <f t="shared" si="23"/>
        <v>280141473</v>
      </c>
      <c r="L70" s="16">
        <v>255341604</v>
      </c>
      <c r="M70" s="15">
        <v>24799869</v>
      </c>
      <c r="N70" s="10">
        <f t="shared" si="26"/>
        <v>280141473</v>
      </c>
      <c r="O70" s="15">
        <v>275084158</v>
      </c>
      <c r="P70" s="15">
        <v>2319451</v>
      </c>
      <c r="Q70" s="15">
        <v>1587221</v>
      </c>
      <c r="R70" s="15">
        <v>611476</v>
      </c>
      <c r="S70" s="15">
        <v>274537</v>
      </c>
      <c r="T70" s="15">
        <v>168840</v>
      </c>
      <c r="U70" s="15">
        <v>95790</v>
      </c>
      <c r="V70" s="19">
        <f t="shared" si="27"/>
        <v>280141473</v>
      </c>
      <c r="W70" s="15">
        <v>279876843</v>
      </c>
      <c r="X70" s="24">
        <v>264630</v>
      </c>
      <c r="Y70" s="19">
        <f t="shared" si="28"/>
        <v>280141473</v>
      </c>
      <c r="Z70" s="15">
        <v>177142244</v>
      </c>
      <c r="AA70" s="15">
        <v>33162597</v>
      </c>
      <c r="AB70" s="15">
        <v>68800246</v>
      </c>
      <c r="AC70" s="15">
        <v>806270</v>
      </c>
      <c r="AD70" s="15">
        <v>230116</v>
      </c>
      <c r="AE70" s="19">
        <f t="shared" si="29"/>
        <v>280141473</v>
      </c>
      <c r="AF70" s="15">
        <v>279056077</v>
      </c>
      <c r="AG70" s="24">
        <v>1085396</v>
      </c>
      <c r="AH70" s="19">
        <f t="shared" si="30"/>
        <v>280141473</v>
      </c>
      <c r="AI70" s="13">
        <v>2817294</v>
      </c>
      <c r="AJ70" s="13">
        <v>26164303</v>
      </c>
      <c r="AK70" s="13">
        <v>55492451</v>
      </c>
      <c r="AL70" s="13">
        <v>195667425</v>
      </c>
      <c r="AM70" s="19">
        <f t="shared" si="31"/>
        <v>280141473</v>
      </c>
      <c r="AN70" s="79">
        <f t="shared" si="32"/>
        <v>7.0162081593042767E-3</v>
      </c>
      <c r="AO70" s="79">
        <f t="shared" si="20"/>
        <v>5.2979247969476553E-3</v>
      </c>
      <c r="AP70" s="79">
        <f t="shared" si="21"/>
        <v>5.815546615126138E-3</v>
      </c>
      <c r="AQ70" s="79">
        <f t="shared" si="22"/>
        <v>3.1971478658482737E-3</v>
      </c>
      <c r="AR70" s="79">
        <f t="shared" si="22"/>
        <v>3.9490893478132082E-3</v>
      </c>
      <c r="AS70" s="79">
        <f t="shared" si="33"/>
        <v>3.5753256705083241E-3</v>
      </c>
      <c r="AT70" s="79">
        <f t="shared" si="34"/>
        <v>7.8136448447580862E-3</v>
      </c>
      <c r="AU70" s="79">
        <f t="shared" si="35"/>
        <v>3.9490893478132082E-3</v>
      </c>
      <c r="AV70" s="79">
        <f t="shared" si="36"/>
        <v>2.6501801685325267E-3</v>
      </c>
      <c r="AW70" s="79">
        <f t="shared" si="37"/>
        <v>1.6635963823232811E-4</v>
      </c>
      <c r="AX70" s="79">
        <f t="shared" si="38"/>
        <v>9.1045398204208094E-3</v>
      </c>
      <c r="AY70" s="79">
        <f t="shared" si="39"/>
        <v>1.2417423318738142E-2</v>
      </c>
      <c r="AZ70" s="79">
        <f t="shared" si="40"/>
        <v>-1.03814561561949E-2</v>
      </c>
      <c r="BA70" s="79">
        <f t="shared" si="41"/>
        <v>3.9490893478132082E-3</v>
      </c>
    </row>
    <row r="71" spans="1:53" x14ac:dyDescent="0.45">
      <c r="A71" s="8">
        <v>43555</v>
      </c>
      <c r="B71" s="9">
        <v>282196591</v>
      </c>
      <c r="C71" s="9">
        <v>3465364</v>
      </c>
      <c r="D71" s="9">
        <v>274097071</v>
      </c>
      <c r="E71" s="9">
        <v>5687</v>
      </c>
      <c r="F71" s="9">
        <v>4628110</v>
      </c>
      <c r="G71" s="9">
        <v>359</v>
      </c>
      <c r="H71" s="10">
        <f t="shared" si="25"/>
        <v>282196591</v>
      </c>
      <c r="I71" s="13">
        <v>282170875</v>
      </c>
      <c r="J71" s="13">
        <v>25716</v>
      </c>
      <c r="K71" s="10">
        <f t="shared" si="23"/>
        <v>282196591</v>
      </c>
      <c r="L71" s="16">
        <v>257189852</v>
      </c>
      <c r="M71" s="15">
        <v>25006739</v>
      </c>
      <c r="N71" s="10">
        <f t="shared" si="26"/>
        <v>282196591</v>
      </c>
      <c r="O71" s="15">
        <v>277131693</v>
      </c>
      <c r="P71" s="15">
        <v>2323701</v>
      </c>
      <c r="Q71" s="15">
        <v>1589471</v>
      </c>
      <c r="R71" s="15">
        <v>612081</v>
      </c>
      <c r="S71" s="15">
        <v>274267</v>
      </c>
      <c r="T71" s="15">
        <v>169089</v>
      </c>
      <c r="U71" s="15">
        <v>96289</v>
      </c>
      <c r="V71" s="19">
        <f t="shared" si="27"/>
        <v>282196591</v>
      </c>
      <c r="W71" s="15">
        <v>281931213</v>
      </c>
      <c r="X71" s="24">
        <v>265378</v>
      </c>
      <c r="Y71" s="19">
        <f t="shared" si="28"/>
        <v>282196591</v>
      </c>
      <c r="Z71" s="15">
        <v>177971395</v>
      </c>
      <c r="AA71" s="15">
        <v>33637052</v>
      </c>
      <c r="AB71" s="15">
        <v>69551466</v>
      </c>
      <c r="AC71" s="15">
        <v>809215</v>
      </c>
      <c r="AD71" s="15">
        <v>227463</v>
      </c>
      <c r="AE71" s="19">
        <f t="shared" si="29"/>
        <v>282196591</v>
      </c>
      <c r="AF71" s="15">
        <v>281107223</v>
      </c>
      <c r="AG71" s="24">
        <v>1089368</v>
      </c>
      <c r="AH71" s="19">
        <f t="shared" si="30"/>
        <v>282196591</v>
      </c>
      <c r="AI71" s="13">
        <v>2844241</v>
      </c>
      <c r="AJ71" s="13">
        <v>26374607</v>
      </c>
      <c r="AK71" s="13">
        <v>56326286</v>
      </c>
      <c r="AL71" s="13">
        <v>196651457</v>
      </c>
      <c r="AM71" s="19">
        <f t="shared" si="31"/>
        <v>282196591</v>
      </c>
      <c r="AN71" s="79">
        <f t="shared" si="32"/>
        <v>9.5648519465842043E-3</v>
      </c>
      <c r="AO71" s="79">
        <f t="shared" si="20"/>
        <v>8.0378216075543841E-3</v>
      </c>
      <c r="AP71" s="79">
        <f t="shared" si="21"/>
        <v>1.5026097874105434E-2</v>
      </c>
      <c r="AQ71" s="79">
        <f t="shared" si="22"/>
        <v>5.0291048701642596E-3</v>
      </c>
      <c r="AR71" s="79">
        <f t="shared" si="22"/>
        <v>7.3360005499792597E-3</v>
      </c>
      <c r="AS71" s="79">
        <f t="shared" si="33"/>
        <v>7.2383347290322494E-3</v>
      </c>
      <c r="AT71" s="79">
        <f t="shared" si="34"/>
        <v>8.3415763204233058E-3</v>
      </c>
      <c r="AU71" s="79">
        <f t="shared" si="35"/>
        <v>7.3360005499792597E-3</v>
      </c>
      <c r="AV71" s="79">
        <f t="shared" si="36"/>
        <v>4.6807073303192434E-3</v>
      </c>
      <c r="AW71" s="79">
        <f t="shared" si="37"/>
        <v>1.4306931390204452E-2</v>
      </c>
      <c r="AX71" s="79">
        <f t="shared" si="38"/>
        <v>1.0918856307577737E-2</v>
      </c>
      <c r="AY71" s="79">
        <f t="shared" si="39"/>
        <v>3.6526225706028999E-3</v>
      </c>
      <c r="AZ71" s="79">
        <f t="shared" si="40"/>
        <v>-1.1528967998748457E-2</v>
      </c>
      <c r="BA71" s="79">
        <f t="shared" si="41"/>
        <v>7.3360005499792597E-3</v>
      </c>
    </row>
    <row r="72" spans="1:53" x14ac:dyDescent="0.45">
      <c r="A72" s="8">
        <v>43585</v>
      </c>
      <c r="B72" s="9">
        <v>284415400</v>
      </c>
      <c r="C72" s="9">
        <v>3502499</v>
      </c>
      <c r="D72" s="9">
        <v>276286251</v>
      </c>
      <c r="E72" s="9">
        <v>5203</v>
      </c>
      <c r="F72" s="9">
        <v>4621150</v>
      </c>
      <c r="G72" s="9">
        <v>297</v>
      </c>
      <c r="H72" s="10">
        <f t="shared" si="25"/>
        <v>284415400</v>
      </c>
      <c r="I72" s="13">
        <v>284390147</v>
      </c>
      <c r="J72" s="13">
        <v>25253</v>
      </c>
      <c r="K72" s="10">
        <f t="shared" si="23"/>
        <v>284415400</v>
      </c>
      <c r="L72" s="16">
        <v>259112557</v>
      </c>
      <c r="M72" s="15">
        <v>25302843</v>
      </c>
      <c r="N72" s="10">
        <f t="shared" si="26"/>
        <v>284415400</v>
      </c>
      <c r="O72" s="15">
        <v>279358146</v>
      </c>
      <c r="P72" s="15">
        <v>2316400</v>
      </c>
      <c r="Q72" s="15">
        <v>1588863</v>
      </c>
      <c r="R72" s="15">
        <v>613490</v>
      </c>
      <c r="S72" s="15">
        <v>273974</v>
      </c>
      <c r="T72" s="15">
        <v>168422</v>
      </c>
      <c r="U72" s="15">
        <v>96105</v>
      </c>
      <c r="V72" s="19">
        <f t="shared" si="27"/>
        <v>284415400</v>
      </c>
      <c r="W72" s="15">
        <v>284150873</v>
      </c>
      <c r="X72" s="24">
        <v>264527</v>
      </c>
      <c r="Y72" s="19">
        <f t="shared" si="28"/>
        <v>284415400</v>
      </c>
      <c r="Z72" s="15">
        <v>179347182</v>
      </c>
      <c r="AA72" s="15">
        <v>33707902</v>
      </c>
      <c r="AB72" s="15">
        <v>70325980</v>
      </c>
      <c r="AC72" s="15">
        <v>811981</v>
      </c>
      <c r="AD72" s="15">
        <v>222355</v>
      </c>
      <c r="AE72" s="19">
        <f t="shared" si="29"/>
        <v>284415400</v>
      </c>
      <c r="AF72" s="15">
        <v>283320312</v>
      </c>
      <c r="AG72" s="24">
        <v>1095088</v>
      </c>
      <c r="AH72" s="19">
        <f t="shared" si="30"/>
        <v>284415400</v>
      </c>
      <c r="AI72" s="13">
        <v>2775572</v>
      </c>
      <c r="AJ72" s="13">
        <v>26606927</v>
      </c>
      <c r="AK72" s="13">
        <v>56837655</v>
      </c>
      <c r="AL72" s="13">
        <v>198195246</v>
      </c>
      <c r="AM72" s="19">
        <f t="shared" si="31"/>
        <v>284415400</v>
      </c>
      <c r="AN72" s="79">
        <f t="shared" si="32"/>
        <v>-2.4143172115161829E-2</v>
      </c>
      <c r="AO72" s="79">
        <f t="shared" si="20"/>
        <v>8.8084724826421115E-3</v>
      </c>
      <c r="AP72" s="79">
        <f t="shared" si="21"/>
        <v>9.0786919627542997E-3</v>
      </c>
      <c r="AQ72" s="79">
        <f t="shared" si="22"/>
        <v>7.8503817035029642E-3</v>
      </c>
      <c r="AR72" s="79">
        <f t="shared" si="22"/>
        <v>7.862635732548591E-3</v>
      </c>
      <c r="AS72" s="79">
        <f t="shared" si="33"/>
        <v>7.4758198468888263E-3</v>
      </c>
      <c r="AT72" s="79">
        <f t="shared" si="34"/>
        <v>1.1840968148625857E-2</v>
      </c>
      <c r="AU72" s="79">
        <f t="shared" si="35"/>
        <v>7.862635732548591E-3</v>
      </c>
      <c r="AV72" s="79">
        <f t="shared" si="36"/>
        <v>7.7303827393160572E-3</v>
      </c>
      <c r="AW72" s="79">
        <f t="shared" si="37"/>
        <v>2.1063082460377326E-3</v>
      </c>
      <c r="AX72" s="79">
        <f t="shared" si="38"/>
        <v>1.1135840041099925E-2</v>
      </c>
      <c r="AY72" s="79">
        <f t="shared" si="39"/>
        <v>3.4181274444986809E-3</v>
      </c>
      <c r="AZ72" s="79">
        <f t="shared" si="40"/>
        <v>-2.2456399502336643E-2</v>
      </c>
      <c r="BA72" s="79">
        <f t="shared" si="41"/>
        <v>7.862635732548591E-3</v>
      </c>
    </row>
    <row r="73" spans="1:53" x14ac:dyDescent="0.45">
      <c r="A73" s="8">
        <v>43616</v>
      </c>
      <c r="B73" s="9">
        <v>287606232</v>
      </c>
      <c r="C73" s="9">
        <v>3529225</v>
      </c>
      <c r="D73" s="9">
        <v>279412740</v>
      </c>
      <c r="E73" s="9">
        <v>6325</v>
      </c>
      <c r="F73" s="9">
        <v>4657661</v>
      </c>
      <c r="G73" s="9">
        <v>281</v>
      </c>
      <c r="H73" s="10">
        <f t="shared" si="25"/>
        <v>287606232</v>
      </c>
      <c r="I73" s="13">
        <v>287581727</v>
      </c>
      <c r="J73" s="13">
        <v>24505</v>
      </c>
      <c r="K73" s="10">
        <f t="shared" si="23"/>
        <v>287606232</v>
      </c>
      <c r="L73" s="16">
        <v>262172474</v>
      </c>
      <c r="M73" s="15">
        <v>25433758</v>
      </c>
      <c r="N73" s="10">
        <f t="shared" si="26"/>
        <v>287606232</v>
      </c>
      <c r="O73" s="15">
        <v>282440112</v>
      </c>
      <c r="P73" s="15">
        <v>2383414</v>
      </c>
      <c r="Q73" s="15">
        <v>1627223</v>
      </c>
      <c r="R73" s="15">
        <v>619046</v>
      </c>
      <c r="S73" s="15">
        <v>274315</v>
      </c>
      <c r="T73" s="15">
        <v>167041</v>
      </c>
      <c r="U73" s="15">
        <v>95081</v>
      </c>
      <c r="V73" s="19">
        <f t="shared" si="27"/>
        <v>287606232</v>
      </c>
      <c r="W73" s="15">
        <v>287344110</v>
      </c>
      <c r="X73" s="24">
        <v>262122</v>
      </c>
      <c r="Y73" s="19">
        <f t="shared" si="28"/>
        <v>287606232</v>
      </c>
      <c r="Z73" s="15">
        <v>182315273</v>
      </c>
      <c r="AA73" s="15">
        <v>34017325</v>
      </c>
      <c r="AB73" s="15">
        <v>70230541</v>
      </c>
      <c r="AC73" s="15">
        <v>821591</v>
      </c>
      <c r="AD73" s="15">
        <v>221502</v>
      </c>
      <c r="AE73" s="19">
        <f t="shared" si="29"/>
        <v>287606232</v>
      </c>
      <c r="AF73" s="15">
        <v>286503361</v>
      </c>
      <c r="AG73" s="24">
        <v>1102871</v>
      </c>
      <c r="AH73" s="19">
        <f t="shared" si="30"/>
        <v>287606232</v>
      </c>
      <c r="AI73" s="13">
        <v>2776375</v>
      </c>
      <c r="AJ73" s="13">
        <v>26785598</v>
      </c>
      <c r="AK73" s="13">
        <v>57480473</v>
      </c>
      <c r="AL73" s="13">
        <v>200563786</v>
      </c>
      <c r="AM73" s="19">
        <f t="shared" si="31"/>
        <v>287606232</v>
      </c>
      <c r="AN73" s="79">
        <f t="shared" si="32"/>
        <v>2.8930973507442789E-4</v>
      </c>
      <c r="AO73" s="79">
        <f t="shared" si="20"/>
        <v>6.7152061566523634E-3</v>
      </c>
      <c r="AP73" s="79">
        <f t="shared" si="21"/>
        <v>1.1309720642063786E-2</v>
      </c>
      <c r="AQ73" s="79">
        <f t="shared" si="22"/>
        <v>1.1950538914540867E-2</v>
      </c>
      <c r="AR73" s="79">
        <f t="shared" si="22"/>
        <v>1.1218914306327998E-2</v>
      </c>
      <c r="AS73" s="79">
        <f t="shared" si="33"/>
        <v>1.1809219265278602E-2</v>
      </c>
      <c r="AT73" s="79">
        <f t="shared" si="34"/>
        <v>5.1739245269790436E-3</v>
      </c>
      <c r="AU73" s="79">
        <f t="shared" si="35"/>
        <v>1.1218914306327998E-2</v>
      </c>
      <c r="AV73" s="79">
        <f t="shared" si="36"/>
        <v>1.6549415312251743E-2</v>
      </c>
      <c r="AW73" s="79">
        <f t="shared" si="37"/>
        <v>9.1795389698237518E-3</v>
      </c>
      <c r="AX73" s="79">
        <f t="shared" si="38"/>
        <v>-1.3570944905424709E-3</v>
      </c>
      <c r="AY73" s="79">
        <f t="shared" si="39"/>
        <v>1.1835252302701665E-2</v>
      </c>
      <c r="AZ73" s="79">
        <f t="shared" si="40"/>
        <v>-3.8362078658001845E-3</v>
      </c>
      <c r="BA73" s="79">
        <f t="shared" si="41"/>
        <v>1.1218914306327998E-2</v>
      </c>
    </row>
    <row r="74" spans="1:53" x14ac:dyDescent="0.45">
      <c r="A74" s="8">
        <v>43646</v>
      </c>
      <c r="B74" s="9">
        <v>289083522</v>
      </c>
      <c r="C74" s="9">
        <v>3541424</v>
      </c>
      <c r="D74" s="9">
        <v>280836430</v>
      </c>
      <c r="E74" s="9">
        <v>5700</v>
      </c>
      <c r="F74" s="9">
        <v>4699679</v>
      </c>
      <c r="G74" s="9">
        <v>289</v>
      </c>
      <c r="H74" s="10">
        <f t="shared" si="25"/>
        <v>289083522</v>
      </c>
      <c r="I74" s="13">
        <v>289058768</v>
      </c>
      <c r="J74" s="13">
        <v>24754</v>
      </c>
      <c r="K74" s="10">
        <f t="shared" si="23"/>
        <v>289083522</v>
      </c>
      <c r="L74" s="16">
        <v>263516730</v>
      </c>
      <c r="M74" s="15">
        <v>25566792</v>
      </c>
      <c r="N74" s="10">
        <f t="shared" si="26"/>
        <v>289083522</v>
      </c>
      <c r="O74" s="15">
        <v>283865714</v>
      </c>
      <c r="P74" s="15">
        <v>2385816</v>
      </c>
      <c r="Q74" s="15">
        <v>1643605</v>
      </c>
      <c r="R74" s="15">
        <v>633744</v>
      </c>
      <c r="S74" s="15">
        <v>283748</v>
      </c>
      <c r="T74" s="15">
        <v>173069</v>
      </c>
      <c r="U74" s="15">
        <v>97826</v>
      </c>
      <c r="V74" s="19">
        <f t="shared" si="27"/>
        <v>289083522</v>
      </c>
      <c r="W74" s="15">
        <v>288812627</v>
      </c>
      <c r="X74" s="24">
        <v>270895</v>
      </c>
      <c r="Y74" s="19">
        <f t="shared" si="28"/>
        <v>289083522</v>
      </c>
      <c r="Z74" s="15">
        <v>183782452</v>
      </c>
      <c r="AA74" s="15">
        <v>33807740</v>
      </c>
      <c r="AB74" s="15">
        <v>70444889</v>
      </c>
      <c r="AC74" s="15">
        <v>828218</v>
      </c>
      <c r="AD74" s="15">
        <v>220223</v>
      </c>
      <c r="AE74" s="19">
        <f t="shared" si="29"/>
        <v>289083522</v>
      </c>
      <c r="AF74" s="15">
        <v>287970873</v>
      </c>
      <c r="AG74" s="24">
        <v>1112649</v>
      </c>
      <c r="AH74" s="19">
        <f t="shared" si="30"/>
        <v>289083522</v>
      </c>
      <c r="AI74" s="13">
        <v>2465724</v>
      </c>
      <c r="AJ74" s="13">
        <v>26946467</v>
      </c>
      <c r="AK74" s="13">
        <v>57873235</v>
      </c>
      <c r="AL74" s="13">
        <v>201798096</v>
      </c>
      <c r="AM74" s="19">
        <f t="shared" si="31"/>
        <v>289083522</v>
      </c>
      <c r="AN74" s="79">
        <f t="shared" si="32"/>
        <v>-0.11189086488676782</v>
      </c>
      <c r="AO74" s="79">
        <f t="shared" si="20"/>
        <v>6.0058020731887339E-3</v>
      </c>
      <c r="AP74" s="79">
        <f t="shared" si="21"/>
        <v>6.8329639528192472E-3</v>
      </c>
      <c r="AQ74" s="79">
        <f t="shared" si="22"/>
        <v>6.1542017361000557E-3</v>
      </c>
      <c r="AR74" s="79">
        <f t="shared" si="22"/>
        <v>5.1365020490932896E-3</v>
      </c>
      <c r="AS74" s="79">
        <f t="shared" si="33"/>
        <v>5.1273727538612614E-3</v>
      </c>
      <c r="AT74" s="79">
        <f t="shared" si="34"/>
        <v>5.2306072897288711E-3</v>
      </c>
      <c r="AU74" s="79">
        <f t="shared" si="35"/>
        <v>5.1365020490932896E-3</v>
      </c>
      <c r="AV74" s="79">
        <f t="shared" si="36"/>
        <v>8.0474826703081544E-3</v>
      </c>
      <c r="AW74" s="79">
        <f t="shared" si="37"/>
        <v>-6.1611252501482701E-3</v>
      </c>
      <c r="AX74" s="79">
        <f t="shared" si="38"/>
        <v>3.0520624922994685E-3</v>
      </c>
      <c r="AY74" s="79">
        <f t="shared" si="39"/>
        <v>8.066057198776521E-3</v>
      </c>
      <c r="AZ74" s="79">
        <f t="shared" si="40"/>
        <v>-5.7742142283139656E-3</v>
      </c>
      <c r="BA74" s="79">
        <f t="shared" si="41"/>
        <v>5.1365020490932896E-3</v>
      </c>
    </row>
    <row r="75" spans="1:53" x14ac:dyDescent="0.45">
      <c r="A75" s="8">
        <v>43677</v>
      </c>
      <c r="B75" s="9">
        <v>291306075</v>
      </c>
      <c r="C75" s="9">
        <v>3560645</v>
      </c>
      <c r="D75" s="9">
        <v>282985489</v>
      </c>
      <c r="E75" s="9">
        <v>5428</v>
      </c>
      <c r="F75" s="9">
        <v>4754235</v>
      </c>
      <c r="G75" s="9">
        <v>278</v>
      </c>
      <c r="H75" s="10">
        <f t="shared" si="25"/>
        <v>291306075</v>
      </c>
      <c r="I75" s="13">
        <v>291281198</v>
      </c>
      <c r="J75" s="13">
        <v>24877</v>
      </c>
      <c r="K75" s="10">
        <f t="shared" si="23"/>
        <v>291306075</v>
      </c>
      <c r="L75" s="16">
        <v>265407213</v>
      </c>
      <c r="M75" s="15">
        <v>25898862</v>
      </c>
      <c r="N75" s="10">
        <f t="shared" si="26"/>
        <v>291306075</v>
      </c>
      <c r="O75" s="15">
        <v>286052349</v>
      </c>
      <c r="P75" s="15">
        <v>2398594</v>
      </c>
      <c r="Q75" s="15">
        <v>1657599</v>
      </c>
      <c r="R75" s="15">
        <v>638380</v>
      </c>
      <c r="S75" s="15">
        <v>285976</v>
      </c>
      <c r="T75" s="15">
        <v>174230</v>
      </c>
      <c r="U75" s="15">
        <v>98947</v>
      </c>
      <c r="V75" s="19">
        <f t="shared" si="27"/>
        <v>291306075</v>
      </c>
      <c r="W75" s="15">
        <v>291032898</v>
      </c>
      <c r="X75" s="24">
        <v>273177</v>
      </c>
      <c r="Y75" s="19">
        <f t="shared" si="28"/>
        <v>291306075</v>
      </c>
      <c r="Z75" s="15">
        <v>184779563</v>
      </c>
      <c r="AA75" s="15">
        <v>33994886</v>
      </c>
      <c r="AB75" s="15">
        <v>71475284</v>
      </c>
      <c r="AC75" s="15">
        <v>836597</v>
      </c>
      <c r="AD75" s="15">
        <v>219745</v>
      </c>
      <c r="AE75" s="19">
        <f t="shared" si="29"/>
        <v>291306075</v>
      </c>
      <c r="AF75" s="15">
        <v>290171679</v>
      </c>
      <c r="AG75" s="24">
        <v>1134396</v>
      </c>
      <c r="AH75" s="19">
        <f t="shared" si="30"/>
        <v>291306075</v>
      </c>
      <c r="AI75" s="13">
        <v>2484661</v>
      </c>
      <c r="AJ75" s="13">
        <v>27232387</v>
      </c>
      <c r="AK75" s="13">
        <v>58137289</v>
      </c>
      <c r="AL75" s="13">
        <v>203451738</v>
      </c>
      <c r="AM75" s="19">
        <f t="shared" si="31"/>
        <v>291306075</v>
      </c>
      <c r="AN75" s="79">
        <f t="shared" si="32"/>
        <v>7.6800972047155322E-3</v>
      </c>
      <c r="AO75" s="79">
        <f t="shared" si="20"/>
        <v>1.0610667439260219E-2</v>
      </c>
      <c r="AP75" s="79">
        <f t="shared" si="21"/>
        <v>4.5626272663002159E-3</v>
      </c>
      <c r="AQ75" s="79">
        <f t="shared" si="22"/>
        <v>8.194537177397352E-3</v>
      </c>
      <c r="AR75" s="79">
        <f t="shared" si="22"/>
        <v>7.6882728722254875E-3</v>
      </c>
      <c r="AS75" s="79">
        <f t="shared" si="33"/>
        <v>7.1740530477894136E-3</v>
      </c>
      <c r="AT75" s="79">
        <f t="shared" si="34"/>
        <v>1.2988332677795478E-2</v>
      </c>
      <c r="AU75" s="79">
        <f t="shared" si="35"/>
        <v>7.6882728722254875E-3</v>
      </c>
      <c r="AV75" s="79">
        <f t="shared" si="36"/>
        <v>5.4254962274635447E-3</v>
      </c>
      <c r="AW75" s="79">
        <f t="shared" si="37"/>
        <v>5.5355962865308358E-3</v>
      </c>
      <c r="AX75" s="79">
        <f t="shared" si="38"/>
        <v>1.4626966052853033E-2</v>
      </c>
      <c r="AY75" s="79">
        <f t="shared" si="39"/>
        <v>1.0116901588712151E-2</v>
      </c>
      <c r="AZ75" s="79">
        <f t="shared" si="40"/>
        <v>-2.1705271474823248E-3</v>
      </c>
      <c r="BA75" s="79">
        <f t="shared" si="41"/>
        <v>7.6882728722254875E-3</v>
      </c>
    </row>
    <row r="76" spans="1:53" x14ac:dyDescent="0.45">
      <c r="A76" s="1">
        <f>EOMONTH(A75,1)</f>
        <v>43708</v>
      </c>
      <c r="B76" s="9">
        <v>292960624</v>
      </c>
      <c r="C76" s="9">
        <v>3686911</v>
      </c>
      <c r="D76" s="9">
        <v>284501419</v>
      </c>
      <c r="E76" s="9">
        <v>5564</v>
      </c>
      <c r="F76" s="9">
        <v>4766455</v>
      </c>
      <c r="G76" s="9">
        <v>275</v>
      </c>
      <c r="H76" s="10">
        <f t="shared" si="25"/>
        <v>292960624</v>
      </c>
      <c r="I76" s="13">
        <v>292935686</v>
      </c>
      <c r="J76" s="13">
        <v>24938</v>
      </c>
      <c r="K76" s="10">
        <f t="shared" si="23"/>
        <v>292960624</v>
      </c>
      <c r="L76" s="16">
        <v>266745553</v>
      </c>
      <c r="M76" s="15">
        <v>26215071</v>
      </c>
      <c r="N76" s="10">
        <f t="shared" si="26"/>
        <v>292960624</v>
      </c>
      <c r="O76" s="15">
        <v>287687880</v>
      </c>
      <c r="P76" s="15">
        <v>2409444</v>
      </c>
      <c r="Q76" s="15">
        <v>1662848</v>
      </c>
      <c r="R76" s="15">
        <v>638898</v>
      </c>
      <c r="S76" s="15">
        <v>287401</v>
      </c>
      <c r="T76" s="15">
        <v>174420</v>
      </c>
      <c r="U76" s="15">
        <v>99733</v>
      </c>
      <c r="V76" s="19">
        <f t="shared" si="27"/>
        <v>292960624</v>
      </c>
      <c r="W76" s="15">
        <v>292686471</v>
      </c>
      <c r="X76" s="24">
        <v>274153</v>
      </c>
      <c r="Y76" s="19">
        <f t="shared" si="28"/>
        <v>292960624</v>
      </c>
      <c r="Z76" s="15">
        <v>185299178</v>
      </c>
      <c r="AA76" s="15">
        <v>34240791</v>
      </c>
      <c r="AB76" s="15">
        <v>72359821</v>
      </c>
      <c r="AC76" s="15">
        <v>839426</v>
      </c>
      <c r="AD76" s="15">
        <v>221408</v>
      </c>
      <c r="AE76" s="19">
        <f t="shared" si="29"/>
        <v>292960624</v>
      </c>
      <c r="AF76" s="15">
        <v>291814542</v>
      </c>
      <c r="AG76" s="24">
        <v>1146082</v>
      </c>
      <c r="AH76" s="19">
        <f t="shared" si="30"/>
        <v>292960624</v>
      </c>
      <c r="AI76" s="13">
        <v>2491588</v>
      </c>
      <c r="AJ76" s="13">
        <v>27523407</v>
      </c>
      <c r="AK76" s="13">
        <v>58768661</v>
      </c>
      <c r="AL76" s="13">
        <v>204176968</v>
      </c>
      <c r="AM76" s="19">
        <f t="shared" si="31"/>
        <v>292960624</v>
      </c>
      <c r="AN76" s="79">
        <f t="shared" si="32"/>
        <v>2.7879054728190285E-3</v>
      </c>
      <c r="AO76" s="79">
        <f t="shared" si="20"/>
        <v>1.0686540258112519E-2</v>
      </c>
      <c r="AP76" s="79">
        <f t="shared" si="21"/>
        <v>1.0860017913803996E-2</v>
      </c>
      <c r="AQ76" s="79">
        <f t="shared" si="22"/>
        <v>3.5646291701867889E-3</v>
      </c>
      <c r="AR76" s="79">
        <f t="shared" si="22"/>
        <v>5.6797613987281245E-3</v>
      </c>
      <c r="AS76" s="79">
        <f t="shared" si="33"/>
        <v>5.0425909110465659E-3</v>
      </c>
      <c r="AT76" s="79">
        <f t="shared" si="34"/>
        <v>1.2209378157233318E-2</v>
      </c>
      <c r="AU76" s="79">
        <f t="shared" si="35"/>
        <v>5.6797613987281245E-3</v>
      </c>
      <c r="AV76" s="79">
        <f t="shared" si="36"/>
        <v>2.8120804680114974E-3</v>
      </c>
      <c r="AW76" s="79">
        <f t="shared" si="37"/>
        <v>7.2335880167387527E-3</v>
      </c>
      <c r="AX76" s="79">
        <f t="shared" si="38"/>
        <v>1.237542476921113E-2</v>
      </c>
      <c r="AY76" s="79">
        <f t="shared" si="39"/>
        <v>3.3815564722321501E-3</v>
      </c>
      <c r="AZ76" s="79">
        <f t="shared" si="40"/>
        <v>7.5678627500056885E-3</v>
      </c>
      <c r="BA76" s="79">
        <f t="shared" si="41"/>
        <v>5.6797613987281245E-3</v>
      </c>
    </row>
    <row r="77" spans="1:53" s="40" customFormat="1" x14ac:dyDescent="0.45">
      <c r="A77" s="1">
        <f>EOMONTH(A76,1)</f>
        <v>43738</v>
      </c>
      <c r="B77" s="41">
        <v>295024628</v>
      </c>
      <c r="C77" s="9">
        <v>3601751</v>
      </c>
      <c r="D77" s="9">
        <v>286650663</v>
      </c>
      <c r="E77" s="9">
        <v>5692</v>
      </c>
      <c r="F77" s="9">
        <v>4766209</v>
      </c>
      <c r="G77" s="9">
        <v>313</v>
      </c>
      <c r="H77" s="42">
        <f t="shared" si="25"/>
        <v>295024628</v>
      </c>
      <c r="I77" s="26">
        <v>294999518</v>
      </c>
      <c r="J77" s="13">
        <v>25110</v>
      </c>
      <c r="K77" s="42">
        <f t="shared" si="23"/>
        <v>295024628</v>
      </c>
      <c r="L77" s="16">
        <v>268564227</v>
      </c>
      <c r="M77" s="15">
        <v>26460401</v>
      </c>
      <c r="N77" s="42">
        <f t="shared" ref="N77:N88" si="42">SUM(L77:M77)</f>
        <v>295024628</v>
      </c>
      <c r="O77" s="15">
        <v>289744120</v>
      </c>
      <c r="P77" s="15">
        <v>2411194</v>
      </c>
      <c r="Q77" s="15">
        <v>1662975</v>
      </c>
      <c r="R77" s="15">
        <v>640979</v>
      </c>
      <c r="S77" s="15">
        <v>288350</v>
      </c>
      <c r="T77" s="15">
        <v>176657</v>
      </c>
      <c r="U77" s="26">
        <v>100353</v>
      </c>
      <c r="V77" s="43">
        <f t="shared" si="27"/>
        <v>295024628</v>
      </c>
      <c r="W77" s="15">
        <v>294747618</v>
      </c>
      <c r="X77" s="24">
        <v>277010</v>
      </c>
      <c r="Y77" s="43">
        <f t="shared" si="28"/>
        <v>295024628</v>
      </c>
      <c r="Z77" s="15">
        <v>186467583</v>
      </c>
      <c r="AA77" s="15">
        <v>34414744</v>
      </c>
      <c r="AB77" s="15">
        <v>73077356</v>
      </c>
      <c r="AC77" s="15">
        <v>842941</v>
      </c>
      <c r="AD77" s="15">
        <v>222004</v>
      </c>
      <c r="AE77" s="19">
        <f t="shared" si="29"/>
        <v>295024628</v>
      </c>
      <c r="AF77" s="15">
        <v>293891142</v>
      </c>
      <c r="AG77" s="24">
        <v>1133486</v>
      </c>
      <c r="AH77" s="19">
        <f t="shared" si="30"/>
        <v>295024628</v>
      </c>
      <c r="AI77" s="13">
        <v>2503935</v>
      </c>
      <c r="AJ77" s="13">
        <v>27691783</v>
      </c>
      <c r="AK77" s="13">
        <v>59252617</v>
      </c>
      <c r="AL77" s="13">
        <v>205576293</v>
      </c>
      <c r="AM77" s="19">
        <f t="shared" si="31"/>
        <v>295024628</v>
      </c>
      <c r="AN77" s="79">
        <f t="shared" si="32"/>
        <v>4.9554741795192463E-3</v>
      </c>
      <c r="AO77" s="79">
        <f t="shared" si="20"/>
        <v>6.1175565946468766E-3</v>
      </c>
      <c r="AP77" s="79">
        <f t="shared" si="21"/>
        <v>8.2349332410347077E-3</v>
      </c>
      <c r="AQ77" s="79">
        <f t="shared" si="22"/>
        <v>6.8534909383119059E-3</v>
      </c>
      <c r="AR77" s="79">
        <f t="shared" si="22"/>
        <v>7.0453290678408713E-3</v>
      </c>
      <c r="AS77" s="79">
        <f t="shared" si="33"/>
        <v>6.8180105705454817E-3</v>
      </c>
      <c r="AT77" s="79">
        <f t="shared" si="34"/>
        <v>9.3583572594558295E-3</v>
      </c>
      <c r="AU77" s="79">
        <f t="shared" si="35"/>
        <v>7.0453290678408713E-3</v>
      </c>
      <c r="AV77" s="79">
        <f t="shared" si="36"/>
        <v>6.3055055754213871E-3</v>
      </c>
      <c r="AW77" s="79">
        <f t="shared" si="37"/>
        <v>5.0802856744752191E-3</v>
      </c>
      <c r="AX77" s="79">
        <f t="shared" si="38"/>
        <v>9.9162075041617365E-3</v>
      </c>
      <c r="AY77" s="79">
        <f t="shared" si="39"/>
        <v>4.1873851894032353E-3</v>
      </c>
      <c r="AZ77" s="79">
        <f t="shared" si="40"/>
        <v>2.6918629859806332E-3</v>
      </c>
      <c r="BA77" s="79">
        <f t="shared" si="41"/>
        <v>7.0453290678408713E-3</v>
      </c>
    </row>
    <row r="78" spans="1:53" x14ac:dyDescent="0.45">
      <c r="A78" s="1">
        <f t="shared" ref="A78:A88" si="43">EOMONTH(A77,1)</f>
        <v>43769</v>
      </c>
      <c r="B78" s="41">
        <f t="shared" ref="B78:B88" si="44">SUM(C78:G78)</f>
        <v>297285549</v>
      </c>
      <c r="C78" s="9">
        <v>3622497</v>
      </c>
      <c r="D78" s="9">
        <v>288862166</v>
      </c>
      <c r="E78" s="9">
        <v>5718</v>
      </c>
      <c r="F78" s="9">
        <v>4794884</v>
      </c>
      <c r="G78" s="9">
        <v>284</v>
      </c>
      <c r="H78" s="42">
        <f t="shared" ref="H78:H88" si="45">SUM(C78:G78)</f>
        <v>297285549</v>
      </c>
      <c r="I78" s="26">
        <v>297260096</v>
      </c>
      <c r="J78" s="13">
        <v>25453</v>
      </c>
      <c r="K78" s="42">
        <f t="shared" si="23"/>
        <v>297285549</v>
      </c>
      <c r="L78" s="16">
        <v>270706590</v>
      </c>
      <c r="M78" s="15">
        <v>26578959</v>
      </c>
      <c r="N78" s="42">
        <f t="shared" si="42"/>
        <v>297285549</v>
      </c>
      <c r="O78" s="15">
        <v>291978047</v>
      </c>
      <c r="P78" s="15">
        <v>2424888</v>
      </c>
      <c r="Q78" s="15">
        <v>1669934</v>
      </c>
      <c r="R78" s="15">
        <v>645684</v>
      </c>
      <c r="S78" s="15">
        <v>289758</v>
      </c>
      <c r="T78" s="15">
        <v>176350</v>
      </c>
      <c r="U78" s="26">
        <v>100888</v>
      </c>
      <c r="V78" s="43">
        <f t="shared" ref="V78:V88" si="46">SUM(O78:U78)</f>
        <v>297285549</v>
      </c>
      <c r="W78" s="15">
        <v>297008311</v>
      </c>
      <c r="X78" s="24">
        <v>277238</v>
      </c>
      <c r="Y78" s="43">
        <f t="shared" si="28"/>
        <v>297285549</v>
      </c>
      <c r="Z78" s="15">
        <v>187803402</v>
      </c>
      <c r="AA78" s="15">
        <v>34643373</v>
      </c>
      <c r="AB78" s="15">
        <v>73766194</v>
      </c>
      <c r="AC78" s="15">
        <v>847615</v>
      </c>
      <c r="AD78" s="15">
        <v>224965</v>
      </c>
      <c r="AE78" s="19">
        <f t="shared" ref="AE78:AE88" si="47">SUM(Z78:AD78)</f>
        <v>297285549</v>
      </c>
      <c r="AF78" s="15">
        <v>296137714</v>
      </c>
      <c r="AG78" s="24">
        <v>1147835</v>
      </c>
      <c r="AH78" s="19">
        <f t="shared" si="30"/>
        <v>297285549</v>
      </c>
      <c r="AI78" s="13">
        <v>2524186</v>
      </c>
      <c r="AJ78" s="13">
        <v>27991088</v>
      </c>
      <c r="AK78" s="13">
        <v>59637959</v>
      </c>
      <c r="AL78" s="13">
        <v>207132316</v>
      </c>
      <c r="AM78" s="19">
        <f t="shared" ref="AM78:AM88" si="48">SUM(AI78:AL78)</f>
        <v>297285549</v>
      </c>
      <c r="AN78" s="79">
        <f t="shared" si="32"/>
        <v>8.0876700074083395E-3</v>
      </c>
      <c r="AO78" s="79">
        <f t="shared" si="20"/>
        <v>1.0808440901042739E-2</v>
      </c>
      <c r="AP78" s="79">
        <f t="shared" si="21"/>
        <v>6.5033752011324662E-3</v>
      </c>
      <c r="AQ78" s="79">
        <f t="shared" si="22"/>
        <v>7.569078016208805E-3</v>
      </c>
      <c r="AR78" s="79">
        <f t="shared" si="22"/>
        <v>7.6634991977686693E-3</v>
      </c>
      <c r="AS78" s="79">
        <f t="shared" si="33"/>
        <v>7.9770974114136209E-3</v>
      </c>
      <c r="AT78" s="79">
        <f t="shared" si="34"/>
        <v>4.4805821347907769E-3</v>
      </c>
      <c r="AU78" s="79">
        <f t="shared" si="35"/>
        <v>7.6634991977686693E-3</v>
      </c>
      <c r="AV78" s="79">
        <f t="shared" si="36"/>
        <v>7.1638135621675328E-3</v>
      </c>
      <c r="AW78" s="79">
        <f t="shared" si="37"/>
        <v>6.6433444921165184E-3</v>
      </c>
      <c r="AX78" s="79">
        <f t="shared" si="38"/>
        <v>9.4261483680389314E-3</v>
      </c>
      <c r="AY78" s="79">
        <f t="shared" si="39"/>
        <v>5.5448720610339272E-3</v>
      </c>
      <c r="AZ78" s="79">
        <f t="shared" si="40"/>
        <v>1.3337597520765392E-2</v>
      </c>
      <c r="BA78" s="79">
        <f t="shared" si="41"/>
        <v>7.6634991977686693E-3</v>
      </c>
    </row>
    <row r="79" spans="1:53" x14ac:dyDescent="0.45">
      <c r="A79" s="1">
        <f t="shared" si="43"/>
        <v>43799</v>
      </c>
      <c r="B79" s="41">
        <f t="shared" si="44"/>
        <v>301586727</v>
      </c>
      <c r="C79" s="9">
        <v>3644718</v>
      </c>
      <c r="D79" s="9">
        <v>293134179</v>
      </c>
      <c r="E79" s="9">
        <v>5697</v>
      </c>
      <c r="F79" s="9">
        <v>4801844</v>
      </c>
      <c r="G79" s="9">
        <v>289</v>
      </c>
      <c r="H79" s="42">
        <f t="shared" si="45"/>
        <v>301586727</v>
      </c>
      <c r="I79" s="26">
        <v>301561017</v>
      </c>
      <c r="J79" s="13">
        <v>25710</v>
      </c>
      <c r="K79" s="42">
        <f t="shared" si="23"/>
        <v>301586727</v>
      </c>
      <c r="L79" s="16">
        <v>274815736</v>
      </c>
      <c r="M79" s="15">
        <v>26770991</v>
      </c>
      <c r="N79" s="42">
        <f t="shared" si="42"/>
        <v>301586727</v>
      </c>
      <c r="O79" s="15">
        <v>296238946</v>
      </c>
      <c r="P79" s="15">
        <v>2440045</v>
      </c>
      <c r="Q79" s="15">
        <v>1687856</v>
      </c>
      <c r="R79" s="15">
        <v>650649</v>
      </c>
      <c r="S79" s="15">
        <v>289979</v>
      </c>
      <c r="T79" s="15">
        <v>177287</v>
      </c>
      <c r="U79" s="26">
        <v>101965</v>
      </c>
      <c r="V79" s="43">
        <f t="shared" si="46"/>
        <v>301586727</v>
      </c>
      <c r="W79" s="15">
        <v>301307475</v>
      </c>
      <c r="X79" s="24">
        <v>279252</v>
      </c>
      <c r="Y79" s="43">
        <f t="shared" si="28"/>
        <v>301586727</v>
      </c>
      <c r="Z79" s="15">
        <v>191158832</v>
      </c>
      <c r="AA79" s="15">
        <v>34899045</v>
      </c>
      <c r="AB79" s="15">
        <v>74453169</v>
      </c>
      <c r="AC79" s="15">
        <v>849093</v>
      </c>
      <c r="AD79" s="15">
        <v>226588</v>
      </c>
      <c r="AE79" s="19">
        <f t="shared" si="47"/>
        <v>301586727</v>
      </c>
      <c r="AF79" s="15">
        <v>300429590</v>
      </c>
      <c r="AG79" s="24">
        <v>1157137</v>
      </c>
      <c r="AH79" s="19">
        <f t="shared" si="30"/>
        <v>301586727</v>
      </c>
      <c r="AI79" s="13">
        <v>2544093</v>
      </c>
      <c r="AJ79" s="13">
        <v>28253763</v>
      </c>
      <c r="AK79" s="13">
        <v>60172348</v>
      </c>
      <c r="AL79" s="13">
        <v>210616827</v>
      </c>
      <c r="AM79" s="19">
        <f t="shared" si="48"/>
        <v>301587031</v>
      </c>
      <c r="AN79" s="79">
        <f t="shared" si="32"/>
        <v>7.8865028171458042E-3</v>
      </c>
      <c r="AO79" s="79">
        <f t="shared" si="20"/>
        <v>9.3842368685347274E-3</v>
      </c>
      <c r="AP79" s="79">
        <f t="shared" si="21"/>
        <v>8.9605514501259181E-3</v>
      </c>
      <c r="AQ79" s="79">
        <f t="shared" si="22"/>
        <v>1.6822633316184232E-2</v>
      </c>
      <c r="AR79" s="79">
        <f t="shared" si="22"/>
        <v>1.4469193051829102E-2</v>
      </c>
      <c r="AS79" s="79">
        <f t="shared" si="33"/>
        <v>1.5179334939722006E-2</v>
      </c>
      <c r="AT79" s="79">
        <f t="shared" si="34"/>
        <v>7.2249631748180958E-3</v>
      </c>
      <c r="AU79" s="79">
        <f t="shared" si="35"/>
        <v>1.4468170465965031E-2</v>
      </c>
      <c r="AV79" s="79">
        <f t="shared" si="36"/>
        <v>1.7866715747779691E-2</v>
      </c>
      <c r="AW79" s="79">
        <f t="shared" si="37"/>
        <v>7.3801127852071444E-3</v>
      </c>
      <c r="AX79" s="79">
        <f t="shared" si="38"/>
        <v>9.3128703373255226E-3</v>
      </c>
      <c r="AY79" s="79">
        <f t="shared" si="39"/>
        <v>1.7437161919031637E-3</v>
      </c>
      <c r="AZ79" s="79">
        <f t="shared" si="40"/>
        <v>7.2144555819794193E-3</v>
      </c>
      <c r="BA79" s="79">
        <f t="shared" si="41"/>
        <v>1.4468170465965031E-2</v>
      </c>
    </row>
    <row r="80" spans="1:53" x14ac:dyDescent="0.45">
      <c r="A80" s="1">
        <f t="shared" si="43"/>
        <v>43830</v>
      </c>
      <c r="B80" s="41">
        <f t="shared" si="44"/>
        <v>301697955</v>
      </c>
      <c r="C80" s="9">
        <v>3621507</v>
      </c>
      <c r="D80" s="9">
        <v>293235696</v>
      </c>
      <c r="E80" s="9">
        <v>6637</v>
      </c>
      <c r="F80" s="9">
        <v>4833777</v>
      </c>
      <c r="G80" s="9">
        <v>338</v>
      </c>
      <c r="H80" s="42">
        <f t="shared" si="45"/>
        <v>301697955</v>
      </c>
      <c r="I80" s="26">
        <v>301672166</v>
      </c>
      <c r="J80" s="13">
        <v>25789</v>
      </c>
      <c r="K80" s="42">
        <f t="shared" ref="K80:K88" si="49">SUM(I80:J80)</f>
        <v>301697955</v>
      </c>
      <c r="L80" s="16">
        <v>274852192</v>
      </c>
      <c r="M80" s="15">
        <v>26845763</v>
      </c>
      <c r="N80" s="42">
        <f t="shared" si="42"/>
        <v>301697955</v>
      </c>
      <c r="O80" s="15">
        <v>296187788</v>
      </c>
      <c r="P80" s="15">
        <v>2510518</v>
      </c>
      <c r="Q80" s="15">
        <v>1741319</v>
      </c>
      <c r="R80" s="15">
        <v>678100</v>
      </c>
      <c r="S80" s="15">
        <v>296967</v>
      </c>
      <c r="T80" s="15">
        <v>180380</v>
      </c>
      <c r="U80" s="26">
        <v>102883</v>
      </c>
      <c r="V80" s="43">
        <f t="shared" si="46"/>
        <v>301697955</v>
      </c>
      <c r="W80" s="15">
        <v>301414692</v>
      </c>
      <c r="X80" s="24">
        <v>283263</v>
      </c>
      <c r="Y80" s="43">
        <f t="shared" ref="Y80:Y88" si="50">SUM(W80:X80)</f>
        <v>301697955</v>
      </c>
      <c r="Z80" s="15">
        <v>190733241</v>
      </c>
      <c r="AA80" s="15">
        <v>34891319</v>
      </c>
      <c r="AB80" s="15">
        <v>74988324</v>
      </c>
      <c r="AC80" s="15">
        <v>857044</v>
      </c>
      <c r="AD80" s="15">
        <v>228027</v>
      </c>
      <c r="AE80" s="19">
        <f t="shared" si="47"/>
        <v>301697955</v>
      </c>
      <c r="AF80" s="15">
        <v>300366492</v>
      </c>
      <c r="AG80" s="24">
        <v>1331463</v>
      </c>
      <c r="AH80" s="19">
        <f t="shared" ref="AH80:AH88" si="51">SUM(AF80:AG80)</f>
        <v>301697955</v>
      </c>
      <c r="AI80" s="13">
        <v>2567560</v>
      </c>
      <c r="AJ80" s="13">
        <v>28170891</v>
      </c>
      <c r="AK80" s="13">
        <v>60608320</v>
      </c>
      <c r="AL80" s="13">
        <v>210351187</v>
      </c>
      <c r="AM80" s="19">
        <f t="shared" si="48"/>
        <v>301697958</v>
      </c>
      <c r="AN80" s="79">
        <f t="shared" si="32"/>
        <v>9.2241124833093765E-3</v>
      </c>
      <c r="AO80" s="79">
        <f t="shared" si="20"/>
        <v>-2.9331314204058411E-3</v>
      </c>
      <c r="AP80" s="79">
        <f t="shared" si="21"/>
        <v>7.2453878648710869E-3</v>
      </c>
      <c r="AQ80" s="79">
        <f t="shared" si="22"/>
        <v>-1.2612477539603235E-3</v>
      </c>
      <c r="AR80" s="79">
        <f t="shared" si="22"/>
        <v>3.6781090895118764E-4</v>
      </c>
      <c r="AS80" s="79">
        <f t="shared" si="33"/>
        <v>1.3265615910727907E-4</v>
      </c>
      <c r="AT80" s="79">
        <f t="shared" si="34"/>
        <v>2.7930232392218875E-3</v>
      </c>
      <c r="AU80" s="79">
        <f t="shared" si="35"/>
        <v>3.6880933423837314E-4</v>
      </c>
      <c r="AV80" s="79">
        <f t="shared" si="36"/>
        <v>-2.2263737204671766E-3</v>
      </c>
      <c r="AW80" s="79">
        <f t="shared" si="37"/>
        <v>-2.2138141602442131E-4</v>
      </c>
      <c r="AX80" s="79">
        <f t="shared" si="38"/>
        <v>7.1878068749498094E-3</v>
      </c>
      <c r="AY80" s="79">
        <f t="shared" si="39"/>
        <v>9.3641097029418443E-3</v>
      </c>
      <c r="AZ80" s="79">
        <f t="shared" si="40"/>
        <v>6.350733489858245E-3</v>
      </c>
      <c r="BA80" s="79">
        <f t="shared" si="41"/>
        <v>3.6880933423837314E-4</v>
      </c>
    </row>
    <row r="81" spans="1:53" x14ac:dyDescent="0.45">
      <c r="A81" s="1">
        <f t="shared" si="43"/>
        <v>43861</v>
      </c>
      <c r="B81" s="41">
        <f t="shared" si="44"/>
        <v>303132915</v>
      </c>
      <c r="C81" s="47">
        <v>3662865</v>
      </c>
      <c r="D81" s="52">
        <v>294559272</v>
      </c>
      <c r="E81" s="52">
        <v>5606</v>
      </c>
      <c r="F81" s="52">
        <v>4904840</v>
      </c>
      <c r="G81" s="53">
        <v>332</v>
      </c>
      <c r="H81" s="54">
        <f t="shared" si="45"/>
        <v>303132915</v>
      </c>
      <c r="I81" s="51">
        <v>303107081</v>
      </c>
      <c r="J81" s="44">
        <v>25834</v>
      </c>
      <c r="K81" s="54">
        <f t="shared" si="49"/>
        <v>303132915</v>
      </c>
      <c r="L81" s="55">
        <v>276027492</v>
      </c>
      <c r="M81" s="44">
        <v>27105423</v>
      </c>
      <c r="N81" s="54">
        <f t="shared" si="42"/>
        <v>303132915</v>
      </c>
      <c r="O81" s="51">
        <v>297699630</v>
      </c>
      <c r="P81" s="44">
        <v>2473151</v>
      </c>
      <c r="Q81" s="50">
        <v>1718473</v>
      </c>
      <c r="R81" s="50">
        <v>667585</v>
      </c>
      <c r="S81" s="50">
        <v>294511</v>
      </c>
      <c r="T81" s="50">
        <v>177951</v>
      </c>
      <c r="U81" s="44">
        <v>101614</v>
      </c>
      <c r="V81" s="56">
        <f t="shared" si="46"/>
        <v>303132915</v>
      </c>
      <c r="W81" s="50">
        <v>302853350</v>
      </c>
      <c r="X81" s="44">
        <v>279565</v>
      </c>
      <c r="Y81" s="56">
        <f t="shared" si="50"/>
        <v>303132915</v>
      </c>
      <c r="Z81" s="50">
        <v>191321724</v>
      </c>
      <c r="AA81" s="50">
        <v>35009379</v>
      </c>
      <c r="AB81" s="50">
        <v>75718979</v>
      </c>
      <c r="AC81" s="50">
        <v>855648</v>
      </c>
      <c r="AD81" s="44">
        <v>227185</v>
      </c>
      <c r="AE81" s="56">
        <f t="shared" si="47"/>
        <v>303132915</v>
      </c>
      <c r="AF81" s="50">
        <v>301937169</v>
      </c>
      <c r="AG81" s="44">
        <v>1195746</v>
      </c>
      <c r="AH81" s="56">
        <f t="shared" si="51"/>
        <v>303132915</v>
      </c>
      <c r="AI81" s="50">
        <v>2579204</v>
      </c>
      <c r="AJ81" s="50">
        <v>28307851</v>
      </c>
      <c r="AK81" s="50">
        <v>61181070</v>
      </c>
      <c r="AL81" s="44">
        <v>211064791</v>
      </c>
      <c r="AM81" s="56">
        <f t="shared" si="48"/>
        <v>303132916</v>
      </c>
      <c r="AN81" s="79">
        <f t="shared" si="32"/>
        <v>4.5350449453956283E-3</v>
      </c>
      <c r="AO81" s="79">
        <f t="shared" si="20"/>
        <v>4.8617560587629269E-3</v>
      </c>
      <c r="AP81" s="79">
        <f t="shared" si="21"/>
        <v>9.4500227031536262E-3</v>
      </c>
      <c r="AQ81" s="79">
        <f t="shared" si="22"/>
        <v>3.3924410419419217E-3</v>
      </c>
      <c r="AR81" s="79">
        <f t="shared" si="22"/>
        <v>4.7562734912511406E-3</v>
      </c>
      <c r="AS81" s="79">
        <f t="shared" si="33"/>
        <v>4.2761165244772723E-3</v>
      </c>
      <c r="AT81" s="79">
        <f t="shared" si="34"/>
        <v>9.6722898134800634E-3</v>
      </c>
      <c r="AU81" s="79">
        <f t="shared" si="35"/>
        <v>4.7562801676928838E-3</v>
      </c>
      <c r="AV81" s="79">
        <f t="shared" si="36"/>
        <v>3.085371993442926E-3</v>
      </c>
      <c r="AW81" s="79">
        <f t="shared" si="37"/>
        <v>3.3836496694206373E-3</v>
      </c>
      <c r="AX81" s="79">
        <f t="shared" si="38"/>
        <v>9.743583547753381E-3</v>
      </c>
      <c r="AY81" s="79">
        <f t="shared" si="39"/>
        <v>-1.6288545278888831E-3</v>
      </c>
      <c r="AZ81" s="79">
        <f t="shared" si="40"/>
        <v>-3.692545181053121E-3</v>
      </c>
      <c r="BA81" s="79">
        <f t="shared" si="41"/>
        <v>4.7562801676928838E-3</v>
      </c>
    </row>
    <row r="82" spans="1:53" x14ac:dyDescent="0.45">
      <c r="A82" s="1">
        <f t="shared" si="43"/>
        <v>43890</v>
      </c>
      <c r="B82" s="45">
        <f t="shared" si="44"/>
        <v>304297784</v>
      </c>
      <c r="C82" s="53">
        <v>3697074</v>
      </c>
      <c r="D82" s="53">
        <v>295663942</v>
      </c>
      <c r="E82" s="53">
        <v>5487</v>
      </c>
      <c r="F82" s="53">
        <v>4930980</v>
      </c>
      <c r="G82" s="53">
        <v>301</v>
      </c>
      <c r="H82" s="54">
        <f t="shared" si="45"/>
        <v>304297784</v>
      </c>
      <c r="I82" s="51">
        <v>304271684</v>
      </c>
      <c r="J82" s="44">
        <v>26100</v>
      </c>
      <c r="K82" s="54">
        <f t="shared" si="49"/>
        <v>304297784</v>
      </c>
      <c r="L82" s="55">
        <v>276921485</v>
      </c>
      <c r="M82" s="44">
        <v>27376299</v>
      </c>
      <c r="N82" s="54">
        <f t="shared" si="42"/>
        <v>304297784</v>
      </c>
      <c r="O82" s="50">
        <v>298847887</v>
      </c>
      <c r="P82" s="50">
        <v>2472801</v>
      </c>
      <c r="Q82" s="50">
        <v>1724623</v>
      </c>
      <c r="R82" s="50">
        <v>671219</v>
      </c>
      <c r="S82" s="50">
        <v>297918</v>
      </c>
      <c r="T82" s="50">
        <v>179924</v>
      </c>
      <c r="U82" s="44">
        <v>103412</v>
      </c>
      <c r="V82" s="56">
        <f t="shared" si="46"/>
        <v>304297784</v>
      </c>
      <c r="W82" s="51">
        <v>304014448</v>
      </c>
      <c r="X82" s="44">
        <v>283336</v>
      </c>
      <c r="Y82" s="56">
        <f t="shared" si="50"/>
        <v>304297784</v>
      </c>
      <c r="Z82" s="50">
        <v>191814443</v>
      </c>
      <c r="AA82" s="50">
        <v>35104112</v>
      </c>
      <c r="AB82" s="50">
        <v>76288291</v>
      </c>
      <c r="AC82" s="50">
        <v>862787</v>
      </c>
      <c r="AD82" s="44">
        <v>228151</v>
      </c>
      <c r="AE82" s="56">
        <f t="shared" si="47"/>
        <v>304297784</v>
      </c>
      <c r="AF82" s="44">
        <v>303082990</v>
      </c>
      <c r="AG82" s="44">
        <v>1214794</v>
      </c>
      <c r="AH82" s="56">
        <f t="shared" si="51"/>
        <v>304297784</v>
      </c>
      <c r="AI82" s="50">
        <v>2590551</v>
      </c>
      <c r="AJ82" s="50">
        <v>28477279</v>
      </c>
      <c r="AK82" s="50">
        <v>61596006</v>
      </c>
      <c r="AL82" s="50">
        <v>211633944</v>
      </c>
      <c r="AM82" s="57">
        <f t="shared" si="48"/>
        <v>304297780</v>
      </c>
      <c r="AN82" s="79">
        <f t="shared" si="32"/>
        <v>4.3994193557392123E-3</v>
      </c>
      <c r="AO82" s="79">
        <f t="shared" si="20"/>
        <v>5.9851947079981455E-3</v>
      </c>
      <c r="AP82" s="79">
        <f t="shared" si="21"/>
        <v>6.7820977959358996E-3</v>
      </c>
      <c r="AQ82" s="79">
        <f t="shared" si="22"/>
        <v>2.696579554095311E-3</v>
      </c>
      <c r="AR82" s="79">
        <f t="shared" si="22"/>
        <v>3.8427499572497763E-3</v>
      </c>
      <c r="AS82" s="79">
        <f t="shared" si="33"/>
        <v>3.2387824615672705E-3</v>
      </c>
      <c r="AT82" s="79">
        <f t="shared" si="34"/>
        <v>9.9934245630477706E-3</v>
      </c>
      <c r="AU82" s="79">
        <f t="shared" si="35"/>
        <v>3.8427664643412279E-3</v>
      </c>
      <c r="AV82" s="79">
        <f t="shared" si="36"/>
        <v>2.5753426725341447E-3</v>
      </c>
      <c r="AW82" s="79">
        <f t="shared" si="37"/>
        <v>2.7059320303853434E-3</v>
      </c>
      <c r="AX82" s="79">
        <f t="shared" si="38"/>
        <v>7.5187490312039204E-3</v>
      </c>
      <c r="AY82" s="79">
        <f t="shared" si="39"/>
        <v>8.3433841953700592E-3</v>
      </c>
      <c r="AZ82" s="79">
        <f t="shared" si="40"/>
        <v>4.2520412879371436E-3</v>
      </c>
      <c r="BA82" s="79">
        <f t="shared" si="41"/>
        <v>3.8427664643412279E-3</v>
      </c>
    </row>
    <row r="83" spans="1:53" s="59" customFormat="1" x14ac:dyDescent="0.45">
      <c r="A83" s="62">
        <f t="shared" si="43"/>
        <v>43921</v>
      </c>
      <c r="B83" s="63">
        <f t="shared" si="44"/>
        <v>306728928</v>
      </c>
      <c r="C83" s="64">
        <v>3729263</v>
      </c>
      <c r="D83" s="64">
        <v>298145612</v>
      </c>
      <c r="E83" s="64">
        <v>5098</v>
      </c>
      <c r="F83" s="64">
        <v>4848708</v>
      </c>
      <c r="G83" s="64">
        <v>247</v>
      </c>
      <c r="H83" s="63">
        <f t="shared" si="45"/>
        <v>306728928</v>
      </c>
      <c r="I83" s="64">
        <v>306703470</v>
      </c>
      <c r="J83" s="64">
        <v>25458</v>
      </c>
      <c r="K83" s="63">
        <f t="shared" si="49"/>
        <v>306728928</v>
      </c>
      <c r="L83" s="64">
        <v>279068397</v>
      </c>
      <c r="M83" s="64">
        <v>27660531</v>
      </c>
      <c r="N83" s="63">
        <f t="shared" si="42"/>
        <v>306728928</v>
      </c>
      <c r="O83" s="64">
        <v>301273192</v>
      </c>
      <c r="P83" s="64">
        <v>2466806</v>
      </c>
      <c r="Q83" s="64">
        <v>1730290</v>
      </c>
      <c r="R83" s="64">
        <v>674016</v>
      </c>
      <c r="S83" s="64">
        <v>299838</v>
      </c>
      <c r="T83" s="64">
        <v>179984</v>
      </c>
      <c r="U83" s="64">
        <v>104802</v>
      </c>
      <c r="V83" s="65">
        <f t="shared" si="46"/>
        <v>306728928</v>
      </c>
      <c r="W83" s="64">
        <v>306444142</v>
      </c>
      <c r="X83" s="64">
        <v>284786</v>
      </c>
      <c r="Y83" s="65">
        <f t="shared" si="50"/>
        <v>306728928</v>
      </c>
      <c r="Z83" s="64">
        <v>193462501</v>
      </c>
      <c r="AA83" s="64">
        <v>35309997</v>
      </c>
      <c r="AB83" s="64">
        <v>76851171</v>
      </c>
      <c r="AC83" s="64">
        <v>876365</v>
      </c>
      <c r="AD83" s="64">
        <v>228894</v>
      </c>
      <c r="AE83" s="65">
        <f t="shared" si="47"/>
        <v>306728928</v>
      </c>
      <c r="AF83" s="64">
        <v>305511188</v>
      </c>
      <c r="AG83" s="64">
        <v>1217740</v>
      </c>
      <c r="AH83" s="65">
        <f t="shared" si="51"/>
        <v>306728928</v>
      </c>
      <c r="AI83" s="64">
        <v>2617610</v>
      </c>
      <c r="AJ83" s="64">
        <v>28521778</v>
      </c>
      <c r="AK83" s="64">
        <v>62115806</v>
      </c>
      <c r="AL83" s="64">
        <v>213473726</v>
      </c>
      <c r="AM83" s="64">
        <f t="shared" si="48"/>
        <v>306728920</v>
      </c>
      <c r="AN83" s="79">
        <f t="shared" si="32"/>
        <v>1.0445268207419965E-2</v>
      </c>
      <c r="AO83" s="79">
        <f t="shared" si="20"/>
        <v>1.5626141809405316E-3</v>
      </c>
      <c r="AP83" s="79">
        <f t="shared" si="21"/>
        <v>8.4388588441919425E-3</v>
      </c>
      <c r="AQ83" s="79">
        <f t="shared" si="22"/>
        <v>8.6932273964520548E-3</v>
      </c>
      <c r="AR83" s="79">
        <f t="shared" si="22"/>
        <v>7.9893451736650859E-3</v>
      </c>
      <c r="AS83" s="79">
        <f t="shared" si="33"/>
        <v>7.7527823455085113E-3</v>
      </c>
      <c r="AT83" s="79">
        <f t="shared" si="34"/>
        <v>1.0382411442832357E-2</v>
      </c>
      <c r="AU83" s="79">
        <f t="shared" si="35"/>
        <v>7.9893582136634951E-3</v>
      </c>
      <c r="AV83" s="79">
        <f t="shared" si="36"/>
        <v>8.5919390334960339E-3</v>
      </c>
      <c r="AW83" s="79">
        <f t="shared" si="37"/>
        <v>5.8649824271299047E-3</v>
      </c>
      <c r="AX83" s="79">
        <f t="shared" si="38"/>
        <v>7.3783275601232174E-3</v>
      </c>
      <c r="AY83" s="79">
        <f t="shared" si="39"/>
        <v>1.5737372028090363E-2</v>
      </c>
      <c r="AZ83" s="79">
        <f t="shared" si="40"/>
        <v>3.2566151364666384E-3</v>
      </c>
      <c r="BA83" s="79">
        <f t="shared" si="41"/>
        <v>7.9893582136634951E-3</v>
      </c>
    </row>
    <row r="84" spans="1:53" x14ac:dyDescent="0.45">
      <c r="A84" s="62">
        <f t="shared" si="43"/>
        <v>43951</v>
      </c>
      <c r="B84" s="63">
        <f t="shared" si="44"/>
        <v>310031954</v>
      </c>
      <c r="C84" s="66">
        <v>3737464</v>
      </c>
      <c r="D84" s="66">
        <v>301276706</v>
      </c>
      <c r="E84" s="66">
        <v>5450</v>
      </c>
      <c r="F84" s="66">
        <v>5012116</v>
      </c>
      <c r="G84" s="66">
        <v>218</v>
      </c>
      <c r="H84" s="67">
        <f t="shared" si="45"/>
        <v>310031954</v>
      </c>
      <c r="I84" s="68">
        <v>310007524</v>
      </c>
      <c r="J84" s="68">
        <v>24430</v>
      </c>
      <c r="K84" s="67">
        <f t="shared" si="49"/>
        <v>310031954</v>
      </c>
      <c r="L84" s="69">
        <v>282279078</v>
      </c>
      <c r="M84" s="68">
        <v>27752876</v>
      </c>
      <c r="N84" s="67">
        <f t="shared" si="42"/>
        <v>310031954</v>
      </c>
      <c r="O84" s="68">
        <v>304532958</v>
      </c>
      <c r="P84" s="68">
        <v>2485640</v>
      </c>
      <c r="Q84" s="68">
        <v>1752088</v>
      </c>
      <c r="R84" s="68">
        <v>678864</v>
      </c>
      <c r="S84" s="68">
        <v>299740</v>
      </c>
      <c r="T84" s="68">
        <v>179437</v>
      </c>
      <c r="U84" s="68">
        <v>103227</v>
      </c>
      <c r="V84" s="64">
        <f t="shared" si="46"/>
        <v>310031954</v>
      </c>
      <c r="W84" s="68">
        <v>309749290</v>
      </c>
      <c r="X84" s="68">
        <v>282664</v>
      </c>
      <c r="Y84" s="64">
        <f t="shared" si="50"/>
        <v>310031954</v>
      </c>
      <c r="Z84" s="68">
        <v>196434780</v>
      </c>
      <c r="AA84" s="68">
        <v>35565078</v>
      </c>
      <c r="AB84" s="68">
        <v>76930256</v>
      </c>
      <c r="AC84" s="68">
        <v>873047</v>
      </c>
      <c r="AD84" s="68">
        <v>228793</v>
      </c>
      <c r="AE84" s="64">
        <f t="shared" si="47"/>
        <v>310031954</v>
      </c>
      <c r="AF84" s="68">
        <v>308809941</v>
      </c>
      <c r="AG84" s="68">
        <v>1222013</v>
      </c>
      <c r="AH84" s="64">
        <f t="shared" si="51"/>
        <v>310031954</v>
      </c>
      <c r="AI84" s="68">
        <v>2652238</v>
      </c>
      <c r="AJ84" s="68">
        <v>28545376</v>
      </c>
      <c r="AK84" s="68">
        <v>62515093</v>
      </c>
      <c r="AL84" s="68">
        <v>216319248</v>
      </c>
      <c r="AM84" s="64">
        <f t="shared" si="48"/>
        <v>310031955</v>
      </c>
      <c r="AN84" s="79">
        <f t="shared" si="32"/>
        <v>1.322886144230806E-2</v>
      </c>
      <c r="AO84" s="79">
        <f t="shared" ref="AO84:AP88" si="52">(AJ84-AJ83)/AJ83</f>
        <v>8.2736777489818487E-4</v>
      </c>
      <c r="AP84" s="79">
        <f t="shared" si="52"/>
        <v>6.4281062375653626E-3</v>
      </c>
      <c r="AQ84" s="79">
        <f t="shared" ref="AQ84:AR88" si="53">(AL84-AL83)/AL83</f>
        <v>1.332961228212225E-2</v>
      </c>
      <c r="AR84" s="79">
        <f t="shared" si="53"/>
        <v>1.0768580282550469E-2</v>
      </c>
      <c r="AS84" s="79">
        <f t="shared" si="33"/>
        <v>1.1504996748162782E-2</v>
      </c>
      <c r="AT84" s="79">
        <f t="shared" si="34"/>
        <v>3.3385114696460453E-3</v>
      </c>
      <c r="AU84" s="79">
        <f t="shared" si="35"/>
        <v>1.0768550659819083E-2</v>
      </c>
      <c r="AV84" s="79">
        <f t="shared" si="36"/>
        <v>1.5363592348059224E-2</v>
      </c>
      <c r="AW84" s="79">
        <f t="shared" si="37"/>
        <v>7.2240447938865587E-3</v>
      </c>
      <c r="AX84" s="79">
        <f t="shared" si="38"/>
        <v>1.0290669481145577E-3</v>
      </c>
      <c r="AY84" s="79">
        <f t="shared" si="39"/>
        <v>-3.7860936938376132E-3</v>
      </c>
      <c r="AZ84" s="79">
        <f t="shared" si="40"/>
        <v>-4.4125228271601704E-4</v>
      </c>
      <c r="BA84" s="79">
        <f t="shared" si="41"/>
        <v>1.0768550659819083E-2</v>
      </c>
    </row>
    <row r="85" spans="1:53" x14ac:dyDescent="0.45">
      <c r="A85" s="62">
        <f t="shared" si="43"/>
        <v>43982</v>
      </c>
      <c r="B85" s="60">
        <f t="shared" si="44"/>
        <v>313131511</v>
      </c>
      <c r="C85" s="70">
        <v>3731797</v>
      </c>
      <c r="D85" s="70">
        <v>304319601</v>
      </c>
      <c r="E85" s="70">
        <v>5151</v>
      </c>
      <c r="F85" s="70">
        <v>5074745</v>
      </c>
      <c r="G85" s="70">
        <v>217</v>
      </c>
      <c r="H85" s="71">
        <f t="shared" si="45"/>
        <v>313131511</v>
      </c>
      <c r="I85" s="72">
        <v>313107507</v>
      </c>
      <c r="J85" s="72">
        <v>24004</v>
      </c>
      <c r="K85" s="71">
        <f t="shared" si="49"/>
        <v>313131511</v>
      </c>
      <c r="L85" s="73">
        <v>285100578</v>
      </c>
      <c r="M85" s="72">
        <v>28030933</v>
      </c>
      <c r="N85" s="71">
        <f t="shared" si="42"/>
        <v>313131511</v>
      </c>
      <c r="O85" s="72">
        <v>307516742</v>
      </c>
      <c r="P85" s="72">
        <v>2560082</v>
      </c>
      <c r="Q85" s="72">
        <v>1783607</v>
      </c>
      <c r="R85" s="72">
        <v>685764</v>
      </c>
      <c r="S85" s="72">
        <v>302849</v>
      </c>
      <c r="T85" s="72">
        <v>179166</v>
      </c>
      <c r="U85" s="72">
        <v>103301</v>
      </c>
      <c r="V85" s="74">
        <f t="shared" si="46"/>
        <v>313131511</v>
      </c>
      <c r="W85" s="72">
        <v>312849044</v>
      </c>
      <c r="X85" s="72">
        <v>282467</v>
      </c>
      <c r="Y85" s="74">
        <f t="shared" si="50"/>
        <v>313131511</v>
      </c>
      <c r="Z85" s="75">
        <v>198956530</v>
      </c>
      <c r="AA85" s="72">
        <v>35825075</v>
      </c>
      <c r="AB85" s="72">
        <v>77243248</v>
      </c>
      <c r="AC85" s="72">
        <v>877387</v>
      </c>
      <c r="AD85" s="72">
        <v>229271</v>
      </c>
      <c r="AE85" s="74">
        <f t="shared" si="47"/>
        <v>313131511</v>
      </c>
      <c r="AF85" s="75">
        <v>311904133</v>
      </c>
      <c r="AG85" s="72">
        <v>1227378</v>
      </c>
      <c r="AH85" s="74">
        <f t="shared" si="51"/>
        <v>313131511</v>
      </c>
      <c r="AI85" s="72">
        <v>2675127</v>
      </c>
      <c r="AJ85" s="72">
        <v>28739456</v>
      </c>
      <c r="AK85" s="72">
        <v>62931453</v>
      </c>
      <c r="AL85" s="72">
        <v>218785475</v>
      </c>
      <c r="AM85" s="74">
        <f t="shared" si="48"/>
        <v>313131511</v>
      </c>
      <c r="AN85" s="79">
        <f t="shared" si="32"/>
        <v>8.630070152075342E-3</v>
      </c>
      <c r="AO85" s="79">
        <f t="shared" si="52"/>
        <v>6.7989995997950773E-3</v>
      </c>
      <c r="AP85" s="79">
        <f t="shared" si="52"/>
        <v>6.6601516532975484E-3</v>
      </c>
      <c r="AQ85" s="79">
        <f t="shared" si="53"/>
        <v>1.140086711100253E-2</v>
      </c>
      <c r="AR85" s="79">
        <f t="shared" si="53"/>
        <v>9.9975371893519811E-3</v>
      </c>
      <c r="AS85" s="79">
        <f t="shared" si="33"/>
        <v>9.9954272912851153E-3</v>
      </c>
      <c r="AT85" s="79">
        <f t="shared" si="34"/>
        <v>1.0019033703029553E-2</v>
      </c>
      <c r="AU85" s="79">
        <f t="shared" si="35"/>
        <v>9.9975404470727548E-3</v>
      </c>
      <c r="AV85" s="79">
        <f t="shared" si="36"/>
        <v>1.2837594238657737E-2</v>
      </c>
      <c r="AW85" s="79">
        <f t="shared" si="37"/>
        <v>7.3104577473441781E-3</v>
      </c>
      <c r="AX85" s="79">
        <f t="shared" si="38"/>
        <v>4.0685162935113588E-3</v>
      </c>
      <c r="AY85" s="79">
        <f t="shared" si="39"/>
        <v>4.9710954851227944E-3</v>
      </c>
      <c r="AZ85" s="79">
        <f t="shared" si="40"/>
        <v>2.0892247577504555E-3</v>
      </c>
      <c r="BA85" s="79">
        <f t="shared" si="41"/>
        <v>9.9975404470727548E-3</v>
      </c>
    </row>
    <row r="86" spans="1:53" x14ac:dyDescent="0.45">
      <c r="A86" s="62">
        <f t="shared" si="43"/>
        <v>44012</v>
      </c>
      <c r="B86" s="63">
        <f t="shared" si="44"/>
        <v>318012671</v>
      </c>
      <c r="C86" s="66">
        <v>3787957</v>
      </c>
      <c r="D86" s="66">
        <v>309104255</v>
      </c>
      <c r="E86" s="66">
        <v>5070</v>
      </c>
      <c r="F86" s="66">
        <v>5115174</v>
      </c>
      <c r="G86" s="66">
        <v>215</v>
      </c>
      <c r="H86" s="71">
        <f t="shared" si="45"/>
        <v>318012671</v>
      </c>
      <c r="I86" s="68">
        <v>317988396</v>
      </c>
      <c r="J86" s="68">
        <v>24275</v>
      </c>
      <c r="K86" s="71">
        <f t="shared" si="49"/>
        <v>318012671</v>
      </c>
      <c r="L86" s="69">
        <v>289705362</v>
      </c>
      <c r="M86" s="68">
        <v>28307309</v>
      </c>
      <c r="N86" s="71">
        <f t="shared" si="42"/>
        <v>318012671</v>
      </c>
      <c r="O86" s="68">
        <v>312354921</v>
      </c>
      <c r="P86" s="68">
        <v>2565537</v>
      </c>
      <c r="Q86" s="68">
        <v>1805067</v>
      </c>
      <c r="R86" s="68">
        <v>692792</v>
      </c>
      <c r="S86" s="68">
        <v>309113</v>
      </c>
      <c r="T86" s="68">
        <v>181676</v>
      </c>
      <c r="U86" s="68">
        <v>103565</v>
      </c>
      <c r="V86" s="74">
        <f t="shared" si="46"/>
        <v>318012671</v>
      </c>
      <c r="W86" s="68">
        <v>317727430</v>
      </c>
      <c r="X86" s="68">
        <v>285241</v>
      </c>
      <c r="Y86" s="74">
        <f t="shared" si="50"/>
        <v>318012671</v>
      </c>
      <c r="Z86" s="68">
        <v>202984313</v>
      </c>
      <c r="AA86" s="68">
        <v>36321928</v>
      </c>
      <c r="AB86" s="68">
        <v>77582946</v>
      </c>
      <c r="AC86" s="68">
        <v>893627</v>
      </c>
      <c r="AD86" s="68">
        <v>229857</v>
      </c>
      <c r="AE86" s="74">
        <f t="shared" si="47"/>
        <v>318012671</v>
      </c>
      <c r="AF86" s="68">
        <v>316767973</v>
      </c>
      <c r="AG86" s="68">
        <v>1244698</v>
      </c>
      <c r="AH86" s="74">
        <f t="shared" si="51"/>
        <v>318012671</v>
      </c>
      <c r="AI86" s="68">
        <v>2713807</v>
      </c>
      <c r="AJ86" s="68">
        <v>29210737</v>
      </c>
      <c r="AK86" s="68">
        <v>63351907</v>
      </c>
      <c r="AL86" s="68">
        <v>222736218</v>
      </c>
      <c r="AM86" s="74">
        <f t="shared" si="48"/>
        <v>318012669</v>
      </c>
      <c r="AN86" s="79">
        <f t="shared" si="32"/>
        <v>1.4459126613428073E-2</v>
      </c>
      <c r="AO86" s="79">
        <f t="shared" si="52"/>
        <v>1.6398396685031198E-2</v>
      </c>
      <c r="AP86" s="79">
        <f t="shared" si="52"/>
        <v>6.6811424169723205E-3</v>
      </c>
      <c r="AQ86" s="79">
        <f t="shared" si="53"/>
        <v>1.8057610999998971E-2</v>
      </c>
      <c r="AR86" s="79">
        <f t="shared" si="53"/>
        <v>1.5588204407827867E-2</v>
      </c>
      <c r="AS86" s="79">
        <f t="shared" si="33"/>
        <v>1.6151436915010392E-2</v>
      </c>
      <c r="AT86" s="79">
        <f t="shared" si="34"/>
        <v>9.8596789482533458E-3</v>
      </c>
      <c r="AU86" s="79">
        <f t="shared" si="35"/>
        <v>1.5588210794920605E-2</v>
      </c>
      <c r="AV86" s="79">
        <f t="shared" si="36"/>
        <v>2.0244537839496899E-2</v>
      </c>
      <c r="AW86" s="79">
        <f t="shared" si="37"/>
        <v>1.3868861405035439E-2</v>
      </c>
      <c r="AX86" s="79">
        <f t="shared" si="38"/>
        <v>4.3977694982479248E-3</v>
      </c>
      <c r="AY86" s="79">
        <f t="shared" si="39"/>
        <v>1.8509506067448001E-2</v>
      </c>
      <c r="AZ86" s="79">
        <f t="shared" si="40"/>
        <v>2.55592726511421E-3</v>
      </c>
      <c r="BA86" s="79">
        <f t="shared" si="41"/>
        <v>1.5588210794920605E-2</v>
      </c>
    </row>
    <row r="87" spans="1:53" x14ac:dyDescent="0.45">
      <c r="A87" s="62">
        <f t="shared" si="43"/>
        <v>44043</v>
      </c>
      <c r="B87" s="63">
        <f t="shared" si="44"/>
        <v>319698686</v>
      </c>
      <c r="C87" s="66">
        <v>3754531</v>
      </c>
      <c r="D87" s="66">
        <v>310797849</v>
      </c>
      <c r="E87" s="66">
        <v>4722</v>
      </c>
      <c r="F87" s="66">
        <v>5141381</v>
      </c>
      <c r="G87" s="66">
        <v>203</v>
      </c>
      <c r="H87" s="67">
        <f t="shared" si="45"/>
        <v>319698686</v>
      </c>
      <c r="I87" s="68">
        <v>319674343</v>
      </c>
      <c r="J87" s="68">
        <v>24343</v>
      </c>
      <c r="K87" s="67">
        <f t="shared" si="49"/>
        <v>319698686</v>
      </c>
      <c r="L87" s="69">
        <v>290950175</v>
      </c>
      <c r="M87" s="68">
        <v>28748511</v>
      </c>
      <c r="N87" s="67">
        <f t="shared" si="42"/>
        <v>319698686</v>
      </c>
      <c r="O87" s="68">
        <v>314024815</v>
      </c>
      <c r="P87" s="68">
        <v>2567665</v>
      </c>
      <c r="Q87" s="68">
        <v>1810802</v>
      </c>
      <c r="R87" s="68">
        <v>696507</v>
      </c>
      <c r="S87" s="68">
        <v>311469</v>
      </c>
      <c r="T87" s="68">
        <v>182254</v>
      </c>
      <c r="U87" s="68">
        <v>105174</v>
      </c>
      <c r="V87" s="64">
        <f t="shared" si="46"/>
        <v>319698686</v>
      </c>
      <c r="W87" s="68">
        <v>319411258</v>
      </c>
      <c r="X87" s="68">
        <v>287428</v>
      </c>
      <c r="Y87" s="64">
        <f t="shared" si="50"/>
        <v>319698686</v>
      </c>
      <c r="Z87" s="68">
        <v>203901128</v>
      </c>
      <c r="AA87" s="68">
        <v>36428313</v>
      </c>
      <c r="AB87" s="68">
        <v>78290488</v>
      </c>
      <c r="AC87" s="68">
        <v>850326</v>
      </c>
      <c r="AD87" s="68">
        <v>228431</v>
      </c>
      <c r="AE87" s="64">
        <f t="shared" si="47"/>
        <v>319698686</v>
      </c>
      <c r="AF87" s="68">
        <v>318450545</v>
      </c>
      <c r="AG87" s="68">
        <v>1248141</v>
      </c>
      <c r="AH87" s="64">
        <f t="shared" si="51"/>
        <v>319698686</v>
      </c>
      <c r="AI87" s="68">
        <v>2731518</v>
      </c>
      <c r="AJ87" s="68">
        <v>29360404</v>
      </c>
      <c r="AK87" s="68">
        <v>63812343</v>
      </c>
      <c r="AL87" s="68">
        <v>223794421</v>
      </c>
      <c r="AM87" s="64">
        <f t="shared" si="48"/>
        <v>319698686</v>
      </c>
      <c r="AN87" s="79">
        <f t="shared" si="32"/>
        <v>6.5262562886749132E-3</v>
      </c>
      <c r="AO87" s="79">
        <f t="shared" si="52"/>
        <v>5.1236981798850195E-3</v>
      </c>
      <c r="AP87" s="79">
        <f t="shared" si="52"/>
        <v>7.267910656580551E-3</v>
      </c>
      <c r="AQ87" s="79">
        <f t="shared" si="53"/>
        <v>4.7509247014331547E-3</v>
      </c>
      <c r="AR87" s="79">
        <f t="shared" si="53"/>
        <v>5.3017290326883171E-3</v>
      </c>
      <c r="AS87" s="79">
        <f t="shared" si="33"/>
        <v>4.2968241644074229E-3</v>
      </c>
      <c r="AT87" s="79">
        <f t="shared" si="34"/>
        <v>1.5586151265738471E-2</v>
      </c>
      <c r="AU87" s="79">
        <f t="shared" si="35"/>
        <v>5.3017227102878555E-3</v>
      </c>
      <c r="AV87" s="79">
        <f t="shared" si="36"/>
        <v>4.5166790795306434E-3</v>
      </c>
      <c r="AW87" s="79">
        <f t="shared" si="37"/>
        <v>2.9289469435653304E-3</v>
      </c>
      <c r="AX87" s="79">
        <f t="shared" si="38"/>
        <v>9.1198135219046714E-3</v>
      </c>
      <c r="AY87" s="79">
        <f t="shared" si="39"/>
        <v>-4.8455339867752432E-2</v>
      </c>
      <c r="AZ87" s="79">
        <f t="shared" si="40"/>
        <v>-6.203857180768913E-3</v>
      </c>
      <c r="BA87" s="79">
        <f t="shared" si="41"/>
        <v>5.3017227102878555E-3</v>
      </c>
    </row>
    <row r="88" spans="1:53" s="26" customFormat="1" x14ac:dyDescent="0.45">
      <c r="A88" s="62">
        <f t="shared" si="43"/>
        <v>44074</v>
      </c>
      <c r="B88" s="63">
        <f t="shared" si="44"/>
        <v>330811482</v>
      </c>
      <c r="C88" s="66">
        <v>3847392</v>
      </c>
      <c r="D88" s="66">
        <v>321810558</v>
      </c>
      <c r="E88" s="66">
        <v>4261</v>
      </c>
      <c r="F88" s="66">
        <v>5149086</v>
      </c>
      <c r="G88" s="66">
        <v>185</v>
      </c>
      <c r="H88" s="67">
        <f t="shared" si="45"/>
        <v>330811482</v>
      </c>
      <c r="I88" s="68">
        <v>330786857</v>
      </c>
      <c r="J88" s="68">
        <v>24625</v>
      </c>
      <c r="K88" s="67">
        <f t="shared" si="49"/>
        <v>330811482</v>
      </c>
      <c r="L88" s="69">
        <v>301536093</v>
      </c>
      <c r="M88" s="68">
        <v>29275389</v>
      </c>
      <c r="N88" s="67">
        <f t="shared" si="42"/>
        <v>330811482</v>
      </c>
      <c r="O88" s="68">
        <v>325100589</v>
      </c>
      <c r="P88" s="68">
        <v>2579239</v>
      </c>
      <c r="Q88" s="68">
        <v>1820178</v>
      </c>
      <c r="R88" s="68">
        <v>704387</v>
      </c>
      <c r="S88" s="68">
        <v>314958</v>
      </c>
      <c r="T88" s="68">
        <v>185111</v>
      </c>
      <c r="U88" s="68">
        <v>107020</v>
      </c>
      <c r="V88" s="64">
        <f t="shared" si="46"/>
        <v>330811482</v>
      </c>
      <c r="W88" s="68">
        <v>330519351</v>
      </c>
      <c r="X88" s="68">
        <v>292131</v>
      </c>
      <c r="Y88" s="64">
        <f t="shared" si="50"/>
        <v>330811482</v>
      </c>
      <c r="Z88" s="68">
        <v>214340702</v>
      </c>
      <c r="AA88" s="68">
        <v>36208567</v>
      </c>
      <c r="AB88" s="68">
        <v>79164189</v>
      </c>
      <c r="AC88" s="68">
        <v>869369</v>
      </c>
      <c r="AD88" s="68">
        <v>228655</v>
      </c>
      <c r="AE88" s="64">
        <f t="shared" si="47"/>
        <v>330811482</v>
      </c>
      <c r="AF88" s="68">
        <v>329559503</v>
      </c>
      <c r="AG88" s="68">
        <v>1251979</v>
      </c>
      <c r="AH88" s="64">
        <f t="shared" si="51"/>
        <v>330811482</v>
      </c>
      <c r="AI88" s="68">
        <v>2727044</v>
      </c>
      <c r="AJ88" s="68">
        <v>29711450</v>
      </c>
      <c r="AK88" s="68">
        <v>64162835</v>
      </c>
      <c r="AL88" s="68">
        <v>234210153</v>
      </c>
      <c r="AM88" s="64">
        <f t="shared" si="48"/>
        <v>330811482</v>
      </c>
      <c r="AN88" s="79">
        <f t="shared" si="32"/>
        <v>-1.6379170849322611E-3</v>
      </c>
      <c r="AO88" s="79">
        <f t="shared" si="52"/>
        <v>1.1956443106164344E-2</v>
      </c>
      <c r="AP88" s="79">
        <f t="shared" si="52"/>
        <v>5.4925424067252945E-3</v>
      </c>
      <c r="AQ88" s="79">
        <f t="shared" si="53"/>
        <v>4.6541517672596497E-2</v>
      </c>
      <c r="AR88" s="79">
        <f t="shared" si="53"/>
        <v>3.4760217938462221E-2</v>
      </c>
      <c r="AS88" s="79">
        <f t="shared" si="33"/>
        <v>3.6383954744141328E-2</v>
      </c>
      <c r="AT88" s="79">
        <f t="shared" si="34"/>
        <v>1.8327140490858814E-2</v>
      </c>
      <c r="AU88" s="79">
        <f t="shared" si="35"/>
        <v>3.4760217938462221E-2</v>
      </c>
      <c r="AV88" s="79">
        <f t="shared" si="36"/>
        <v>5.1199196897037273E-2</v>
      </c>
      <c r="AW88" s="79">
        <f t="shared" si="37"/>
        <v>-6.0322859310009769E-3</v>
      </c>
      <c r="AX88" s="79">
        <f t="shared" si="38"/>
        <v>1.1159733734192588E-2</v>
      </c>
      <c r="AY88" s="79">
        <f t="shared" si="39"/>
        <v>2.2394940293487438E-2</v>
      </c>
      <c r="AZ88" s="79">
        <f t="shared" si="40"/>
        <v>9.8060245763490947E-4</v>
      </c>
      <c r="BA88" s="79">
        <f t="shared" si="41"/>
        <v>3.4760217938462221E-2</v>
      </c>
    </row>
    <row r="92" spans="1:53" x14ac:dyDescent="0.45">
      <c r="AO92" s="80"/>
    </row>
    <row r="93" spans="1:53" x14ac:dyDescent="0.45">
      <c r="AO93" s="80"/>
    </row>
    <row r="94" spans="1:53" x14ac:dyDescent="0.45">
      <c r="AO94" s="80"/>
    </row>
  </sheetData>
  <mergeCells count="8">
    <mergeCell ref="AS1:AU1"/>
    <mergeCell ref="AV1:BA1"/>
    <mergeCell ref="A1:A2"/>
    <mergeCell ref="B1:B2"/>
    <mergeCell ref="AN1:AR1"/>
    <mergeCell ref="Z1:AE1"/>
    <mergeCell ref="AI1:AM1"/>
    <mergeCell ref="L1:N1"/>
  </mergeCells>
  <conditionalFormatting sqref="B3:B76">
    <cfRule type="cellIs" dxfId="15" priority="16" operator="equal">
      <formula>H3</formula>
    </cfRule>
  </conditionalFormatting>
  <conditionalFormatting sqref="B77">
    <cfRule type="cellIs" dxfId="14" priority="11" operator="equal">
      <formula>H77</formula>
    </cfRule>
  </conditionalFormatting>
  <conditionalFormatting sqref="B78:B79">
    <cfRule type="cellIs" dxfId="13" priority="10" operator="equal">
      <formula>H78</formula>
    </cfRule>
  </conditionalFormatting>
  <conditionalFormatting sqref="B80">
    <cfRule type="cellIs" dxfId="12" priority="8" operator="equal">
      <formula>H80</formula>
    </cfRule>
  </conditionalFormatting>
  <conditionalFormatting sqref="B81:B82">
    <cfRule type="cellIs" dxfId="11" priority="7" operator="equal">
      <formula>H81</formula>
    </cfRule>
  </conditionalFormatting>
  <conditionalFormatting sqref="B83">
    <cfRule type="cellIs" dxfId="10" priority="6" operator="equal">
      <formula>H83</formula>
    </cfRule>
  </conditionalFormatting>
  <conditionalFormatting sqref="B84">
    <cfRule type="cellIs" dxfId="9" priority="5" operator="equal">
      <formula>H84</formula>
    </cfRule>
  </conditionalFormatting>
  <conditionalFormatting sqref="B85">
    <cfRule type="cellIs" dxfId="8" priority="4" operator="equal">
      <formula>H85</formula>
    </cfRule>
  </conditionalFormatting>
  <pageMargins left="0.75" right="0.75" top="1" bottom="1" header="0.5" footer="0.5"/>
  <pageSetup paperSize="9" orientation="portrait" r:id="rId1"/>
  <customProperties>
    <customPr name="EpmWorksheetKeyString_GUID" r:id="rId2"/>
  </customProperties>
  <ignoredErrors>
    <ignoredError sqref="H3:H7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88"/>
  <sheetViews>
    <sheetView showGridLines="0" zoomScaleNormal="100" workbookViewId="0">
      <pane ySplit="2" topLeftCell="A3" activePane="bottomLeft" state="frozen"/>
      <selection activeCell="A3" sqref="A3:L46"/>
      <selection pane="bottomLeft" activeCell="N3" sqref="N3"/>
    </sheetView>
  </sheetViews>
  <sheetFormatPr defaultRowHeight="16" x14ac:dyDescent="0.45"/>
  <cols>
    <col min="1" max="1" width="7.453125" style="2" bestFit="1" customWidth="1"/>
    <col min="2" max="2" width="11.26953125" style="2" bestFit="1" customWidth="1"/>
    <col min="3" max="3" width="12.453125" style="2" hidden="1" customWidth="1"/>
    <col min="4" max="4" width="12.54296875" style="2" hidden="1" customWidth="1"/>
    <col min="5" max="5" width="14.26953125" style="2" hidden="1" customWidth="1"/>
    <col min="6" max="6" width="12.453125" style="2" hidden="1" customWidth="1"/>
    <col min="7" max="7" width="16.54296875" style="2" hidden="1" customWidth="1"/>
    <col min="8" max="8" width="12.54296875" style="2" hidden="1" customWidth="1"/>
    <col min="9" max="9" width="20.453125" style="2" hidden="1" customWidth="1"/>
    <col min="10" max="10" width="21.7265625" style="2" hidden="1" customWidth="1"/>
    <col min="11" max="11" width="11.453125" style="2" hidden="1" customWidth="1"/>
    <col min="12" max="12" width="12.453125" style="2" bestFit="1" customWidth="1"/>
    <col min="13" max="13" width="21.81640625" style="2" bestFit="1" customWidth="1"/>
    <col min="14" max="14" width="11.453125" style="2" bestFit="1" customWidth="1"/>
    <col min="15" max="22" width="14.453125" style="2" hidden="1" customWidth="1"/>
    <col min="23" max="23" width="23.81640625" style="2" hidden="1" customWidth="1"/>
    <col min="24" max="25" width="22" style="2" hidden="1" customWidth="1"/>
    <col min="26" max="26" width="10.7265625" style="2" hidden="1" customWidth="1"/>
    <col min="27" max="27" width="12.453125" style="2" bestFit="1" customWidth="1"/>
    <col min="28" max="28" width="11" style="2" bestFit="1" customWidth="1"/>
    <col min="29" max="29" width="14.81640625" style="2" bestFit="1" customWidth="1"/>
    <col min="30" max="31" width="11" style="2" bestFit="1" customWidth="1"/>
    <col min="32" max="32" width="10.7265625" style="2" bestFit="1" customWidth="1"/>
    <col min="33" max="33" width="12.453125" style="2" hidden="1" customWidth="1"/>
    <col min="34" max="34" width="11" style="2" hidden="1" customWidth="1"/>
    <col min="35" max="35" width="10.7265625" style="2" hidden="1" customWidth="1"/>
    <col min="36" max="36" width="10" style="2" bestFit="1" customWidth="1"/>
    <col min="37" max="37" width="11" style="2" bestFit="1" customWidth="1"/>
    <col min="38" max="39" width="12.453125" style="2" bestFit="1" customWidth="1"/>
    <col min="40" max="40" width="10.7265625" style="2" bestFit="1" customWidth="1"/>
    <col min="41" max="47" width="9.1796875" style="2"/>
    <col min="48" max="48" width="12.6328125" style="2" customWidth="1"/>
    <col min="49" max="51" width="9.1796875" style="2"/>
    <col min="52" max="52" width="11.54296875" style="2" customWidth="1"/>
    <col min="53" max="269" width="9.1796875" style="2"/>
    <col min="270" max="270" width="10.81640625" style="2" customWidth="1"/>
    <col min="271" max="271" width="16.7265625" style="2" customWidth="1"/>
    <col min="272" max="272" width="15" style="2" customWidth="1"/>
    <col min="273" max="273" width="17" style="2" customWidth="1"/>
    <col min="274" max="274" width="15" style="2" customWidth="1"/>
    <col min="275" max="275" width="17" style="2" customWidth="1"/>
    <col min="276" max="276" width="15" style="2" customWidth="1"/>
    <col min="277" max="277" width="17" style="2" customWidth="1"/>
    <col min="278" max="278" width="15" style="2" customWidth="1"/>
    <col min="279" max="279" width="17" style="2" customWidth="1"/>
    <col min="280" max="280" width="15" style="2" customWidth="1"/>
    <col min="281" max="281" width="17" style="2" customWidth="1"/>
    <col min="282" max="282" width="15" style="2" customWidth="1"/>
    <col min="283" max="283" width="17" style="2" customWidth="1"/>
    <col min="284" max="284" width="15" style="2" customWidth="1"/>
    <col min="285" max="285" width="17" style="2" customWidth="1"/>
    <col min="286" max="525" width="9.1796875" style="2"/>
    <col min="526" max="526" width="10.81640625" style="2" customWidth="1"/>
    <col min="527" max="527" width="16.7265625" style="2" customWidth="1"/>
    <col min="528" max="528" width="15" style="2" customWidth="1"/>
    <col min="529" max="529" width="17" style="2" customWidth="1"/>
    <col min="530" max="530" width="15" style="2" customWidth="1"/>
    <col min="531" max="531" width="17" style="2" customWidth="1"/>
    <col min="532" max="532" width="15" style="2" customWidth="1"/>
    <col min="533" max="533" width="17" style="2" customWidth="1"/>
    <col min="534" max="534" width="15" style="2" customWidth="1"/>
    <col min="535" max="535" width="17" style="2" customWidth="1"/>
    <col min="536" max="536" width="15" style="2" customWidth="1"/>
    <col min="537" max="537" width="17" style="2" customWidth="1"/>
    <col min="538" max="538" width="15" style="2" customWidth="1"/>
    <col min="539" max="539" width="17" style="2" customWidth="1"/>
    <col min="540" max="540" width="15" style="2" customWidth="1"/>
    <col min="541" max="541" width="17" style="2" customWidth="1"/>
    <col min="542" max="781" width="9.1796875" style="2"/>
    <col min="782" max="782" width="10.81640625" style="2" customWidth="1"/>
    <col min="783" max="783" width="16.7265625" style="2" customWidth="1"/>
    <col min="784" max="784" width="15" style="2" customWidth="1"/>
    <col min="785" max="785" width="17" style="2" customWidth="1"/>
    <col min="786" max="786" width="15" style="2" customWidth="1"/>
    <col min="787" max="787" width="17" style="2" customWidth="1"/>
    <col min="788" max="788" width="15" style="2" customWidth="1"/>
    <col min="789" max="789" width="17" style="2" customWidth="1"/>
    <col min="790" max="790" width="15" style="2" customWidth="1"/>
    <col min="791" max="791" width="17" style="2" customWidth="1"/>
    <col min="792" max="792" width="15" style="2" customWidth="1"/>
    <col min="793" max="793" width="17" style="2" customWidth="1"/>
    <col min="794" max="794" width="15" style="2" customWidth="1"/>
    <col min="795" max="795" width="17" style="2" customWidth="1"/>
    <col min="796" max="796" width="15" style="2" customWidth="1"/>
    <col min="797" max="797" width="17" style="2" customWidth="1"/>
    <col min="798" max="1037" width="9.1796875" style="2"/>
    <col min="1038" max="1038" width="10.81640625" style="2" customWidth="1"/>
    <col min="1039" max="1039" width="16.7265625" style="2" customWidth="1"/>
    <col min="1040" max="1040" width="15" style="2" customWidth="1"/>
    <col min="1041" max="1041" width="17" style="2" customWidth="1"/>
    <col min="1042" max="1042" width="15" style="2" customWidth="1"/>
    <col min="1043" max="1043" width="17" style="2" customWidth="1"/>
    <col min="1044" max="1044" width="15" style="2" customWidth="1"/>
    <col min="1045" max="1045" width="17" style="2" customWidth="1"/>
    <col min="1046" max="1046" width="15" style="2" customWidth="1"/>
    <col min="1047" max="1047" width="17" style="2" customWidth="1"/>
    <col min="1048" max="1048" width="15" style="2" customWidth="1"/>
    <col min="1049" max="1049" width="17" style="2" customWidth="1"/>
    <col min="1050" max="1050" width="15" style="2" customWidth="1"/>
    <col min="1051" max="1051" width="17" style="2" customWidth="1"/>
    <col min="1052" max="1052" width="15" style="2" customWidth="1"/>
    <col min="1053" max="1053" width="17" style="2" customWidth="1"/>
    <col min="1054" max="1293" width="9.1796875" style="2"/>
    <col min="1294" max="1294" width="10.81640625" style="2" customWidth="1"/>
    <col min="1295" max="1295" width="16.7265625" style="2" customWidth="1"/>
    <col min="1296" max="1296" width="15" style="2" customWidth="1"/>
    <col min="1297" max="1297" width="17" style="2" customWidth="1"/>
    <col min="1298" max="1298" width="15" style="2" customWidth="1"/>
    <col min="1299" max="1299" width="17" style="2" customWidth="1"/>
    <col min="1300" max="1300" width="15" style="2" customWidth="1"/>
    <col min="1301" max="1301" width="17" style="2" customWidth="1"/>
    <col min="1302" max="1302" width="15" style="2" customWidth="1"/>
    <col min="1303" max="1303" width="17" style="2" customWidth="1"/>
    <col min="1304" max="1304" width="15" style="2" customWidth="1"/>
    <col min="1305" max="1305" width="17" style="2" customWidth="1"/>
    <col min="1306" max="1306" width="15" style="2" customWidth="1"/>
    <col min="1307" max="1307" width="17" style="2" customWidth="1"/>
    <col min="1308" max="1308" width="15" style="2" customWidth="1"/>
    <col min="1309" max="1309" width="17" style="2" customWidth="1"/>
    <col min="1310" max="1549" width="9.1796875" style="2"/>
    <col min="1550" max="1550" width="10.81640625" style="2" customWidth="1"/>
    <col min="1551" max="1551" width="16.7265625" style="2" customWidth="1"/>
    <col min="1552" max="1552" width="15" style="2" customWidth="1"/>
    <col min="1553" max="1553" width="17" style="2" customWidth="1"/>
    <col min="1554" max="1554" width="15" style="2" customWidth="1"/>
    <col min="1555" max="1555" width="17" style="2" customWidth="1"/>
    <col min="1556" max="1556" width="15" style="2" customWidth="1"/>
    <col min="1557" max="1557" width="17" style="2" customWidth="1"/>
    <col min="1558" max="1558" width="15" style="2" customWidth="1"/>
    <col min="1559" max="1559" width="17" style="2" customWidth="1"/>
    <col min="1560" max="1560" width="15" style="2" customWidth="1"/>
    <col min="1561" max="1561" width="17" style="2" customWidth="1"/>
    <col min="1562" max="1562" width="15" style="2" customWidth="1"/>
    <col min="1563" max="1563" width="17" style="2" customWidth="1"/>
    <col min="1564" max="1564" width="15" style="2" customWidth="1"/>
    <col min="1565" max="1565" width="17" style="2" customWidth="1"/>
    <col min="1566" max="1805" width="9.1796875" style="2"/>
    <col min="1806" max="1806" width="10.81640625" style="2" customWidth="1"/>
    <col min="1807" max="1807" width="16.7265625" style="2" customWidth="1"/>
    <col min="1808" max="1808" width="15" style="2" customWidth="1"/>
    <col min="1809" max="1809" width="17" style="2" customWidth="1"/>
    <col min="1810" max="1810" width="15" style="2" customWidth="1"/>
    <col min="1811" max="1811" width="17" style="2" customWidth="1"/>
    <col min="1812" max="1812" width="15" style="2" customWidth="1"/>
    <col min="1813" max="1813" width="17" style="2" customWidth="1"/>
    <col min="1814" max="1814" width="15" style="2" customWidth="1"/>
    <col min="1815" max="1815" width="17" style="2" customWidth="1"/>
    <col min="1816" max="1816" width="15" style="2" customWidth="1"/>
    <col min="1817" max="1817" width="17" style="2" customWidth="1"/>
    <col min="1818" max="1818" width="15" style="2" customWidth="1"/>
    <col min="1819" max="1819" width="17" style="2" customWidth="1"/>
    <col min="1820" max="1820" width="15" style="2" customWidth="1"/>
    <col min="1821" max="1821" width="17" style="2" customWidth="1"/>
    <col min="1822" max="2061" width="9.1796875" style="2"/>
    <col min="2062" max="2062" width="10.81640625" style="2" customWidth="1"/>
    <col min="2063" max="2063" width="16.7265625" style="2" customWidth="1"/>
    <col min="2064" max="2064" width="15" style="2" customWidth="1"/>
    <col min="2065" max="2065" width="17" style="2" customWidth="1"/>
    <col min="2066" max="2066" width="15" style="2" customWidth="1"/>
    <col min="2067" max="2067" width="17" style="2" customWidth="1"/>
    <col min="2068" max="2068" width="15" style="2" customWidth="1"/>
    <col min="2069" max="2069" width="17" style="2" customWidth="1"/>
    <col min="2070" max="2070" width="15" style="2" customWidth="1"/>
    <col min="2071" max="2071" width="17" style="2" customWidth="1"/>
    <col min="2072" max="2072" width="15" style="2" customWidth="1"/>
    <col min="2073" max="2073" width="17" style="2" customWidth="1"/>
    <col min="2074" max="2074" width="15" style="2" customWidth="1"/>
    <col min="2075" max="2075" width="17" style="2" customWidth="1"/>
    <col min="2076" max="2076" width="15" style="2" customWidth="1"/>
    <col min="2077" max="2077" width="17" style="2" customWidth="1"/>
    <col min="2078" max="2317" width="9.1796875" style="2"/>
    <col min="2318" max="2318" width="10.81640625" style="2" customWidth="1"/>
    <col min="2319" max="2319" width="16.7265625" style="2" customWidth="1"/>
    <col min="2320" max="2320" width="15" style="2" customWidth="1"/>
    <col min="2321" max="2321" width="17" style="2" customWidth="1"/>
    <col min="2322" max="2322" width="15" style="2" customWidth="1"/>
    <col min="2323" max="2323" width="17" style="2" customWidth="1"/>
    <col min="2324" max="2324" width="15" style="2" customWidth="1"/>
    <col min="2325" max="2325" width="17" style="2" customWidth="1"/>
    <col min="2326" max="2326" width="15" style="2" customWidth="1"/>
    <col min="2327" max="2327" width="17" style="2" customWidth="1"/>
    <col min="2328" max="2328" width="15" style="2" customWidth="1"/>
    <col min="2329" max="2329" width="17" style="2" customWidth="1"/>
    <col min="2330" max="2330" width="15" style="2" customWidth="1"/>
    <col min="2331" max="2331" width="17" style="2" customWidth="1"/>
    <col min="2332" max="2332" width="15" style="2" customWidth="1"/>
    <col min="2333" max="2333" width="17" style="2" customWidth="1"/>
    <col min="2334" max="2573" width="9.1796875" style="2"/>
    <col min="2574" max="2574" width="10.81640625" style="2" customWidth="1"/>
    <col min="2575" max="2575" width="16.7265625" style="2" customWidth="1"/>
    <col min="2576" max="2576" width="15" style="2" customWidth="1"/>
    <col min="2577" max="2577" width="17" style="2" customWidth="1"/>
    <col min="2578" max="2578" width="15" style="2" customWidth="1"/>
    <col min="2579" max="2579" width="17" style="2" customWidth="1"/>
    <col min="2580" max="2580" width="15" style="2" customWidth="1"/>
    <col min="2581" max="2581" width="17" style="2" customWidth="1"/>
    <col min="2582" max="2582" width="15" style="2" customWidth="1"/>
    <col min="2583" max="2583" width="17" style="2" customWidth="1"/>
    <col min="2584" max="2584" width="15" style="2" customWidth="1"/>
    <col min="2585" max="2585" width="17" style="2" customWidth="1"/>
    <col min="2586" max="2586" width="15" style="2" customWidth="1"/>
    <col min="2587" max="2587" width="17" style="2" customWidth="1"/>
    <col min="2588" max="2588" width="15" style="2" customWidth="1"/>
    <col min="2589" max="2589" width="17" style="2" customWidth="1"/>
    <col min="2590" max="2829" width="9.1796875" style="2"/>
    <col min="2830" max="2830" width="10.81640625" style="2" customWidth="1"/>
    <col min="2831" max="2831" width="16.7265625" style="2" customWidth="1"/>
    <col min="2832" max="2832" width="15" style="2" customWidth="1"/>
    <col min="2833" max="2833" width="17" style="2" customWidth="1"/>
    <col min="2834" max="2834" width="15" style="2" customWidth="1"/>
    <col min="2835" max="2835" width="17" style="2" customWidth="1"/>
    <col min="2836" max="2836" width="15" style="2" customWidth="1"/>
    <col min="2837" max="2837" width="17" style="2" customWidth="1"/>
    <col min="2838" max="2838" width="15" style="2" customWidth="1"/>
    <col min="2839" max="2839" width="17" style="2" customWidth="1"/>
    <col min="2840" max="2840" width="15" style="2" customWidth="1"/>
    <col min="2841" max="2841" width="17" style="2" customWidth="1"/>
    <col min="2842" max="2842" width="15" style="2" customWidth="1"/>
    <col min="2843" max="2843" width="17" style="2" customWidth="1"/>
    <col min="2844" max="2844" width="15" style="2" customWidth="1"/>
    <col min="2845" max="2845" width="17" style="2" customWidth="1"/>
    <col min="2846" max="3085" width="9.1796875" style="2"/>
    <col min="3086" max="3086" width="10.81640625" style="2" customWidth="1"/>
    <col min="3087" max="3087" width="16.7265625" style="2" customWidth="1"/>
    <col min="3088" max="3088" width="15" style="2" customWidth="1"/>
    <col min="3089" max="3089" width="17" style="2" customWidth="1"/>
    <col min="3090" max="3090" width="15" style="2" customWidth="1"/>
    <col min="3091" max="3091" width="17" style="2" customWidth="1"/>
    <col min="3092" max="3092" width="15" style="2" customWidth="1"/>
    <col min="3093" max="3093" width="17" style="2" customWidth="1"/>
    <col min="3094" max="3094" width="15" style="2" customWidth="1"/>
    <col min="3095" max="3095" width="17" style="2" customWidth="1"/>
    <col min="3096" max="3096" width="15" style="2" customWidth="1"/>
    <col min="3097" max="3097" width="17" style="2" customWidth="1"/>
    <col min="3098" max="3098" width="15" style="2" customWidth="1"/>
    <col min="3099" max="3099" width="17" style="2" customWidth="1"/>
    <col min="3100" max="3100" width="15" style="2" customWidth="1"/>
    <col min="3101" max="3101" width="17" style="2" customWidth="1"/>
    <col min="3102" max="3341" width="9.1796875" style="2"/>
    <col min="3342" max="3342" width="10.81640625" style="2" customWidth="1"/>
    <col min="3343" max="3343" width="16.7265625" style="2" customWidth="1"/>
    <col min="3344" max="3344" width="15" style="2" customWidth="1"/>
    <col min="3345" max="3345" width="17" style="2" customWidth="1"/>
    <col min="3346" max="3346" width="15" style="2" customWidth="1"/>
    <col min="3347" max="3347" width="17" style="2" customWidth="1"/>
    <col min="3348" max="3348" width="15" style="2" customWidth="1"/>
    <col min="3349" max="3349" width="17" style="2" customWidth="1"/>
    <col min="3350" max="3350" width="15" style="2" customWidth="1"/>
    <col min="3351" max="3351" width="17" style="2" customWidth="1"/>
    <col min="3352" max="3352" width="15" style="2" customWidth="1"/>
    <col min="3353" max="3353" width="17" style="2" customWidth="1"/>
    <col min="3354" max="3354" width="15" style="2" customWidth="1"/>
    <col min="3355" max="3355" width="17" style="2" customWidth="1"/>
    <col min="3356" max="3356" width="15" style="2" customWidth="1"/>
    <col min="3357" max="3357" width="17" style="2" customWidth="1"/>
    <col min="3358" max="3597" width="9.1796875" style="2"/>
    <col min="3598" max="3598" width="10.81640625" style="2" customWidth="1"/>
    <col min="3599" max="3599" width="16.7265625" style="2" customWidth="1"/>
    <col min="3600" max="3600" width="15" style="2" customWidth="1"/>
    <col min="3601" max="3601" width="17" style="2" customWidth="1"/>
    <col min="3602" max="3602" width="15" style="2" customWidth="1"/>
    <col min="3603" max="3603" width="17" style="2" customWidth="1"/>
    <col min="3604" max="3604" width="15" style="2" customWidth="1"/>
    <col min="3605" max="3605" width="17" style="2" customWidth="1"/>
    <col min="3606" max="3606" width="15" style="2" customWidth="1"/>
    <col min="3607" max="3607" width="17" style="2" customWidth="1"/>
    <col min="3608" max="3608" width="15" style="2" customWidth="1"/>
    <col min="3609" max="3609" width="17" style="2" customWidth="1"/>
    <col min="3610" max="3610" width="15" style="2" customWidth="1"/>
    <col min="3611" max="3611" width="17" style="2" customWidth="1"/>
    <col min="3612" max="3612" width="15" style="2" customWidth="1"/>
    <col min="3613" max="3613" width="17" style="2" customWidth="1"/>
    <col min="3614" max="3853" width="9.1796875" style="2"/>
    <col min="3854" max="3854" width="10.81640625" style="2" customWidth="1"/>
    <col min="3855" max="3855" width="16.7265625" style="2" customWidth="1"/>
    <col min="3856" max="3856" width="15" style="2" customWidth="1"/>
    <col min="3857" max="3857" width="17" style="2" customWidth="1"/>
    <col min="3858" max="3858" width="15" style="2" customWidth="1"/>
    <col min="3859" max="3859" width="17" style="2" customWidth="1"/>
    <col min="3860" max="3860" width="15" style="2" customWidth="1"/>
    <col min="3861" max="3861" width="17" style="2" customWidth="1"/>
    <col min="3862" max="3862" width="15" style="2" customWidth="1"/>
    <col min="3863" max="3863" width="17" style="2" customWidth="1"/>
    <col min="3864" max="3864" width="15" style="2" customWidth="1"/>
    <col min="3865" max="3865" width="17" style="2" customWidth="1"/>
    <col min="3866" max="3866" width="15" style="2" customWidth="1"/>
    <col min="3867" max="3867" width="17" style="2" customWidth="1"/>
    <col min="3868" max="3868" width="15" style="2" customWidth="1"/>
    <col min="3869" max="3869" width="17" style="2" customWidth="1"/>
    <col min="3870" max="4109" width="9.1796875" style="2"/>
    <col min="4110" max="4110" width="10.81640625" style="2" customWidth="1"/>
    <col min="4111" max="4111" width="16.7265625" style="2" customWidth="1"/>
    <col min="4112" max="4112" width="15" style="2" customWidth="1"/>
    <col min="4113" max="4113" width="17" style="2" customWidth="1"/>
    <col min="4114" max="4114" width="15" style="2" customWidth="1"/>
    <col min="4115" max="4115" width="17" style="2" customWidth="1"/>
    <col min="4116" max="4116" width="15" style="2" customWidth="1"/>
    <col min="4117" max="4117" width="17" style="2" customWidth="1"/>
    <col min="4118" max="4118" width="15" style="2" customWidth="1"/>
    <col min="4119" max="4119" width="17" style="2" customWidth="1"/>
    <col min="4120" max="4120" width="15" style="2" customWidth="1"/>
    <col min="4121" max="4121" width="17" style="2" customWidth="1"/>
    <col min="4122" max="4122" width="15" style="2" customWidth="1"/>
    <col min="4123" max="4123" width="17" style="2" customWidth="1"/>
    <col min="4124" max="4124" width="15" style="2" customWidth="1"/>
    <col min="4125" max="4125" width="17" style="2" customWidth="1"/>
    <col min="4126" max="4365" width="9.1796875" style="2"/>
    <col min="4366" max="4366" width="10.81640625" style="2" customWidth="1"/>
    <col min="4367" max="4367" width="16.7265625" style="2" customWidth="1"/>
    <col min="4368" max="4368" width="15" style="2" customWidth="1"/>
    <col min="4369" max="4369" width="17" style="2" customWidth="1"/>
    <col min="4370" max="4370" width="15" style="2" customWidth="1"/>
    <col min="4371" max="4371" width="17" style="2" customWidth="1"/>
    <col min="4372" max="4372" width="15" style="2" customWidth="1"/>
    <col min="4373" max="4373" width="17" style="2" customWidth="1"/>
    <col min="4374" max="4374" width="15" style="2" customWidth="1"/>
    <col min="4375" max="4375" width="17" style="2" customWidth="1"/>
    <col min="4376" max="4376" width="15" style="2" customWidth="1"/>
    <col min="4377" max="4377" width="17" style="2" customWidth="1"/>
    <col min="4378" max="4378" width="15" style="2" customWidth="1"/>
    <col min="4379" max="4379" width="17" style="2" customWidth="1"/>
    <col min="4380" max="4380" width="15" style="2" customWidth="1"/>
    <col min="4381" max="4381" width="17" style="2" customWidth="1"/>
    <col min="4382" max="4621" width="9.1796875" style="2"/>
    <col min="4622" max="4622" width="10.81640625" style="2" customWidth="1"/>
    <col min="4623" max="4623" width="16.7265625" style="2" customWidth="1"/>
    <col min="4624" max="4624" width="15" style="2" customWidth="1"/>
    <col min="4625" max="4625" width="17" style="2" customWidth="1"/>
    <col min="4626" max="4626" width="15" style="2" customWidth="1"/>
    <col min="4627" max="4627" width="17" style="2" customWidth="1"/>
    <col min="4628" max="4628" width="15" style="2" customWidth="1"/>
    <col min="4629" max="4629" width="17" style="2" customWidth="1"/>
    <col min="4630" max="4630" width="15" style="2" customWidth="1"/>
    <col min="4631" max="4631" width="17" style="2" customWidth="1"/>
    <col min="4632" max="4632" width="15" style="2" customWidth="1"/>
    <col min="4633" max="4633" width="17" style="2" customWidth="1"/>
    <col min="4634" max="4634" width="15" style="2" customWidth="1"/>
    <col min="4635" max="4635" width="17" style="2" customWidth="1"/>
    <col min="4636" max="4636" width="15" style="2" customWidth="1"/>
    <col min="4637" max="4637" width="17" style="2" customWidth="1"/>
    <col min="4638" max="4877" width="9.1796875" style="2"/>
    <col min="4878" max="4878" width="10.81640625" style="2" customWidth="1"/>
    <col min="4879" max="4879" width="16.7265625" style="2" customWidth="1"/>
    <col min="4880" max="4880" width="15" style="2" customWidth="1"/>
    <col min="4881" max="4881" width="17" style="2" customWidth="1"/>
    <col min="4882" max="4882" width="15" style="2" customWidth="1"/>
    <col min="4883" max="4883" width="17" style="2" customWidth="1"/>
    <col min="4884" max="4884" width="15" style="2" customWidth="1"/>
    <col min="4885" max="4885" width="17" style="2" customWidth="1"/>
    <col min="4886" max="4886" width="15" style="2" customWidth="1"/>
    <col min="4887" max="4887" width="17" style="2" customWidth="1"/>
    <col min="4888" max="4888" width="15" style="2" customWidth="1"/>
    <col min="4889" max="4889" width="17" style="2" customWidth="1"/>
    <col min="4890" max="4890" width="15" style="2" customWidth="1"/>
    <col min="4891" max="4891" width="17" style="2" customWidth="1"/>
    <col min="4892" max="4892" width="15" style="2" customWidth="1"/>
    <col min="4893" max="4893" width="17" style="2" customWidth="1"/>
    <col min="4894" max="5133" width="9.1796875" style="2"/>
    <col min="5134" max="5134" width="10.81640625" style="2" customWidth="1"/>
    <col min="5135" max="5135" width="16.7265625" style="2" customWidth="1"/>
    <col min="5136" max="5136" width="15" style="2" customWidth="1"/>
    <col min="5137" max="5137" width="17" style="2" customWidth="1"/>
    <col min="5138" max="5138" width="15" style="2" customWidth="1"/>
    <col min="5139" max="5139" width="17" style="2" customWidth="1"/>
    <col min="5140" max="5140" width="15" style="2" customWidth="1"/>
    <col min="5141" max="5141" width="17" style="2" customWidth="1"/>
    <col min="5142" max="5142" width="15" style="2" customWidth="1"/>
    <col min="5143" max="5143" width="17" style="2" customWidth="1"/>
    <col min="5144" max="5144" width="15" style="2" customWidth="1"/>
    <col min="5145" max="5145" width="17" style="2" customWidth="1"/>
    <col min="5146" max="5146" width="15" style="2" customWidth="1"/>
    <col min="5147" max="5147" width="17" style="2" customWidth="1"/>
    <col min="5148" max="5148" width="15" style="2" customWidth="1"/>
    <col min="5149" max="5149" width="17" style="2" customWidth="1"/>
    <col min="5150" max="5389" width="9.1796875" style="2"/>
    <col min="5390" max="5390" width="10.81640625" style="2" customWidth="1"/>
    <col min="5391" max="5391" width="16.7265625" style="2" customWidth="1"/>
    <col min="5392" max="5392" width="15" style="2" customWidth="1"/>
    <col min="5393" max="5393" width="17" style="2" customWidth="1"/>
    <col min="5394" max="5394" width="15" style="2" customWidth="1"/>
    <col min="5395" max="5395" width="17" style="2" customWidth="1"/>
    <col min="5396" max="5396" width="15" style="2" customWidth="1"/>
    <col min="5397" max="5397" width="17" style="2" customWidth="1"/>
    <col min="5398" max="5398" width="15" style="2" customWidth="1"/>
    <col min="5399" max="5399" width="17" style="2" customWidth="1"/>
    <col min="5400" max="5400" width="15" style="2" customWidth="1"/>
    <col min="5401" max="5401" width="17" style="2" customWidth="1"/>
    <col min="5402" max="5402" width="15" style="2" customWidth="1"/>
    <col min="5403" max="5403" width="17" style="2" customWidth="1"/>
    <col min="5404" max="5404" width="15" style="2" customWidth="1"/>
    <col min="5405" max="5405" width="17" style="2" customWidth="1"/>
    <col min="5406" max="5645" width="9.1796875" style="2"/>
    <col min="5646" max="5646" width="10.81640625" style="2" customWidth="1"/>
    <col min="5647" max="5647" width="16.7265625" style="2" customWidth="1"/>
    <col min="5648" max="5648" width="15" style="2" customWidth="1"/>
    <col min="5649" max="5649" width="17" style="2" customWidth="1"/>
    <col min="5650" max="5650" width="15" style="2" customWidth="1"/>
    <col min="5651" max="5651" width="17" style="2" customWidth="1"/>
    <col min="5652" max="5652" width="15" style="2" customWidth="1"/>
    <col min="5653" max="5653" width="17" style="2" customWidth="1"/>
    <col min="5654" max="5654" width="15" style="2" customWidth="1"/>
    <col min="5655" max="5655" width="17" style="2" customWidth="1"/>
    <col min="5656" max="5656" width="15" style="2" customWidth="1"/>
    <col min="5657" max="5657" width="17" style="2" customWidth="1"/>
    <col min="5658" max="5658" width="15" style="2" customWidth="1"/>
    <col min="5659" max="5659" width="17" style="2" customWidth="1"/>
    <col min="5660" max="5660" width="15" style="2" customWidth="1"/>
    <col min="5661" max="5661" width="17" style="2" customWidth="1"/>
    <col min="5662" max="5901" width="9.1796875" style="2"/>
    <col min="5902" max="5902" width="10.81640625" style="2" customWidth="1"/>
    <col min="5903" max="5903" width="16.7265625" style="2" customWidth="1"/>
    <col min="5904" max="5904" width="15" style="2" customWidth="1"/>
    <col min="5905" max="5905" width="17" style="2" customWidth="1"/>
    <col min="5906" max="5906" width="15" style="2" customWidth="1"/>
    <col min="5907" max="5907" width="17" style="2" customWidth="1"/>
    <col min="5908" max="5908" width="15" style="2" customWidth="1"/>
    <col min="5909" max="5909" width="17" style="2" customWidth="1"/>
    <col min="5910" max="5910" width="15" style="2" customWidth="1"/>
    <col min="5911" max="5911" width="17" style="2" customWidth="1"/>
    <col min="5912" max="5912" width="15" style="2" customWidth="1"/>
    <col min="5913" max="5913" width="17" style="2" customWidth="1"/>
    <col min="5914" max="5914" width="15" style="2" customWidth="1"/>
    <col min="5915" max="5915" width="17" style="2" customWidth="1"/>
    <col min="5916" max="5916" width="15" style="2" customWidth="1"/>
    <col min="5917" max="5917" width="17" style="2" customWidth="1"/>
    <col min="5918" max="6157" width="9.1796875" style="2"/>
    <col min="6158" max="6158" width="10.81640625" style="2" customWidth="1"/>
    <col min="6159" max="6159" width="16.7265625" style="2" customWidth="1"/>
    <col min="6160" max="6160" width="15" style="2" customWidth="1"/>
    <col min="6161" max="6161" width="17" style="2" customWidth="1"/>
    <col min="6162" max="6162" width="15" style="2" customWidth="1"/>
    <col min="6163" max="6163" width="17" style="2" customWidth="1"/>
    <col min="6164" max="6164" width="15" style="2" customWidth="1"/>
    <col min="6165" max="6165" width="17" style="2" customWidth="1"/>
    <col min="6166" max="6166" width="15" style="2" customWidth="1"/>
    <col min="6167" max="6167" width="17" style="2" customWidth="1"/>
    <col min="6168" max="6168" width="15" style="2" customWidth="1"/>
    <col min="6169" max="6169" width="17" style="2" customWidth="1"/>
    <col min="6170" max="6170" width="15" style="2" customWidth="1"/>
    <col min="6171" max="6171" width="17" style="2" customWidth="1"/>
    <col min="6172" max="6172" width="15" style="2" customWidth="1"/>
    <col min="6173" max="6173" width="17" style="2" customWidth="1"/>
    <col min="6174" max="6413" width="9.1796875" style="2"/>
    <col min="6414" max="6414" width="10.81640625" style="2" customWidth="1"/>
    <col min="6415" max="6415" width="16.7265625" style="2" customWidth="1"/>
    <col min="6416" max="6416" width="15" style="2" customWidth="1"/>
    <col min="6417" max="6417" width="17" style="2" customWidth="1"/>
    <col min="6418" max="6418" width="15" style="2" customWidth="1"/>
    <col min="6419" max="6419" width="17" style="2" customWidth="1"/>
    <col min="6420" max="6420" width="15" style="2" customWidth="1"/>
    <col min="6421" max="6421" width="17" style="2" customWidth="1"/>
    <col min="6422" max="6422" width="15" style="2" customWidth="1"/>
    <col min="6423" max="6423" width="17" style="2" customWidth="1"/>
    <col min="6424" max="6424" width="15" style="2" customWidth="1"/>
    <col min="6425" max="6425" width="17" style="2" customWidth="1"/>
    <col min="6426" max="6426" width="15" style="2" customWidth="1"/>
    <col min="6427" max="6427" width="17" style="2" customWidth="1"/>
    <col min="6428" max="6428" width="15" style="2" customWidth="1"/>
    <col min="6429" max="6429" width="17" style="2" customWidth="1"/>
    <col min="6430" max="6669" width="9.1796875" style="2"/>
    <col min="6670" max="6670" width="10.81640625" style="2" customWidth="1"/>
    <col min="6671" max="6671" width="16.7265625" style="2" customWidth="1"/>
    <col min="6672" max="6672" width="15" style="2" customWidth="1"/>
    <col min="6673" max="6673" width="17" style="2" customWidth="1"/>
    <col min="6674" max="6674" width="15" style="2" customWidth="1"/>
    <col min="6675" max="6675" width="17" style="2" customWidth="1"/>
    <col min="6676" max="6676" width="15" style="2" customWidth="1"/>
    <col min="6677" max="6677" width="17" style="2" customWidth="1"/>
    <col min="6678" max="6678" width="15" style="2" customWidth="1"/>
    <col min="6679" max="6679" width="17" style="2" customWidth="1"/>
    <col min="6680" max="6680" width="15" style="2" customWidth="1"/>
    <col min="6681" max="6681" width="17" style="2" customWidth="1"/>
    <col min="6682" max="6682" width="15" style="2" customWidth="1"/>
    <col min="6683" max="6683" width="17" style="2" customWidth="1"/>
    <col min="6684" max="6684" width="15" style="2" customWidth="1"/>
    <col min="6685" max="6685" width="17" style="2" customWidth="1"/>
    <col min="6686" max="6925" width="9.1796875" style="2"/>
    <col min="6926" max="6926" width="10.81640625" style="2" customWidth="1"/>
    <col min="6927" max="6927" width="16.7265625" style="2" customWidth="1"/>
    <col min="6928" max="6928" width="15" style="2" customWidth="1"/>
    <col min="6929" max="6929" width="17" style="2" customWidth="1"/>
    <col min="6930" max="6930" width="15" style="2" customWidth="1"/>
    <col min="6931" max="6931" width="17" style="2" customWidth="1"/>
    <col min="6932" max="6932" width="15" style="2" customWidth="1"/>
    <col min="6933" max="6933" width="17" style="2" customWidth="1"/>
    <col min="6934" max="6934" width="15" style="2" customWidth="1"/>
    <col min="6935" max="6935" width="17" style="2" customWidth="1"/>
    <col min="6936" max="6936" width="15" style="2" customWidth="1"/>
    <col min="6937" max="6937" width="17" style="2" customWidth="1"/>
    <col min="6938" max="6938" width="15" style="2" customWidth="1"/>
    <col min="6939" max="6939" width="17" style="2" customWidth="1"/>
    <col min="6940" max="6940" width="15" style="2" customWidth="1"/>
    <col min="6941" max="6941" width="17" style="2" customWidth="1"/>
    <col min="6942" max="7181" width="9.1796875" style="2"/>
    <col min="7182" max="7182" width="10.81640625" style="2" customWidth="1"/>
    <col min="7183" max="7183" width="16.7265625" style="2" customWidth="1"/>
    <col min="7184" max="7184" width="15" style="2" customWidth="1"/>
    <col min="7185" max="7185" width="17" style="2" customWidth="1"/>
    <col min="7186" max="7186" width="15" style="2" customWidth="1"/>
    <col min="7187" max="7187" width="17" style="2" customWidth="1"/>
    <col min="7188" max="7188" width="15" style="2" customWidth="1"/>
    <col min="7189" max="7189" width="17" style="2" customWidth="1"/>
    <col min="7190" max="7190" width="15" style="2" customWidth="1"/>
    <col min="7191" max="7191" width="17" style="2" customWidth="1"/>
    <col min="7192" max="7192" width="15" style="2" customWidth="1"/>
    <col min="7193" max="7193" width="17" style="2" customWidth="1"/>
    <col min="7194" max="7194" width="15" style="2" customWidth="1"/>
    <col min="7195" max="7195" width="17" style="2" customWidth="1"/>
    <col min="7196" max="7196" width="15" style="2" customWidth="1"/>
    <col min="7197" max="7197" width="17" style="2" customWidth="1"/>
    <col min="7198" max="7437" width="9.1796875" style="2"/>
    <col min="7438" max="7438" width="10.81640625" style="2" customWidth="1"/>
    <col min="7439" max="7439" width="16.7265625" style="2" customWidth="1"/>
    <col min="7440" max="7440" width="15" style="2" customWidth="1"/>
    <col min="7441" max="7441" width="17" style="2" customWidth="1"/>
    <col min="7442" max="7442" width="15" style="2" customWidth="1"/>
    <col min="7443" max="7443" width="17" style="2" customWidth="1"/>
    <col min="7444" max="7444" width="15" style="2" customWidth="1"/>
    <col min="7445" max="7445" width="17" style="2" customWidth="1"/>
    <col min="7446" max="7446" width="15" style="2" customWidth="1"/>
    <col min="7447" max="7447" width="17" style="2" customWidth="1"/>
    <col min="7448" max="7448" width="15" style="2" customWidth="1"/>
    <col min="7449" max="7449" width="17" style="2" customWidth="1"/>
    <col min="7450" max="7450" width="15" style="2" customWidth="1"/>
    <col min="7451" max="7451" width="17" style="2" customWidth="1"/>
    <col min="7452" max="7452" width="15" style="2" customWidth="1"/>
    <col min="7453" max="7453" width="17" style="2" customWidth="1"/>
    <col min="7454" max="7693" width="9.1796875" style="2"/>
    <col min="7694" max="7694" width="10.81640625" style="2" customWidth="1"/>
    <col min="7695" max="7695" width="16.7265625" style="2" customWidth="1"/>
    <col min="7696" max="7696" width="15" style="2" customWidth="1"/>
    <col min="7697" max="7697" width="17" style="2" customWidth="1"/>
    <col min="7698" max="7698" width="15" style="2" customWidth="1"/>
    <col min="7699" max="7699" width="17" style="2" customWidth="1"/>
    <col min="7700" max="7700" width="15" style="2" customWidth="1"/>
    <col min="7701" max="7701" width="17" style="2" customWidth="1"/>
    <col min="7702" max="7702" width="15" style="2" customWidth="1"/>
    <col min="7703" max="7703" width="17" style="2" customWidth="1"/>
    <col min="7704" max="7704" width="15" style="2" customWidth="1"/>
    <col min="7705" max="7705" width="17" style="2" customWidth="1"/>
    <col min="7706" max="7706" width="15" style="2" customWidth="1"/>
    <col min="7707" max="7707" width="17" style="2" customWidth="1"/>
    <col min="7708" max="7708" width="15" style="2" customWidth="1"/>
    <col min="7709" max="7709" width="17" style="2" customWidth="1"/>
    <col min="7710" max="7949" width="9.1796875" style="2"/>
    <col min="7950" max="7950" width="10.81640625" style="2" customWidth="1"/>
    <col min="7951" max="7951" width="16.7265625" style="2" customWidth="1"/>
    <col min="7952" max="7952" width="15" style="2" customWidth="1"/>
    <col min="7953" max="7953" width="17" style="2" customWidth="1"/>
    <col min="7954" max="7954" width="15" style="2" customWidth="1"/>
    <col min="7955" max="7955" width="17" style="2" customWidth="1"/>
    <col min="7956" max="7956" width="15" style="2" customWidth="1"/>
    <col min="7957" max="7957" width="17" style="2" customWidth="1"/>
    <col min="7958" max="7958" width="15" style="2" customWidth="1"/>
    <col min="7959" max="7959" width="17" style="2" customWidth="1"/>
    <col min="7960" max="7960" width="15" style="2" customWidth="1"/>
    <col min="7961" max="7961" width="17" style="2" customWidth="1"/>
    <col min="7962" max="7962" width="15" style="2" customWidth="1"/>
    <col min="7963" max="7963" width="17" style="2" customWidth="1"/>
    <col min="7964" max="7964" width="15" style="2" customWidth="1"/>
    <col min="7965" max="7965" width="17" style="2" customWidth="1"/>
    <col min="7966" max="8205" width="9.1796875" style="2"/>
    <col min="8206" max="8206" width="10.81640625" style="2" customWidth="1"/>
    <col min="8207" max="8207" width="16.7265625" style="2" customWidth="1"/>
    <col min="8208" max="8208" width="15" style="2" customWidth="1"/>
    <col min="8209" max="8209" width="17" style="2" customWidth="1"/>
    <col min="8210" max="8210" width="15" style="2" customWidth="1"/>
    <col min="8211" max="8211" width="17" style="2" customWidth="1"/>
    <col min="8212" max="8212" width="15" style="2" customWidth="1"/>
    <col min="8213" max="8213" width="17" style="2" customWidth="1"/>
    <col min="8214" max="8214" width="15" style="2" customWidth="1"/>
    <col min="8215" max="8215" width="17" style="2" customWidth="1"/>
    <col min="8216" max="8216" width="15" style="2" customWidth="1"/>
    <col min="8217" max="8217" width="17" style="2" customWidth="1"/>
    <col min="8218" max="8218" width="15" style="2" customWidth="1"/>
    <col min="8219" max="8219" width="17" style="2" customWidth="1"/>
    <col min="8220" max="8220" width="15" style="2" customWidth="1"/>
    <col min="8221" max="8221" width="17" style="2" customWidth="1"/>
    <col min="8222" max="8461" width="9.1796875" style="2"/>
    <col min="8462" max="8462" width="10.81640625" style="2" customWidth="1"/>
    <col min="8463" max="8463" width="16.7265625" style="2" customWidth="1"/>
    <col min="8464" max="8464" width="15" style="2" customWidth="1"/>
    <col min="8465" max="8465" width="17" style="2" customWidth="1"/>
    <col min="8466" max="8466" width="15" style="2" customWidth="1"/>
    <col min="8467" max="8467" width="17" style="2" customWidth="1"/>
    <col min="8468" max="8468" width="15" style="2" customWidth="1"/>
    <col min="8469" max="8469" width="17" style="2" customWidth="1"/>
    <col min="8470" max="8470" width="15" style="2" customWidth="1"/>
    <col min="8471" max="8471" width="17" style="2" customWidth="1"/>
    <col min="8472" max="8472" width="15" style="2" customWidth="1"/>
    <col min="8473" max="8473" width="17" style="2" customWidth="1"/>
    <col min="8474" max="8474" width="15" style="2" customWidth="1"/>
    <col min="8475" max="8475" width="17" style="2" customWidth="1"/>
    <col min="8476" max="8476" width="15" style="2" customWidth="1"/>
    <col min="8477" max="8477" width="17" style="2" customWidth="1"/>
    <col min="8478" max="8717" width="9.1796875" style="2"/>
    <col min="8718" max="8718" width="10.81640625" style="2" customWidth="1"/>
    <col min="8719" max="8719" width="16.7265625" style="2" customWidth="1"/>
    <col min="8720" max="8720" width="15" style="2" customWidth="1"/>
    <col min="8721" max="8721" width="17" style="2" customWidth="1"/>
    <col min="8722" max="8722" width="15" style="2" customWidth="1"/>
    <col min="8723" max="8723" width="17" style="2" customWidth="1"/>
    <col min="8724" max="8724" width="15" style="2" customWidth="1"/>
    <col min="8725" max="8725" width="17" style="2" customWidth="1"/>
    <col min="8726" max="8726" width="15" style="2" customWidth="1"/>
    <col min="8727" max="8727" width="17" style="2" customWidth="1"/>
    <col min="8728" max="8728" width="15" style="2" customWidth="1"/>
    <col min="8729" max="8729" width="17" style="2" customWidth="1"/>
    <col min="8730" max="8730" width="15" style="2" customWidth="1"/>
    <col min="8731" max="8731" width="17" style="2" customWidth="1"/>
    <col min="8732" max="8732" width="15" style="2" customWidth="1"/>
    <col min="8733" max="8733" width="17" style="2" customWidth="1"/>
    <col min="8734" max="8973" width="9.1796875" style="2"/>
    <col min="8974" max="8974" width="10.81640625" style="2" customWidth="1"/>
    <col min="8975" max="8975" width="16.7265625" style="2" customWidth="1"/>
    <col min="8976" max="8976" width="15" style="2" customWidth="1"/>
    <col min="8977" max="8977" width="17" style="2" customWidth="1"/>
    <col min="8978" max="8978" width="15" style="2" customWidth="1"/>
    <col min="8979" max="8979" width="17" style="2" customWidth="1"/>
    <col min="8980" max="8980" width="15" style="2" customWidth="1"/>
    <col min="8981" max="8981" width="17" style="2" customWidth="1"/>
    <col min="8982" max="8982" width="15" style="2" customWidth="1"/>
    <col min="8983" max="8983" width="17" style="2" customWidth="1"/>
    <col min="8984" max="8984" width="15" style="2" customWidth="1"/>
    <col min="8985" max="8985" width="17" style="2" customWidth="1"/>
    <col min="8986" max="8986" width="15" style="2" customWidth="1"/>
    <col min="8987" max="8987" width="17" style="2" customWidth="1"/>
    <col min="8988" max="8988" width="15" style="2" customWidth="1"/>
    <col min="8989" max="8989" width="17" style="2" customWidth="1"/>
    <col min="8990" max="9229" width="9.1796875" style="2"/>
    <col min="9230" max="9230" width="10.81640625" style="2" customWidth="1"/>
    <col min="9231" max="9231" width="16.7265625" style="2" customWidth="1"/>
    <col min="9232" max="9232" width="15" style="2" customWidth="1"/>
    <col min="9233" max="9233" width="17" style="2" customWidth="1"/>
    <col min="9234" max="9234" width="15" style="2" customWidth="1"/>
    <col min="9235" max="9235" width="17" style="2" customWidth="1"/>
    <col min="9236" max="9236" width="15" style="2" customWidth="1"/>
    <col min="9237" max="9237" width="17" style="2" customWidth="1"/>
    <col min="9238" max="9238" width="15" style="2" customWidth="1"/>
    <col min="9239" max="9239" width="17" style="2" customWidth="1"/>
    <col min="9240" max="9240" width="15" style="2" customWidth="1"/>
    <col min="9241" max="9241" width="17" style="2" customWidth="1"/>
    <col min="9242" max="9242" width="15" style="2" customWidth="1"/>
    <col min="9243" max="9243" width="17" style="2" customWidth="1"/>
    <col min="9244" max="9244" width="15" style="2" customWidth="1"/>
    <col min="9245" max="9245" width="17" style="2" customWidth="1"/>
    <col min="9246" max="9485" width="9.1796875" style="2"/>
    <col min="9486" max="9486" width="10.81640625" style="2" customWidth="1"/>
    <col min="9487" max="9487" width="16.7265625" style="2" customWidth="1"/>
    <col min="9488" max="9488" width="15" style="2" customWidth="1"/>
    <col min="9489" max="9489" width="17" style="2" customWidth="1"/>
    <col min="9490" max="9490" width="15" style="2" customWidth="1"/>
    <col min="9491" max="9491" width="17" style="2" customWidth="1"/>
    <col min="9492" max="9492" width="15" style="2" customWidth="1"/>
    <col min="9493" max="9493" width="17" style="2" customWidth="1"/>
    <col min="9494" max="9494" width="15" style="2" customWidth="1"/>
    <col min="9495" max="9495" width="17" style="2" customWidth="1"/>
    <col min="9496" max="9496" width="15" style="2" customWidth="1"/>
    <col min="9497" max="9497" width="17" style="2" customWidth="1"/>
    <col min="9498" max="9498" width="15" style="2" customWidth="1"/>
    <col min="9499" max="9499" width="17" style="2" customWidth="1"/>
    <col min="9500" max="9500" width="15" style="2" customWidth="1"/>
    <col min="9501" max="9501" width="17" style="2" customWidth="1"/>
    <col min="9502" max="9741" width="9.1796875" style="2"/>
    <col min="9742" max="9742" width="10.81640625" style="2" customWidth="1"/>
    <col min="9743" max="9743" width="16.7265625" style="2" customWidth="1"/>
    <col min="9744" max="9744" width="15" style="2" customWidth="1"/>
    <col min="9745" max="9745" width="17" style="2" customWidth="1"/>
    <col min="9746" max="9746" width="15" style="2" customWidth="1"/>
    <col min="9747" max="9747" width="17" style="2" customWidth="1"/>
    <col min="9748" max="9748" width="15" style="2" customWidth="1"/>
    <col min="9749" max="9749" width="17" style="2" customWidth="1"/>
    <col min="9750" max="9750" width="15" style="2" customWidth="1"/>
    <col min="9751" max="9751" width="17" style="2" customWidth="1"/>
    <col min="9752" max="9752" width="15" style="2" customWidth="1"/>
    <col min="9753" max="9753" width="17" style="2" customWidth="1"/>
    <col min="9754" max="9754" width="15" style="2" customWidth="1"/>
    <col min="9755" max="9755" width="17" style="2" customWidth="1"/>
    <col min="9756" max="9756" width="15" style="2" customWidth="1"/>
    <col min="9757" max="9757" width="17" style="2" customWidth="1"/>
    <col min="9758" max="9997" width="9.1796875" style="2"/>
    <col min="9998" max="9998" width="10.81640625" style="2" customWidth="1"/>
    <col min="9999" max="9999" width="16.7265625" style="2" customWidth="1"/>
    <col min="10000" max="10000" width="15" style="2" customWidth="1"/>
    <col min="10001" max="10001" width="17" style="2" customWidth="1"/>
    <col min="10002" max="10002" width="15" style="2" customWidth="1"/>
    <col min="10003" max="10003" width="17" style="2" customWidth="1"/>
    <col min="10004" max="10004" width="15" style="2" customWidth="1"/>
    <col min="10005" max="10005" width="17" style="2" customWidth="1"/>
    <col min="10006" max="10006" width="15" style="2" customWidth="1"/>
    <col min="10007" max="10007" width="17" style="2" customWidth="1"/>
    <col min="10008" max="10008" width="15" style="2" customWidth="1"/>
    <col min="10009" max="10009" width="17" style="2" customWidth="1"/>
    <col min="10010" max="10010" width="15" style="2" customWidth="1"/>
    <col min="10011" max="10011" width="17" style="2" customWidth="1"/>
    <col min="10012" max="10012" width="15" style="2" customWidth="1"/>
    <col min="10013" max="10013" width="17" style="2" customWidth="1"/>
    <col min="10014" max="10253" width="9.1796875" style="2"/>
    <col min="10254" max="10254" width="10.81640625" style="2" customWidth="1"/>
    <col min="10255" max="10255" width="16.7265625" style="2" customWidth="1"/>
    <col min="10256" max="10256" width="15" style="2" customWidth="1"/>
    <col min="10257" max="10257" width="17" style="2" customWidth="1"/>
    <col min="10258" max="10258" width="15" style="2" customWidth="1"/>
    <col min="10259" max="10259" width="17" style="2" customWidth="1"/>
    <col min="10260" max="10260" width="15" style="2" customWidth="1"/>
    <col min="10261" max="10261" width="17" style="2" customWidth="1"/>
    <col min="10262" max="10262" width="15" style="2" customWidth="1"/>
    <col min="10263" max="10263" width="17" style="2" customWidth="1"/>
    <col min="10264" max="10264" width="15" style="2" customWidth="1"/>
    <col min="10265" max="10265" width="17" style="2" customWidth="1"/>
    <col min="10266" max="10266" width="15" style="2" customWidth="1"/>
    <col min="10267" max="10267" width="17" style="2" customWidth="1"/>
    <col min="10268" max="10268" width="15" style="2" customWidth="1"/>
    <col min="10269" max="10269" width="17" style="2" customWidth="1"/>
    <col min="10270" max="10509" width="9.1796875" style="2"/>
    <col min="10510" max="10510" width="10.81640625" style="2" customWidth="1"/>
    <col min="10511" max="10511" width="16.7265625" style="2" customWidth="1"/>
    <col min="10512" max="10512" width="15" style="2" customWidth="1"/>
    <col min="10513" max="10513" width="17" style="2" customWidth="1"/>
    <col min="10514" max="10514" width="15" style="2" customWidth="1"/>
    <col min="10515" max="10515" width="17" style="2" customWidth="1"/>
    <col min="10516" max="10516" width="15" style="2" customWidth="1"/>
    <col min="10517" max="10517" width="17" style="2" customWidth="1"/>
    <col min="10518" max="10518" width="15" style="2" customWidth="1"/>
    <col min="10519" max="10519" width="17" style="2" customWidth="1"/>
    <col min="10520" max="10520" width="15" style="2" customWidth="1"/>
    <col min="10521" max="10521" width="17" style="2" customWidth="1"/>
    <col min="10522" max="10522" width="15" style="2" customWidth="1"/>
    <col min="10523" max="10523" width="17" style="2" customWidth="1"/>
    <col min="10524" max="10524" width="15" style="2" customWidth="1"/>
    <col min="10525" max="10525" width="17" style="2" customWidth="1"/>
    <col min="10526" max="10765" width="9.1796875" style="2"/>
    <col min="10766" max="10766" width="10.81640625" style="2" customWidth="1"/>
    <col min="10767" max="10767" width="16.7265625" style="2" customWidth="1"/>
    <col min="10768" max="10768" width="15" style="2" customWidth="1"/>
    <col min="10769" max="10769" width="17" style="2" customWidth="1"/>
    <col min="10770" max="10770" width="15" style="2" customWidth="1"/>
    <col min="10771" max="10771" width="17" style="2" customWidth="1"/>
    <col min="10772" max="10772" width="15" style="2" customWidth="1"/>
    <col min="10773" max="10773" width="17" style="2" customWidth="1"/>
    <col min="10774" max="10774" width="15" style="2" customWidth="1"/>
    <col min="10775" max="10775" width="17" style="2" customWidth="1"/>
    <col min="10776" max="10776" width="15" style="2" customWidth="1"/>
    <col min="10777" max="10777" width="17" style="2" customWidth="1"/>
    <col min="10778" max="10778" width="15" style="2" customWidth="1"/>
    <col min="10779" max="10779" width="17" style="2" customWidth="1"/>
    <col min="10780" max="10780" width="15" style="2" customWidth="1"/>
    <col min="10781" max="10781" width="17" style="2" customWidth="1"/>
    <col min="10782" max="11021" width="9.1796875" style="2"/>
    <col min="11022" max="11022" width="10.81640625" style="2" customWidth="1"/>
    <col min="11023" max="11023" width="16.7265625" style="2" customWidth="1"/>
    <col min="11024" max="11024" width="15" style="2" customWidth="1"/>
    <col min="11025" max="11025" width="17" style="2" customWidth="1"/>
    <col min="11026" max="11026" width="15" style="2" customWidth="1"/>
    <col min="11027" max="11027" width="17" style="2" customWidth="1"/>
    <col min="11028" max="11028" width="15" style="2" customWidth="1"/>
    <col min="11029" max="11029" width="17" style="2" customWidth="1"/>
    <col min="11030" max="11030" width="15" style="2" customWidth="1"/>
    <col min="11031" max="11031" width="17" style="2" customWidth="1"/>
    <col min="11032" max="11032" width="15" style="2" customWidth="1"/>
    <col min="11033" max="11033" width="17" style="2" customWidth="1"/>
    <col min="11034" max="11034" width="15" style="2" customWidth="1"/>
    <col min="11035" max="11035" width="17" style="2" customWidth="1"/>
    <col min="11036" max="11036" width="15" style="2" customWidth="1"/>
    <col min="11037" max="11037" width="17" style="2" customWidth="1"/>
    <col min="11038" max="11277" width="9.1796875" style="2"/>
    <col min="11278" max="11278" width="10.81640625" style="2" customWidth="1"/>
    <col min="11279" max="11279" width="16.7265625" style="2" customWidth="1"/>
    <col min="11280" max="11280" width="15" style="2" customWidth="1"/>
    <col min="11281" max="11281" width="17" style="2" customWidth="1"/>
    <col min="11282" max="11282" width="15" style="2" customWidth="1"/>
    <col min="11283" max="11283" width="17" style="2" customWidth="1"/>
    <col min="11284" max="11284" width="15" style="2" customWidth="1"/>
    <col min="11285" max="11285" width="17" style="2" customWidth="1"/>
    <col min="11286" max="11286" width="15" style="2" customWidth="1"/>
    <col min="11287" max="11287" width="17" style="2" customWidth="1"/>
    <col min="11288" max="11288" width="15" style="2" customWidth="1"/>
    <col min="11289" max="11289" width="17" style="2" customWidth="1"/>
    <col min="11290" max="11290" width="15" style="2" customWidth="1"/>
    <col min="11291" max="11291" width="17" style="2" customWidth="1"/>
    <col min="11292" max="11292" width="15" style="2" customWidth="1"/>
    <col min="11293" max="11293" width="17" style="2" customWidth="1"/>
    <col min="11294" max="11533" width="9.1796875" style="2"/>
    <col min="11534" max="11534" width="10.81640625" style="2" customWidth="1"/>
    <col min="11535" max="11535" width="16.7265625" style="2" customWidth="1"/>
    <col min="11536" max="11536" width="15" style="2" customWidth="1"/>
    <col min="11537" max="11537" width="17" style="2" customWidth="1"/>
    <col min="11538" max="11538" width="15" style="2" customWidth="1"/>
    <col min="11539" max="11539" width="17" style="2" customWidth="1"/>
    <col min="11540" max="11540" width="15" style="2" customWidth="1"/>
    <col min="11541" max="11541" width="17" style="2" customWidth="1"/>
    <col min="11542" max="11542" width="15" style="2" customWidth="1"/>
    <col min="11543" max="11543" width="17" style="2" customWidth="1"/>
    <col min="11544" max="11544" width="15" style="2" customWidth="1"/>
    <col min="11545" max="11545" width="17" style="2" customWidth="1"/>
    <col min="11546" max="11546" width="15" style="2" customWidth="1"/>
    <col min="11547" max="11547" width="17" style="2" customWidth="1"/>
    <col min="11548" max="11548" width="15" style="2" customWidth="1"/>
    <col min="11549" max="11549" width="17" style="2" customWidth="1"/>
    <col min="11550" max="11789" width="9.1796875" style="2"/>
    <col min="11790" max="11790" width="10.81640625" style="2" customWidth="1"/>
    <col min="11791" max="11791" width="16.7265625" style="2" customWidth="1"/>
    <col min="11792" max="11792" width="15" style="2" customWidth="1"/>
    <col min="11793" max="11793" width="17" style="2" customWidth="1"/>
    <col min="11794" max="11794" width="15" style="2" customWidth="1"/>
    <col min="11795" max="11795" width="17" style="2" customWidth="1"/>
    <col min="11796" max="11796" width="15" style="2" customWidth="1"/>
    <col min="11797" max="11797" width="17" style="2" customWidth="1"/>
    <col min="11798" max="11798" width="15" style="2" customWidth="1"/>
    <col min="11799" max="11799" width="17" style="2" customWidth="1"/>
    <col min="11800" max="11800" width="15" style="2" customWidth="1"/>
    <col min="11801" max="11801" width="17" style="2" customWidth="1"/>
    <col min="11802" max="11802" width="15" style="2" customWidth="1"/>
    <col min="11803" max="11803" width="17" style="2" customWidth="1"/>
    <col min="11804" max="11804" width="15" style="2" customWidth="1"/>
    <col min="11805" max="11805" width="17" style="2" customWidth="1"/>
    <col min="11806" max="12045" width="9.1796875" style="2"/>
    <col min="12046" max="12046" width="10.81640625" style="2" customWidth="1"/>
    <col min="12047" max="12047" width="16.7265625" style="2" customWidth="1"/>
    <col min="12048" max="12048" width="15" style="2" customWidth="1"/>
    <col min="12049" max="12049" width="17" style="2" customWidth="1"/>
    <col min="12050" max="12050" width="15" style="2" customWidth="1"/>
    <col min="12051" max="12051" width="17" style="2" customWidth="1"/>
    <col min="12052" max="12052" width="15" style="2" customWidth="1"/>
    <col min="12053" max="12053" width="17" style="2" customWidth="1"/>
    <col min="12054" max="12054" width="15" style="2" customWidth="1"/>
    <col min="12055" max="12055" width="17" style="2" customWidth="1"/>
    <col min="12056" max="12056" width="15" style="2" customWidth="1"/>
    <col min="12057" max="12057" width="17" style="2" customWidth="1"/>
    <col min="12058" max="12058" width="15" style="2" customWidth="1"/>
    <col min="12059" max="12059" width="17" style="2" customWidth="1"/>
    <col min="12060" max="12060" width="15" style="2" customWidth="1"/>
    <col min="12061" max="12061" width="17" style="2" customWidth="1"/>
    <col min="12062" max="12301" width="9.1796875" style="2"/>
    <col min="12302" max="12302" width="10.81640625" style="2" customWidth="1"/>
    <col min="12303" max="12303" width="16.7265625" style="2" customWidth="1"/>
    <col min="12304" max="12304" width="15" style="2" customWidth="1"/>
    <col min="12305" max="12305" width="17" style="2" customWidth="1"/>
    <col min="12306" max="12306" width="15" style="2" customWidth="1"/>
    <col min="12307" max="12307" width="17" style="2" customWidth="1"/>
    <col min="12308" max="12308" width="15" style="2" customWidth="1"/>
    <col min="12309" max="12309" width="17" style="2" customWidth="1"/>
    <col min="12310" max="12310" width="15" style="2" customWidth="1"/>
    <col min="12311" max="12311" width="17" style="2" customWidth="1"/>
    <col min="12312" max="12312" width="15" style="2" customWidth="1"/>
    <col min="12313" max="12313" width="17" style="2" customWidth="1"/>
    <col min="12314" max="12314" width="15" style="2" customWidth="1"/>
    <col min="12315" max="12315" width="17" style="2" customWidth="1"/>
    <col min="12316" max="12316" width="15" style="2" customWidth="1"/>
    <col min="12317" max="12317" width="17" style="2" customWidth="1"/>
    <col min="12318" max="12557" width="9.1796875" style="2"/>
    <col min="12558" max="12558" width="10.81640625" style="2" customWidth="1"/>
    <col min="12559" max="12559" width="16.7265625" style="2" customWidth="1"/>
    <col min="12560" max="12560" width="15" style="2" customWidth="1"/>
    <col min="12561" max="12561" width="17" style="2" customWidth="1"/>
    <col min="12562" max="12562" width="15" style="2" customWidth="1"/>
    <col min="12563" max="12563" width="17" style="2" customWidth="1"/>
    <col min="12564" max="12564" width="15" style="2" customWidth="1"/>
    <col min="12565" max="12565" width="17" style="2" customWidth="1"/>
    <col min="12566" max="12566" width="15" style="2" customWidth="1"/>
    <col min="12567" max="12567" width="17" style="2" customWidth="1"/>
    <col min="12568" max="12568" width="15" style="2" customWidth="1"/>
    <col min="12569" max="12569" width="17" style="2" customWidth="1"/>
    <col min="12570" max="12570" width="15" style="2" customWidth="1"/>
    <col min="12571" max="12571" width="17" style="2" customWidth="1"/>
    <col min="12572" max="12572" width="15" style="2" customWidth="1"/>
    <col min="12573" max="12573" width="17" style="2" customWidth="1"/>
    <col min="12574" max="12813" width="9.1796875" style="2"/>
    <col min="12814" max="12814" width="10.81640625" style="2" customWidth="1"/>
    <col min="12815" max="12815" width="16.7265625" style="2" customWidth="1"/>
    <col min="12816" max="12816" width="15" style="2" customWidth="1"/>
    <col min="12817" max="12817" width="17" style="2" customWidth="1"/>
    <col min="12818" max="12818" width="15" style="2" customWidth="1"/>
    <col min="12819" max="12819" width="17" style="2" customWidth="1"/>
    <col min="12820" max="12820" width="15" style="2" customWidth="1"/>
    <col min="12821" max="12821" width="17" style="2" customWidth="1"/>
    <col min="12822" max="12822" width="15" style="2" customWidth="1"/>
    <col min="12823" max="12823" width="17" style="2" customWidth="1"/>
    <col min="12824" max="12824" width="15" style="2" customWidth="1"/>
    <col min="12825" max="12825" width="17" style="2" customWidth="1"/>
    <col min="12826" max="12826" width="15" style="2" customWidth="1"/>
    <col min="12827" max="12827" width="17" style="2" customWidth="1"/>
    <col min="12828" max="12828" width="15" style="2" customWidth="1"/>
    <col min="12829" max="12829" width="17" style="2" customWidth="1"/>
    <col min="12830" max="13069" width="9.1796875" style="2"/>
    <col min="13070" max="13070" width="10.81640625" style="2" customWidth="1"/>
    <col min="13071" max="13071" width="16.7265625" style="2" customWidth="1"/>
    <col min="13072" max="13072" width="15" style="2" customWidth="1"/>
    <col min="13073" max="13073" width="17" style="2" customWidth="1"/>
    <col min="13074" max="13074" width="15" style="2" customWidth="1"/>
    <col min="13075" max="13075" width="17" style="2" customWidth="1"/>
    <col min="13076" max="13076" width="15" style="2" customWidth="1"/>
    <col min="13077" max="13077" width="17" style="2" customWidth="1"/>
    <col min="13078" max="13078" width="15" style="2" customWidth="1"/>
    <col min="13079" max="13079" width="17" style="2" customWidth="1"/>
    <col min="13080" max="13080" width="15" style="2" customWidth="1"/>
    <col min="13081" max="13081" width="17" style="2" customWidth="1"/>
    <col min="13082" max="13082" width="15" style="2" customWidth="1"/>
    <col min="13083" max="13083" width="17" style="2" customWidth="1"/>
    <col min="13084" max="13084" width="15" style="2" customWidth="1"/>
    <col min="13085" max="13085" width="17" style="2" customWidth="1"/>
    <col min="13086" max="13325" width="9.1796875" style="2"/>
    <col min="13326" max="13326" width="10.81640625" style="2" customWidth="1"/>
    <col min="13327" max="13327" width="16.7265625" style="2" customWidth="1"/>
    <col min="13328" max="13328" width="15" style="2" customWidth="1"/>
    <col min="13329" max="13329" width="17" style="2" customWidth="1"/>
    <col min="13330" max="13330" width="15" style="2" customWidth="1"/>
    <col min="13331" max="13331" width="17" style="2" customWidth="1"/>
    <col min="13332" max="13332" width="15" style="2" customWidth="1"/>
    <col min="13333" max="13333" width="17" style="2" customWidth="1"/>
    <col min="13334" max="13334" width="15" style="2" customWidth="1"/>
    <col min="13335" max="13335" width="17" style="2" customWidth="1"/>
    <col min="13336" max="13336" width="15" style="2" customWidth="1"/>
    <col min="13337" max="13337" width="17" style="2" customWidth="1"/>
    <col min="13338" max="13338" width="15" style="2" customWidth="1"/>
    <col min="13339" max="13339" width="17" style="2" customWidth="1"/>
    <col min="13340" max="13340" width="15" style="2" customWidth="1"/>
    <col min="13341" max="13341" width="17" style="2" customWidth="1"/>
    <col min="13342" max="13581" width="9.1796875" style="2"/>
    <col min="13582" max="13582" width="10.81640625" style="2" customWidth="1"/>
    <col min="13583" max="13583" width="16.7265625" style="2" customWidth="1"/>
    <col min="13584" max="13584" width="15" style="2" customWidth="1"/>
    <col min="13585" max="13585" width="17" style="2" customWidth="1"/>
    <col min="13586" max="13586" width="15" style="2" customWidth="1"/>
    <col min="13587" max="13587" width="17" style="2" customWidth="1"/>
    <col min="13588" max="13588" width="15" style="2" customWidth="1"/>
    <col min="13589" max="13589" width="17" style="2" customWidth="1"/>
    <col min="13590" max="13590" width="15" style="2" customWidth="1"/>
    <col min="13591" max="13591" width="17" style="2" customWidth="1"/>
    <col min="13592" max="13592" width="15" style="2" customWidth="1"/>
    <col min="13593" max="13593" width="17" style="2" customWidth="1"/>
    <col min="13594" max="13594" width="15" style="2" customWidth="1"/>
    <col min="13595" max="13595" width="17" style="2" customWidth="1"/>
    <col min="13596" max="13596" width="15" style="2" customWidth="1"/>
    <col min="13597" max="13597" width="17" style="2" customWidth="1"/>
    <col min="13598" max="13837" width="9.1796875" style="2"/>
    <col min="13838" max="13838" width="10.81640625" style="2" customWidth="1"/>
    <col min="13839" max="13839" width="16.7265625" style="2" customWidth="1"/>
    <col min="13840" max="13840" width="15" style="2" customWidth="1"/>
    <col min="13841" max="13841" width="17" style="2" customWidth="1"/>
    <col min="13842" max="13842" width="15" style="2" customWidth="1"/>
    <col min="13843" max="13843" width="17" style="2" customWidth="1"/>
    <col min="13844" max="13844" width="15" style="2" customWidth="1"/>
    <col min="13845" max="13845" width="17" style="2" customWidth="1"/>
    <col min="13846" max="13846" width="15" style="2" customWidth="1"/>
    <col min="13847" max="13847" width="17" style="2" customWidth="1"/>
    <col min="13848" max="13848" width="15" style="2" customWidth="1"/>
    <col min="13849" max="13849" width="17" style="2" customWidth="1"/>
    <col min="13850" max="13850" width="15" style="2" customWidth="1"/>
    <col min="13851" max="13851" width="17" style="2" customWidth="1"/>
    <col min="13852" max="13852" width="15" style="2" customWidth="1"/>
    <col min="13853" max="13853" width="17" style="2" customWidth="1"/>
    <col min="13854" max="14093" width="9.1796875" style="2"/>
    <col min="14094" max="14094" width="10.81640625" style="2" customWidth="1"/>
    <col min="14095" max="14095" width="16.7265625" style="2" customWidth="1"/>
    <col min="14096" max="14096" width="15" style="2" customWidth="1"/>
    <col min="14097" max="14097" width="17" style="2" customWidth="1"/>
    <col min="14098" max="14098" width="15" style="2" customWidth="1"/>
    <col min="14099" max="14099" width="17" style="2" customWidth="1"/>
    <col min="14100" max="14100" width="15" style="2" customWidth="1"/>
    <col min="14101" max="14101" width="17" style="2" customWidth="1"/>
    <col min="14102" max="14102" width="15" style="2" customWidth="1"/>
    <col min="14103" max="14103" width="17" style="2" customWidth="1"/>
    <col min="14104" max="14104" width="15" style="2" customWidth="1"/>
    <col min="14105" max="14105" width="17" style="2" customWidth="1"/>
    <col min="14106" max="14106" width="15" style="2" customWidth="1"/>
    <col min="14107" max="14107" width="17" style="2" customWidth="1"/>
    <col min="14108" max="14108" width="15" style="2" customWidth="1"/>
    <col min="14109" max="14109" width="17" style="2" customWidth="1"/>
    <col min="14110" max="14349" width="9.1796875" style="2"/>
    <col min="14350" max="14350" width="10.81640625" style="2" customWidth="1"/>
    <col min="14351" max="14351" width="16.7265625" style="2" customWidth="1"/>
    <col min="14352" max="14352" width="15" style="2" customWidth="1"/>
    <col min="14353" max="14353" width="17" style="2" customWidth="1"/>
    <col min="14354" max="14354" width="15" style="2" customWidth="1"/>
    <col min="14355" max="14355" width="17" style="2" customWidth="1"/>
    <col min="14356" max="14356" width="15" style="2" customWidth="1"/>
    <col min="14357" max="14357" width="17" style="2" customWidth="1"/>
    <col min="14358" max="14358" width="15" style="2" customWidth="1"/>
    <col min="14359" max="14359" width="17" style="2" customWidth="1"/>
    <col min="14360" max="14360" width="15" style="2" customWidth="1"/>
    <col min="14361" max="14361" width="17" style="2" customWidth="1"/>
    <col min="14362" max="14362" width="15" style="2" customWidth="1"/>
    <col min="14363" max="14363" width="17" style="2" customWidth="1"/>
    <col min="14364" max="14364" width="15" style="2" customWidth="1"/>
    <col min="14365" max="14365" width="17" style="2" customWidth="1"/>
    <col min="14366" max="14605" width="9.1796875" style="2"/>
    <col min="14606" max="14606" width="10.81640625" style="2" customWidth="1"/>
    <col min="14607" max="14607" width="16.7265625" style="2" customWidth="1"/>
    <col min="14608" max="14608" width="15" style="2" customWidth="1"/>
    <col min="14609" max="14609" width="17" style="2" customWidth="1"/>
    <col min="14610" max="14610" width="15" style="2" customWidth="1"/>
    <col min="14611" max="14611" width="17" style="2" customWidth="1"/>
    <col min="14612" max="14612" width="15" style="2" customWidth="1"/>
    <col min="14613" max="14613" width="17" style="2" customWidth="1"/>
    <col min="14614" max="14614" width="15" style="2" customWidth="1"/>
    <col min="14615" max="14615" width="17" style="2" customWidth="1"/>
    <col min="14616" max="14616" width="15" style="2" customWidth="1"/>
    <col min="14617" max="14617" width="17" style="2" customWidth="1"/>
    <col min="14618" max="14618" width="15" style="2" customWidth="1"/>
    <col min="14619" max="14619" width="17" style="2" customWidth="1"/>
    <col min="14620" max="14620" width="15" style="2" customWidth="1"/>
    <col min="14621" max="14621" width="17" style="2" customWidth="1"/>
    <col min="14622" max="14861" width="9.1796875" style="2"/>
    <col min="14862" max="14862" width="10.81640625" style="2" customWidth="1"/>
    <col min="14863" max="14863" width="16.7265625" style="2" customWidth="1"/>
    <col min="14864" max="14864" width="15" style="2" customWidth="1"/>
    <col min="14865" max="14865" width="17" style="2" customWidth="1"/>
    <col min="14866" max="14866" width="15" style="2" customWidth="1"/>
    <col min="14867" max="14867" width="17" style="2" customWidth="1"/>
    <col min="14868" max="14868" width="15" style="2" customWidth="1"/>
    <col min="14869" max="14869" width="17" style="2" customWidth="1"/>
    <col min="14870" max="14870" width="15" style="2" customWidth="1"/>
    <col min="14871" max="14871" width="17" style="2" customWidth="1"/>
    <col min="14872" max="14872" width="15" style="2" customWidth="1"/>
    <col min="14873" max="14873" width="17" style="2" customWidth="1"/>
    <col min="14874" max="14874" width="15" style="2" customWidth="1"/>
    <col min="14875" max="14875" width="17" style="2" customWidth="1"/>
    <col min="14876" max="14876" width="15" style="2" customWidth="1"/>
    <col min="14877" max="14877" width="17" style="2" customWidth="1"/>
    <col min="14878" max="15117" width="9.1796875" style="2"/>
    <col min="15118" max="15118" width="10.81640625" style="2" customWidth="1"/>
    <col min="15119" max="15119" width="16.7265625" style="2" customWidth="1"/>
    <col min="15120" max="15120" width="15" style="2" customWidth="1"/>
    <col min="15121" max="15121" width="17" style="2" customWidth="1"/>
    <col min="15122" max="15122" width="15" style="2" customWidth="1"/>
    <col min="15123" max="15123" width="17" style="2" customWidth="1"/>
    <col min="15124" max="15124" width="15" style="2" customWidth="1"/>
    <col min="15125" max="15125" width="17" style="2" customWidth="1"/>
    <col min="15126" max="15126" width="15" style="2" customWidth="1"/>
    <col min="15127" max="15127" width="17" style="2" customWidth="1"/>
    <col min="15128" max="15128" width="15" style="2" customWidth="1"/>
    <col min="15129" max="15129" width="17" style="2" customWidth="1"/>
    <col min="15130" max="15130" width="15" style="2" customWidth="1"/>
    <col min="15131" max="15131" width="17" style="2" customWidth="1"/>
    <col min="15132" max="15132" width="15" style="2" customWidth="1"/>
    <col min="15133" max="15133" width="17" style="2" customWidth="1"/>
    <col min="15134" max="15373" width="9.1796875" style="2"/>
    <col min="15374" max="15374" width="10.81640625" style="2" customWidth="1"/>
    <col min="15375" max="15375" width="16.7265625" style="2" customWidth="1"/>
    <col min="15376" max="15376" width="15" style="2" customWidth="1"/>
    <col min="15377" max="15377" width="17" style="2" customWidth="1"/>
    <col min="15378" max="15378" width="15" style="2" customWidth="1"/>
    <col min="15379" max="15379" width="17" style="2" customWidth="1"/>
    <col min="15380" max="15380" width="15" style="2" customWidth="1"/>
    <col min="15381" max="15381" width="17" style="2" customWidth="1"/>
    <col min="15382" max="15382" width="15" style="2" customWidth="1"/>
    <col min="15383" max="15383" width="17" style="2" customWidth="1"/>
    <col min="15384" max="15384" width="15" style="2" customWidth="1"/>
    <col min="15385" max="15385" width="17" style="2" customWidth="1"/>
    <col min="15386" max="15386" width="15" style="2" customWidth="1"/>
    <col min="15387" max="15387" width="17" style="2" customWidth="1"/>
    <col min="15388" max="15388" width="15" style="2" customWidth="1"/>
    <col min="15389" max="15389" width="17" style="2" customWidth="1"/>
    <col min="15390" max="15629" width="9.1796875" style="2"/>
    <col min="15630" max="15630" width="10.81640625" style="2" customWidth="1"/>
    <col min="15631" max="15631" width="16.7265625" style="2" customWidth="1"/>
    <col min="15632" max="15632" width="15" style="2" customWidth="1"/>
    <col min="15633" max="15633" width="17" style="2" customWidth="1"/>
    <col min="15634" max="15634" width="15" style="2" customWidth="1"/>
    <col min="15635" max="15635" width="17" style="2" customWidth="1"/>
    <col min="15636" max="15636" width="15" style="2" customWidth="1"/>
    <col min="15637" max="15637" width="17" style="2" customWidth="1"/>
    <col min="15638" max="15638" width="15" style="2" customWidth="1"/>
    <col min="15639" max="15639" width="17" style="2" customWidth="1"/>
    <col min="15640" max="15640" width="15" style="2" customWidth="1"/>
    <col min="15641" max="15641" width="17" style="2" customWidth="1"/>
    <col min="15642" max="15642" width="15" style="2" customWidth="1"/>
    <col min="15643" max="15643" width="17" style="2" customWidth="1"/>
    <col min="15644" max="15644" width="15" style="2" customWidth="1"/>
    <col min="15645" max="15645" width="17" style="2" customWidth="1"/>
    <col min="15646" max="15885" width="9.1796875" style="2"/>
    <col min="15886" max="15886" width="10.81640625" style="2" customWidth="1"/>
    <col min="15887" max="15887" width="16.7265625" style="2" customWidth="1"/>
    <col min="15888" max="15888" width="15" style="2" customWidth="1"/>
    <col min="15889" max="15889" width="17" style="2" customWidth="1"/>
    <col min="15890" max="15890" width="15" style="2" customWidth="1"/>
    <col min="15891" max="15891" width="17" style="2" customWidth="1"/>
    <col min="15892" max="15892" width="15" style="2" customWidth="1"/>
    <col min="15893" max="15893" width="17" style="2" customWidth="1"/>
    <col min="15894" max="15894" width="15" style="2" customWidth="1"/>
    <col min="15895" max="15895" width="17" style="2" customWidth="1"/>
    <col min="15896" max="15896" width="15" style="2" customWidth="1"/>
    <col min="15897" max="15897" width="17" style="2" customWidth="1"/>
    <col min="15898" max="15898" width="15" style="2" customWidth="1"/>
    <col min="15899" max="15899" width="17" style="2" customWidth="1"/>
    <col min="15900" max="15900" width="15" style="2" customWidth="1"/>
    <col min="15901" max="15901" width="17" style="2" customWidth="1"/>
    <col min="15902" max="16141" width="9.1796875" style="2"/>
    <col min="16142" max="16142" width="10.81640625" style="2" customWidth="1"/>
    <col min="16143" max="16143" width="16.7265625" style="2" customWidth="1"/>
    <col min="16144" max="16144" width="15" style="2" customWidth="1"/>
    <col min="16145" max="16145" width="17" style="2" customWidth="1"/>
    <col min="16146" max="16146" width="15" style="2" customWidth="1"/>
    <col min="16147" max="16147" width="17" style="2" customWidth="1"/>
    <col min="16148" max="16148" width="15" style="2" customWidth="1"/>
    <col min="16149" max="16149" width="17" style="2" customWidth="1"/>
    <col min="16150" max="16150" width="15" style="2" customWidth="1"/>
    <col min="16151" max="16151" width="17" style="2" customWidth="1"/>
    <col min="16152" max="16152" width="15" style="2" customWidth="1"/>
    <col min="16153" max="16153" width="17" style="2" customWidth="1"/>
    <col min="16154" max="16154" width="15" style="2" customWidth="1"/>
    <col min="16155" max="16155" width="17" style="2" customWidth="1"/>
    <col min="16156" max="16156" width="15" style="2" customWidth="1"/>
    <col min="16157" max="16157" width="17" style="2" customWidth="1"/>
    <col min="16158" max="16384" width="9.1796875" style="2"/>
  </cols>
  <sheetData>
    <row r="1" spans="1:54" s="4" customFormat="1" x14ac:dyDescent="0.45">
      <c r="A1" s="169" t="s">
        <v>39</v>
      </c>
      <c r="B1" s="170" t="s">
        <v>48</v>
      </c>
      <c r="C1" s="33" t="s">
        <v>20</v>
      </c>
      <c r="D1" s="34"/>
      <c r="E1" s="34"/>
      <c r="F1" s="34"/>
      <c r="G1" s="34"/>
      <c r="H1" s="35"/>
      <c r="I1" s="30" t="s">
        <v>21</v>
      </c>
      <c r="J1" s="31"/>
      <c r="K1" s="32"/>
      <c r="L1" s="30" t="s">
        <v>22</v>
      </c>
      <c r="M1" s="31"/>
      <c r="N1" s="32"/>
      <c r="O1" s="37" t="s">
        <v>50</v>
      </c>
      <c r="P1" s="38"/>
      <c r="Q1" s="38"/>
      <c r="R1" s="38"/>
      <c r="S1" s="38"/>
      <c r="T1" s="38"/>
      <c r="U1" s="38"/>
      <c r="V1" s="39"/>
      <c r="W1" s="33" t="s">
        <v>33</v>
      </c>
      <c r="X1" s="34"/>
      <c r="Y1" s="34"/>
      <c r="Z1" s="35"/>
      <c r="AA1" s="33" t="s">
        <v>23</v>
      </c>
      <c r="AB1" s="34"/>
      <c r="AC1" s="34"/>
      <c r="AD1" s="34"/>
      <c r="AE1" s="34"/>
      <c r="AF1" s="35"/>
      <c r="AG1" s="33" t="s">
        <v>29</v>
      </c>
      <c r="AH1" s="34"/>
      <c r="AI1" s="35"/>
      <c r="AJ1" s="30" t="s">
        <v>32</v>
      </c>
      <c r="AK1" s="31"/>
      <c r="AL1" s="31"/>
      <c r="AM1" s="31"/>
      <c r="AN1" s="32"/>
      <c r="AO1" s="174" t="s">
        <v>32</v>
      </c>
      <c r="AP1" s="175"/>
      <c r="AQ1" s="175"/>
      <c r="AR1" s="175"/>
      <c r="AS1" s="176"/>
      <c r="AT1" s="171" t="s">
        <v>23</v>
      </c>
      <c r="AU1" s="172"/>
      <c r="AV1" s="172"/>
      <c r="AW1" s="172"/>
      <c r="AX1" s="172"/>
      <c r="AY1" s="173"/>
      <c r="AZ1" s="174" t="s">
        <v>22</v>
      </c>
      <c r="BA1" s="175"/>
      <c r="BB1" s="176"/>
    </row>
    <row r="2" spans="1:54" s="5" customFormat="1" x14ac:dyDescent="0.45">
      <c r="A2" s="169" t="s">
        <v>17</v>
      </c>
      <c r="B2" s="170" t="s">
        <v>19</v>
      </c>
      <c r="C2" s="7" t="s">
        <v>1</v>
      </c>
      <c r="D2" s="7" t="s">
        <v>3</v>
      </c>
      <c r="E2" s="7" t="s">
        <v>16</v>
      </c>
      <c r="F2" s="7" t="s">
        <v>0</v>
      </c>
      <c r="G2" s="7" t="s">
        <v>2</v>
      </c>
      <c r="H2" s="22" t="s">
        <v>18</v>
      </c>
      <c r="I2" s="14" t="s">
        <v>5</v>
      </c>
      <c r="J2" s="14" t="s">
        <v>6</v>
      </c>
      <c r="K2" s="22" t="s">
        <v>18</v>
      </c>
      <c r="L2" s="14" t="s">
        <v>7</v>
      </c>
      <c r="M2" s="14" t="s">
        <v>8</v>
      </c>
      <c r="N2" s="22" t="s">
        <v>18</v>
      </c>
      <c r="O2" s="17" t="s">
        <v>9</v>
      </c>
      <c r="P2" s="17" t="s">
        <v>10</v>
      </c>
      <c r="Q2" s="17" t="s">
        <v>11</v>
      </c>
      <c r="R2" s="17" t="s">
        <v>12</v>
      </c>
      <c r="S2" s="17" t="s">
        <v>13</v>
      </c>
      <c r="T2" s="17" t="s">
        <v>14</v>
      </c>
      <c r="U2" s="17" t="s">
        <v>15</v>
      </c>
      <c r="V2" s="22" t="s">
        <v>18</v>
      </c>
      <c r="W2" s="18" t="s">
        <v>36</v>
      </c>
      <c r="X2" s="18" t="s">
        <v>37</v>
      </c>
      <c r="Y2" s="18" t="s">
        <v>38</v>
      </c>
      <c r="Z2" s="22" t="s">
        <v>18</v>
      </c>
      <c r="AA2" s="21" t="s">
        <v>24</v>
      </c>
      <c r="AB2" s="21" t="s">
        <v>28</v>
      </c>
      <c r="AC2" s="21" t="s">
        <v>25</v>
      </c>
      <c r="AD2" s="21" t="s">
        <v>26</v>
      </c>
      <c r="AE2" s="21" t="s">
        <v>27</v>
      </c>
      <c r="AF2" s="22" t="s">
        <v>18</v>
      </c>
      <c r="AG2" s="18" t="s">
        <v>30</v>
      </c>
      <c r="AH2" s="23" t="s">
        <v>31</v>
      </c>
      <c r="AI2" s="22" t="s">
        <v>18</v>
      </c>
      <c r="AJ2" s="25">
        <v>1</v>
      </c>
      <c r="AK2" s="25">
        <v>2</v>
      </c>
      <c r="AL2" s="25">
        <v>3</v>
      </c>
      <c r="AM2" s="25">
        <v>4</v>
      </c>
      <c r="AN2" s="22" t="s">
        <v>18</v>
      </c>
      <c r="AO2" s="25">
        <v>1</v>
      </c>
      <c r="AP2" s="25">
        <v>2</v>
      </c>
      <c r="AQ2" s="25">
        <v>3</v>
      </c>
      <c r="AR2" s="25">
        <v>4</v>
      </c>
      <c r="AS2" s="22" t="s">
        <v>18</v>
      </c>
      <c r="AT2" s="21" t="s">
        <v>24</v>
      </c>
      <c r="AU2" s="21" t="s">
        <v>28</v>
      </c>
      <c r="AV2" s="21" t="s">
        <v>25</v>
      </c>
      <c r="AW2" s="21" t="s">
        <v>26</v>
      </c>
      <c r="AX2" s="21" t="s">
        <v>27</v>
      </c>
      <c r="AY2" s="22" t="s">
        <v>18</v>
      </c>
      <c r="AZ2" s="14" t="s">
        <v>7</v>
      </c>
      <c r="BA2" s="14" t="s">
        <v>8</v>
      </c>
      <c r="BB2" s="22" t="s">
        <v>18</v>
      </c>
    </row>
    <row r="3" spans="1:54" s="4" customFormat="1" x14ac:dyDescent="0.45">
      <c r="A3" s="6">
        <v>41486</v>
      </c>
      <c r="B3" s="9">
        <v>3447443.2810954321</v>
      </c>
      <c r="C3" s="29">
        <v>833737.6171018224</v>
      </c>
      <c r="D3" s="29">
        <v>1096537.2664209143</v>
      </c>
      <c r="E3" s="29">
        <v>45418.769485040008</v>
      </c>
      <c r="F3" s="29">
        <v>1471724.7617060095</v>
      </c>
      <c r="G3" s="28">
        <v>24.866381645000001</v>
      </c>
      <c r="H3" s="11">
        <f>SUM(C3:G3)</f>
        <v>3447443.2810954317</v>
      </c>
      <c r="I3" s="13">
        <v>3388061.8293370148</v>
      </c>
      <c r="J3" s="13">
        <v>59381.451758414027</v>
      </c>
      <c r="K3" s="12">
        <f t="shared" ref="K3:K29" si="0">SUM(I3:J3)</f>
        <v>3447443.2810954289</v>
      </c>
      <c r="L3" s="15">
        <v>3292931.9488065825</v>
      </c>
      <c r="M3" s="15">
        <v>154511.33228884797</v>
      </c>
      <c r="N3" s="10">
        <f>SUM(L3:M3)</f>
        <v>3447443.2810954303</v>
      </c>
      <c r="O3" s="15">
        <v>542352.4770987127</v>
      </c>
      <c r="P3" s="15">
        <v>193509.33328624693</v>
      </c>
      <c r="Q3" s="15">
        <v>298568.02609460306</v>
      </c>
      <c r="R3" s="15">
        <v>283018.46751190693</v>
      </c>
      <c r="S3" s="15">
        <v>270293.40960534406</v>
      </c>
      <c r="T3" s="15">
        <v>320486.62807587691</v>
      </c>
      <c r="U3" s="15">
        <v>1539214.9394227408</v>
      </c>
      <c r="V3" s="19">
        <f>SUM(O3:U3)</f>
        <v>3447443.2810954317</v>
      </c>
      <c r="W3" s="15">
        <v>1587741.7135968145</v>
      </c>
      <c r="X3" s="24">
        <v>326869.99999999907</v>
      </c>
      <c r="Y3" s="24">
        <v>1532831.567498618</v>
      </c>
      <c r="Z3" s="19">
        <f>V3</f>
        <v>3447443.2810954317</v>
      </c>
      <c r="AA3" s="15">
        <v>1243364.3332701731</v>
      </c>
      <c r="AB3" s="15">
        <v>328260.98611183505</v>
      </c>
      <c r="AC3" s="15">
        <v>1565524.3477455585</v>
      </c>
      <c r="AD3" s="15">
        <v>135234.95080943996</v>
      </c>
      <c r="AE3" s="15">
        <v>175058.66315842397</v>
      </c>
      <c r="AF3" s="19">
        <f>SUM(AA3:AE3)</f>
        <v>3447443.2810954303</v>
      </c>
      <c r="AG3" s="15">
        <v>2896761.8931347053</v>
      </c>
      <c r="AH3" s="24">
        <v>550681.38796072511</v>
      </c>
      <c r="AI3" s="19">
        <f>SUM(AG3:AH3)</f>
        <v>3447443.2810954303</v>
      </c>
      <c r="AJ3" s="13">
        <v>37550.902697979996</v>
      </c>
      <c r="AK3" s="13">
        <v>444546.06177062111</v>
      </c>
      <c r="AL3" s="13">
        <v>1049256.7974748458</v>
      </c>
      <c r="AM3" s="13">
        <v>1916089.5191519847</v>
      </c>
      <c r="AN3" s="19">
        <f>SUM(AJ3:AM3)</f>
        <v>3447443.2810954317</v>
      </c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</row>
    <row r="4" spans="1:54" s="4" customFormat="1" x14ac:dyDescent="0.45">
      <c r="A4" s="6">
        <v>41517</v>
      </c>
      <c r="B4" s="9">
        <v>3496482.5836492758</v>
      </c>
      <c r="C4" s="29">
        <v>844487.73734742217</v>
      </c>
      <c r="D4" s="29">
        <v>1099176.8825566829</v>
      </c>
      <c r="E4" s="29">
        <v>56421.32727026099</v>
      </c>
      <c r="F4" s="29">
        <v>1496374.223834567</v>
      </c>
      <c r="G4" s="28">
        <v>22.412640342000003</v>
      </c>
      <c r="H4" s="11">
        <f t="shared" ref="H4:H67" si="1">SUM(C4:G4)</f>
        <v>3496482.5836492754</v>
      </c>
      <c r="I4" s="13">
        <v>3435181.4059841749</v>
      </c>
      <c r="J4" s="13">
        <v>61301.177665103001</v>
      </c>
      <c r="K4" s="12">
        <f t="shared" si="0"/>
        <v>3496482.5836492782</v>
      </c>
      <c r="L4" s="15">
        <v>3340772.1221421147</v>
      </c>
      <c r="M4" s="15">
        <v>155710.46150716301</v>
      </c>
      <c r="N4" s="10">
        <f t="shared" ref="N4:N67" si="2">SUM(L4:M4)</f>
        <v>3496482.5836492777</v>
      </c>
      <c r="O4" s="15">
        <v>529725.66680952103</v>
      </c>
      <c r="P4" s="15">
        <v>195331.31286793505</v>
      </c>
      <c r="Q4" s="15">
        <v>301959.91754754487</v>
      </c>
      <c r="R4" s="15">
        <v>287968.33080794208</v>
      </c>
      <c r="S4" s="15">
        <v>275949.06674524018</v>
      </c>
      <c r="T4" s="15">
        <v>326326.48792738316</v>
      </c>
      <c r="U4" s="15">
        <v>1579221.8009437092</v>
      </c>
      <c r="V4" s="19">
        <f t="shared" ref="V4:V67" si="3">SUM(O4:U4)</f>
        <v>3496482.5836492758</v>
      </c>
      <c r="W4" s="15">
        <v>1590934.2947781838</v>
      </c>
      <c r="X4" s="24">
        <v>333000</v>
      </c>
      <c r="Y4" s="24">
        <v>1572548.288871092</v>
      </c>
      <c r="Z4" s="19">
        <f t="shared" ref="Z4:Z67" si="4">V4</f>
        <v>3496482.5836492758</v>
      </c>
      <c r="AA4" s="15">
        <v>1266462.9826707195</v>
      </c>
      <c r="AB4" s="15">
        <v>324469.74968966807</v>
      </c>
      <c r="AC4" s="15">
        <v>1591221.884608713</v>
      </c>
      <c r="AD4" s="15">
        <v>136875.00408162901</v>
      </c>
      <c r="AE4" s="15">
        <v>177452.96259854504</v>
      </c>
      <c r="AF4" s="19">
        <f t="shared" ref="AF4:AF67" si="5">SUM(AA4:AE4)</f>
        <v>3496482.5836492749</v>
      </c>
      <c r="AG4" s="15">
        <v>2919395.6863445039</v>
      </c>
      <c r="AH4" s="24">
        <v>577086.89730477193</v>
      </c>
      <c r="AI4" s="19">
        <f t="shared" ref="AI4:AI67" si="6">SUM(AG4:AH4)</f>
        <v>3496482.5836492758</v>
      </c>
      <c r="AJ4" s="13">
        <v>37037.541317943993</v>
      </c>
      <c r="AK4" s="13">
        <v>444093.90294395707</v>
      </c>
      <c r="AL4" s="13">
        <v>1068347.273455411</v>
      </c>
      <c r="AM4" s="13">
        <v>1947003.8659319635</v>
      </c>
      <c r="AN4" s="19">
        <f t="shared" ref="AN4:AN67" si="7">SUM(AJ4:AM4)</f>
        <v>3496482.5836492758</v>
      </c>
      <c r="AO4" s="82">
        <f>(AJ4-AJ3)/AJ3</f>
        <v>-1.3671079605327815E-2</v>
      </c>
      <c r="AP4" s="82">
        <f>(AK4-AK3)/AK3</f>
        <v>-1.0171248056120199E-3</v>
      </c>
      <c r="AQ4" s="82">
        <f>(AL4-AL3)/AL3</f>
        <v>1.8194283826903534E-2</v>
      </c>
      <c r="AR4" s="82">
        <f>(AM4-AM3)/AM3</f>
        <v>1.6134082709069242E-2</v>
      </c>
      <c r="AS4" s="82">
        <f>(AN4-AN3)/AN3</f>
        <v>1.4224832304786125E-2</v>
      </c>
      <c r="AT4" s="82">
        <f t="shared" ref="AT4:AY4" si="8">(AA4-AA3)/AA3</f>
        <v>1.857753900644285E-2</v>
      </c>
      <c r="AU4" s="82">
        <f t="shared" si="8"/>
        <v>-1.1549457847772841E-2</v>
      </c>
      <c r="AV4" s="82">
        <f t="shared" si="8"/>
        <v>1.6414651678947293E-2</v>
      </c>
      <c r="AW4" s="82">
        <f t="shared" si="8"/>
        <v>1.212743645316996E-2</v>
      </c>
      <c r="AX4" s="82">
        <f t="shared" si="8"/>
        <v>1.3677126266834849E-2</v>
      </c>
      <c r="AY4" s="82">
        <f t="shared" si="8"/>
        <v>1.4224832304786267E-2</v>
      </c>
      <c r="AZ4" s="82">
        <f>(L4-L3)/L3</f>
        <v>1.4528139080696863E-2</v>
      </c>
      <c r="BA4" s="82">
        <f>(M4-M3)/M3</f>
        <v>7.760784924651023E-3</v>
      </c>
      <c r="BB4" s="82">
        <f>(N4-N3)/N3</f>
        <v>1.4224832304787077E-2</v>
      </c>
    </row>
    <row r="5" spans="1:54" s="4" customFormat="1" x14ac:dyDescent="0.45">
      <c r="A5" s="6">
        <v>41547</v>
      </c>
      <c r="B5" s="9">
        <v>3598842.9704180104</v>
      </c>
      <c r="C5" s="29">
        <v>881534.67298407399</v>
      </c>
      <c r="D5" s="29">
        <v>1127804.9171871548</v>
      </c>
      <c r="E5" s="29">
        <v>61112.264285963989</v>
      </c>
      <c r="F5" s="29">
        <v>1528368.4340875179</v>
      </c>
      <c r="G5" s="28">
        <v>22.681873300000003</v>
      </c>
      <c r="H5" s="11">
        <f t="shared" si="1"/>
        <v>3598842.9704180108</v>
      </c>
      <c r="I5" s="13">
        <v>3531114.7551202197</v>
      </c>
      <c r="J5" s="13">
        <v>67728.215297786999</v>
      </c>
      <c r="K5" s="12">
        <f t="shared" si="0"/>
        <v>3598842.9704180066</v>
      </c>
      <c r="L5" s="15">
        <v>3436775.2087016031</v>
      </c>
      <c r="M5" s="15">
        <v>162067.76171640796</v>
      </c>
      <c r="N5" s="10">
        <f t="shared" si="2"/>
        <v>3598842.9704180108</v>
      </c>
      <c r="O5" s="15">
        <v>534535.25817404699</v>
      </c>
      <c r="P5" s="15">
        <v>197972.26878437799</v>
      </c>
      <c r="Q5" s="15">
        <v>306531.30808750214</v>
      </c>
      <c r="R5" s="15">
        <v>295220.78177769895</v>
      </c>
      <c r="S5" s="15">
        <v>285708.64214057196</v>
      </c>
      <c r="T5" s="15">
        <v>342513.997748686</v>
      </c>
      <c r="U5" s="15">
        <v>1636360.7137051255</v>
      </c>
      <c r="V5" s="19">
        <f t="shared" si="3"/>
        <v>3598842.9704180094</v>
      </c>
      <c r="W5" s="15">
        <v>1619968.2589641977</v>
      </c>
      <c r="X5" s="24">
        <v>346019.99999999953</v>
      </c>
      <c r="Y5" s="24">
        <v>1632854.7114538122</v>
      </c>
      <c r="Z5" s="19">
        <f t="shared" si="4"/>
        <v>3598842.9704180094</v>
      </c>
      <c r="AA5" s="15">
        <v>1294729.2285362906</v>
      </c>
      <c r="AB5" s="15">
        <v>352253.06110120297</v>
      </c>
      <c r="AC5" s="15">
        <v>1628394.2521743134</v>
      </c>
      <c r="AD5" s="15">
        <v>144424.98523277501</v>
      </c>
      <c r="AE5" s="15">
        <v>179041.44337342703</v>
      </c>
      <c r="AF5" s="19">
        <f t="shared" si="5"/>
        <v>3598842.970418009</v>
      </c>
      <c r="AG5" s="15">
        <v>2979926.8671409125</v>
      </c>
      <c r="AH5" s="24">
        <v>618916.10327709909</v>
      </c>
      <c r="AI5" s="19">
        <f t="shared" si="6"/>
        <v>3598842.9704180118</v>
      </c>
      <c r="AJ5" s="13">
        <v>39259.270090170001</v>
      </c>
      <c r="AK5" s="13">
        <v>465298.1387905291</v>
      </c>
      <c r="AL5" s="13">
        <v>1101996.8445495162</v>
      </c>
      <c r="AM5" s="13">
        <v>1992288.7169877952</v>
      </c>
      <c r="AN5" s="19">
        <f t="shared" si="7"/>
        <v>3598842.9704180104</v>
      </c>
      <c r="AO5" s="82">
        <f t="shared" ref="AO5:AO68" si="9">(AJ5-AJ4)/AJ4</f>
        <v>5.9985860107555848E-2</v>
      </c>
      <c r="AP5" s="82">
        <f t="shared" ref="AP5:AP68" si="10">(AK5-AK4)/AK4</f>
        <v>4.7747189740742567E-2</v>
      </c>
      <c r="AQ5" s="82">
        <f t="shared" ref="AQ5:AQ68" si="11">(AL5-AL4)/AL4</f>
        <v>3.1496847448555472E-2</v>
      </c>
      <c r="AR5" s="82">
        <f t="shared" ref="AR5:AR68" si="12">(AM5-AM4)/AM4</f>
        <v>2.3258737102792221E-2</v>
      </c>
      <c r="AS5" s="82">
        <f t="shared" ref="AS5:AS68" si="13">(AN5-AN4)/AN4</f>
        <v>2.9275245713336603E-2</v>
      </c>
      <c r="AT5" s="82">
        <f t="shared" ref="AT5:AT68" si="14">(AA5-AA4)/AA4</f>
        <v>2.2319046235337387E-2</v>
      </c>
      <c r="AU5" s="82">
        <f t="shared" ref="AU5:AU68" si="15">(AB5-AB4)/AB4</f>
        <v>8.5626815560179759E-2</v>
      </c>
      <c r="AV5" s="82">
        <f t="shared" ref="AV5:AV68" si="16">(AC5-AC4)/AC4</f>
        <v>2.33608951241525E-2</v>
      </c>
      <c r="AW5" s="82">
        <f t="shared" ref="AW5:AW68" si="17">(AD5-AD4)/AD4</f>
        <v>5.5159677998207542E-2</v>
      </c>
      <c r="AX5" s="82">
        <f t="shared" ref="AX5:AX68" si="18">(AE5-AE4)/AE4</f>
        <v>8.951559622454067E-3</v>
      </c>
      <c r="AY5" s="82">
        <f t="shared" ref="AY5:AY68" si="19">(AF5-AF4)/AF4</f>
        <v>2.9275245713336475E-2</v>
      </c>
      <c r="AZ5" s="82">
        <f t="shared" ref="AZ5:AZ68" si="20">(L5-L4)/L4</f>
        <v>2.8736795881166215E-2</v>
      </c>
      <c r="BA5" s="82">
        <f t="shared" ref="BA5:BA68" si="21">(M5-M4)/M4</f>
        <v>4.0827701284235782E-2</v>
      </c>
      <c r="BB5" s="82">
        <f t="shared" ref="BB5:BB68" si="22">(N5-N4)/N4</f>
        <v>2.9275245713336187E-2</v>
      </c>
    </row>
    <row r="6" spans="1:54" s="4" customFormat="1" x14ac:dyDescent="0.45">
      <c r="A6" s="6">
        <v>41578</v>
      </c>
      <c r="B6" s="9">
        <v>3574575.7872255491</v>
      </c>
      <c r="C6" s="29">
        <v>863584.43009288074</v>
      </c>
      <c r="D6" s="29">
        <v>1122052.6100903624</v>
      </c>
      <c r="E6" s="29">
        <v>55072.475609021007</v>
      </c>
      <c r="F6" s="29">
        <v>1533843.5092069907</v>
      </c>
      <c r="G6" s="28">
        <v>22.762226299000002</v>
      </c>
      <c r="H6" s="11">
        <f t="shared" si="1"/>
        <v>3574575.7872255538</v>
      </c>
      <c r="I6" s="13">
        <v>3514822.6270480803</v>
      </c>
      <c r="J6" s="13">
        <v>59753.160177470992</v>
      </c>
      <c r="K6" s="12">
        <f t="shared" si="0"/>
        <v>3574575.7872255514</v>
      </c>
      <c r="L6" s="15">
        <v>3412764.5366184642</v>
      </c>
      <c r="M6" s="15">
        <v>161811.25060708701</v>
      </c>
      <c r="N6" s="10">
        <f t="shared" si="2"/>
        <v>3574575.787225551</v>
      </c>
      <c r="O6" s="15">
        <v>542002.70008872403</v>
      </c>
      <c r="P6" s="15">
        <v>199612.50332479409</v>
      </c>
      <c r="Q6" s="15">
        <v>305886.16067454108</v>
      </c>
      <c r="R6" s="15">
        <v>292614.01029188582</v>
      </c>
      <c r="S6" s="15">
        <v>283436.850323683</v>
      </c>
      <c r="T6" s="15">
        <v>337305.57482583099</v>
      </c>
      <c r="U6" s="15">
        <v>1613717.987696094</v>
      </c>
      <c r="V6" s="19">
        <f t="shared" si="3"/>
        <v>3574575.7872255528</v>
      </c>
      <c r="W6" s="15">
        <v>1623552.2247036281</v>
      </c>
      <c r="X6" s="24">
        <v>343241.99999999953</v>
      </c>
      <c r="Y6" s="24">
        <v>1607781.5625219252</v>
      </c>
      <c r="Z6" s="19">
        <f t="shared" si="4"/>
        <v>3574575.7872255528</v>
      </c>
      <c r="AA6" s="15">
        <v>1298857.0763390528</v>
      </c>
      <c r="AB6" s="15">
        <v>339248.60404686909</v>
      </c>
      <c r="AC6" s="15">
        <v>1620407.3017455451</v>
      </c>
      <c r="AD6" s="15">
        <v>136325.26075168198</v>
      </c>
      <c r="AE6" s="15">
        <v>179737.544342404</v>
      </c>
      <c r="AF6" s="19">
        <f t="shared" si="5"/>
        <v>3574575.7872255528</v>
      </c>
      <c r="AG6" s="15">
        <v>2968507.7741311318</v>
      </c>
      <c r="AH6" s="24">
        <v>606068.01309442008</v>
      </c>
      <c r="AI6" s="19">
        <f t="shared" si="6"/>
        <v>3574575.7872255519</v>
      </c>
      <c r="AJ6" s="13">
        <v>38629.331302127015</v>
      </c>
      <c r="AK6" s="13">
        <v>461032.10255033901</v>
      </c>
      <c r="AL6" s="13">
        <v>1094804.1561972497</v>
      </c>
      <c r="AM6" s="13">
        <v>1980110.1971758376</v>
      </c>
      <c r="AN6" s="19">
        <f t="shared" si="7"/>
        <v>3574575.7872255533</v>
      </c>
      <c r="AO6" s="82">
        <f t="shared" si="9"/>
        <v>-1.6045606212141832E-2</v>
      </c>
      <c r="AP6" s="82">
        <f t="shared" si="10"/>
        <v>-9.1683930893835027E-3</v>
      </c>
      <c r="AQ6" s="82">
        <f t="shared" si="11"/>
        <v>-6.5269591177521463E-3</v>
      </c>
      <c r="AR6" s="82">
        <f t="shared" si="12"/>
        <v>-6.1128287823517371E-3</v>
      </c>
      <c r="AS6" s="82">
        <f t="shared" si="13"/>
        <v>-6.7430514173388361E-3</v>
      </c>
      <c r="AT6" s="82">
        <f t="shared" si="14"/>
        <v>3.1881938800661543E-3</v>
      </c>
      <c r="AU6" s="82">
        <f t="shared" si="15"/>
        <v>-3.6917939090947101E-2</v>
      </c>
      <c r="AV6" s="82">
        <f t="shared" si="16"/>
        <v>-4.9048014128665208E-3</v>
      </c>
      <c r="AW6" s="82">
        <f t="shared" si="17"/>
        <v>-5.608257094877598E-2</v>
      </c>
      <c r="AX6" s="82">
        <f t="shared" si="18"/>
        <v>3.8879320667959084E-3</v>
      </c>
      <c r="AY6" s="82">
        <f t="shared" si="19"/>
        <v>-6.7430514173385803E-3</v>
      </c>
      <c r="AZ6" s="82">
        <f t="shared" si="20"/>
        <v>-6.9863958580549902E-3</v>
      </c>
      <c r="BA6" s="82">
        <f t="shared" si="21"/>
        <v>-1.5827398774704746E-3</v>
      </c>
      <c r="BB6" s="82">
        <f t="shared" si="22"/>
        <v>-6.7430514173396116E-3</v>
      </c>
    </row>
    <row r="7" spans="1:54" s="4" customFormat="1" x14ac:dyDescent="0.45">
      <c r="A7" s="6">
        <v>41608</v>
      </c>
      <c r="B7" s="9">
        <v>3617854.689211058</v>
      </c>
      <c r="C7" s="29">
        <v>892765.76080692396</v>
      </c>
      <c r="D7" s="29">
        <v>1139215.9037684288</v>
      </c>
      <c r="E7" s="29">
        <v>47872.418352563007</v>
      </c>
      <c r="F7" s="29">
        <v>1537979.5207406778</v>
      </c>
      <c r="G7" s="28">
        <v>21.085542462999999</v>
      </c>
      <c r="H7" s="11">
        <f t="shared" si="1"/>
        <v>3617854.689211057</v>
      </c>
      <c r="I7" s="13">
        <v>3556418.6246779338</v>
      </c>
      <c r="J7" s="13">
        <v>61436.064533123972</v>
      </c>
      <c r="K7" s="12">
        <f t="shared" si="0"/>
        <v>3617854.6892110575</v>
      </c>
      <c r="L7" s="15">
        <v>3455460.4048144044</v>
      </c>
      <c r="M7" s="15">
        <v>162394.28439665001</v>
      </c>
      <c r="N7" s="10">
        <f t="shared" si="2"/>
        <v>3617854.6892110542</v>
      </c>
      <c r="O7" s="15">
        <v>552263.03069006617</v>
      </c>
      <c r="P7" s="15">
        <v>203472.23395008201</v>
      </c>
      <c r="Q7" s="15">
        <v>309527.45700637792</v>
      </c>
      <c r="R7" s="15">
        <v>296975.64859050198</v>
      </c>
      <c r="S7" s="15">
        <v>289134.90041319601</v>
      </c>
      <c r="T7" s="15">
        <v>344297.80018088897</v>
      </c>
      <c r="U7" s="15">
        <v>1622183.6183799433</v>
      </c>
      <c r="V7" s="19">
        <f t="shared" si="3"/>
        <v>3617854.6892110566</v>
      </c>
      <c r="W7" s="15">
        <v>1651373.2706502238</v>
      </c>
      <c r="X7" s="24">
        <v>348640.0000000007</v>
      </c>
      <c r="Y7" s="24">
        <v>1617841.418560832</v>
      </c>
      <c r="Z7" s="19">
        <f t="shared" si="4"/>
        <v>3617854.6892110566</v>
      </c>
      <c r="AA7" s="15">
        <v>1303585.6207753993</v>
      </c>
      <c r="AB7" s="15">
        <v>340665.70384209999</v>
      </c>
      <c r="AC7" s="15">
        <v>1645368.2043189975</v>
      </c>
      <c r="AD7" s="15">
        <v>144470.03722729601</v>
      </c>
      <c r="AE7" s="15">
        <v>183765.123047264</v>
      </c>
      <c r="AF7" s="19">
        <f t="shared" si="5"/>
        <v>3617854.6892110566</v>
      </c>
      <c r="AG7" s="15">
        <v>2999020.5460708844</v>
      </c>
      <c r="AH7" s="24">
        <v>618834.14314017072</v>
      </c>
      <c r="AI7" s="19">
        <f t="shared" si="6"/>
        <v>3617854.6892110552</v>
      </c>
      <c r="AJ7" s="13">
        <v>39010.250471908003</v>
      </c>
      <c r="AK7" s="13">
        <v>462800.12007589312</v>
      </c>
      <c r="AL7" s="13">
        <v>1115843.0126679591</v>
      </c>
      <c r="AM7" s="13">
        <v>2000201.3059952962</v>
      </c>
      <c r="AN7" s="19">
        <f t="shared" si="7"/>
        <v>3617854.6892110566</v>
      </c>
      <c r="AO7" s="82">
        <f t="shared" si="9"/>
        <v>9.8608792060558698E-3</v>
      </c>
      <c r="AP7" s="82">
        <f t="shared" si="10"/>
        <v>3.8349119633400478E-3</v>
      </c>
      <c r="AQ7" s="82">
        <f t="shared" si="11"/>
        <v>1.9217004568001371E-2</v>
      </c>
      <c r="AR7" s="82">
        <f t="shared" si="12"/>
        <v>1.0146459953649996E-2</v>
      </c>
      <c r="AS7" s="82">
        <f t="shared" si="13"/>
        <v>1.2107423247303611E-2</v>
      </c>
      <c r="AT7" s="82">
        <f t="shared" si="14"/>
        <v>3.6405425373470198E-3</v>
      </c>
      <c r="AU7" s="82">
        <f t="shared" si="15"/>
        <v>4.1771720747747479E-3</v>
      </c>
      <c r="AV7" s="82">
        <f t="shared" si="16"/>
        <v>1.540409164199877E-2</v>
      </c>
      <c r="AW7" s="82">
        <f t="shared" si="17"/>
        <v>5.9745174377108488E-2</v>
      </c>
      <c r="AX7" s="82">
        <f t="shared" si="18"/>
        <v>2.2408110223133885E-2</v>
      </c>
      <c r="AY7" s="82">
        <f t="shared" si="19"/>
        <v>1.2107423247303743E-2</v>
      </c>
      <c r="AZ7" s="82">
        <f t="shared" si="20"/>
        <v>1.2510639904341437E-2</v>
      </c>
      <c r="BA7" s="82">
        <f t="shared" si="21"/>
        <v>3.6031721365205062E-3</v>
      </c>
      <c r="BB7" s="82">
        <f t="shared" si="22"/>
        <v>1.2107423247303618E-2</v>
      </c>
    </row>
    <row r="8" spans="1:54" s="4" customFormat="1" x14ac:dyDescent="0.45">
      <c r="A8" s="6">
        <v>41639</v>
      </c>
      <c r="B8" s="9">
        <v>3706609.3541345028</v>
      </c>
      <c r="C8" s="29">
        <v>868316.63315223577</v>
      </c>
      <c r="D8" s="29">
        <v>1213767.1069215781</v>
      </c>
      <c r="E8" s="29">
        <v>69273.957318130997</v>
      </c>
      <c r="F8" s="29">
        <v>1555231.8224193642</v>
      </c>
      <c r="G8" s="28">
        <v>19.834323206000004</v>
      </c>
      <c r="H8" s="11">
        <f>SUM(C8:G8)</f>
        <v>3706609.3541345149</v>
      </c>
      <c r="I8" s="13">
        <v>3655698.0488048298</v>
      </c>
      <c r="J8" s="13">
        <v>50911.305329676004</v>
      </c>
      <c r="K8" s="12">
        <f t="shared" si="0"/>
        <v>3706609.3541345056</v>
      </c>
      <c r="L8" s="15">
        <v>3543332.3939235406</v>
      </c>
      <c r="M8" s="15">
        <v>163276.96021096307</v>
      </c>
      <c r="N8" s="10">
        <f t="shared" si="2"/>
        <v>3706609.3541345038</v>
      </c>
      <c r="O8" s="15">
        <v>575151.14148028684</v>
      </c>
      <c r="P8" s="15">
        <v>210455.07725373498</v>
      </c>
      <c r="Q8" s="15">
        <v>328147.35659589106</v>
      </c>
      <c r="R8" s="15">
        <v>319262.806635021</v>
      </c>
      <c r="S8" s="15">
        <v>304941.44693255099</v>
      </c>
      <c r="T8" s="15">
        <v>371763.05347139988</v>
      </c>
      <c r="U8" s="15">
        <v>1596888.4717656304</v>
      </c>
      <c r="V8" s="19">
        <f t="shared" si="3"/>
        <v>3706609.3541345149</v>
      </c>
      <c r="W8" s="15">
        <v>1737957.828897486</v>
      </c>
      <c r="X8" s="24">
        <v>371069.99999999884</v>
      </c>
      <c r="Y8" s="24">
        <v>1597581.5252370301</v>
      </c>
      <c r="Z8" s="19">
        <f t="shared" si="4"/>
        <v>3706609.3541345149</v>
      </c>
      <c r="AA8" s="15">
        <v>1370599.8366514144</v>
      </c>
      <c r="AB8" s="15">
        <v>293275.78668772423</v>
      </c>
      <c r="AC8" s="15">
        <v>1709229.6831162262</v>
      </c>
      <c r="AD8" s="15">
        <v>151627.75674070805</v>
      </c>
      <c r="AE8" s="15">
        <v>181876.29093844301</v>
      </c>
      <c r="AF8" s="19">
        <f t="shared" si="5"/>
        <v>3706609.3541345159</v>
      </c>
      <c r="AG8" s="15">
        <v>3068672.488067253</v>
      </c>
      <c r="AH8" s="24">
        <v>637936.8660672612</v>
      </c>
      <c r="AI8" s="19">
        <f t="shared" si="6"/>
        <v>3706609.354134514</v>
      </c>
      <c r="AJ8" s="13">
        <v>36664.215706830008</v>
      </c>
      <c r="AK8" s="13">
        <v>440847.1721981169</v>
      </c>
      <c r="AL8" s="13">
        <v>1147643.7561573253</v>
      </c>
      <c r="AM8" s="13">
        <v>2081454.2100722427</v>
      </c>
      <c r="AN8" s="19">
        <f t="shared" si="7"/>
        <v>3706609.3541345149</v>
      </c>
      <c r="AO8" s="82">
        <f t="shared" si="9"/>
        <v>-6.0138931093698507E-2</v>
      </c>
      <c r="AP8" s="82">
        <f t="shared" si="10"/>
        <v>-4.7435052251447632E-2</v>
      </c>
      <c r="AQ8" s="82">
        <f t="shared" si="11"/>
        <v>2.8499298851485652E-2</v>
      </c>
      <c r="AR8" s="82">
        <f t="shared" si="12"/>
        <v>4.0622363275837951E-2</v>
      </c>
      <c r="AS8" s="82">
        <f t="shared" si="13"/>
        <v>2.4532401809320051E-2</v>
      </c>
      <c r="AT8" s="82">
        <f t="shared" si="14"/>
        <v>5.1407605920164814E-2</v>
      </c>
      <c r="AU8" s="82">
        <f t="shared" si="15"/>
        <v>-0.1391097390195204</v>
      </c>
      <c r="AV8" s="82">
        <f t="shared" si="16"/>
        <v>3.8812880077295796E-2</v>
      </c>
      <c r="AW8" s="82">
        <f t="shared" si="17"/>
        <v>4.9544664421666454E-2</v>
      </c>
      <c r="AX8" s="82">
        <f t="shared" si="18"/>
        <v>-1.0278512470155659E-2</v>
      </c>
      <c r="AY8" s="82">
        <f t="shared" si="19"/>
        <v>2.4532401809320311E-2</v>
      </c>
      <c r="AZ8" s="82">
        <f t="shared" si="20"/>
        <v>2.5429893216749461E-2</v>
      </c>
      <c r="BA8" s="82">
        <f t="shared" si="21"/>
        <v>5.4353871972310985E-3</v>
      </c>
      <c r="BB8" s="82">
        <f t="shared" si="22"/>
        <v>2.4532401809317622E-2</v>
      </c>
    </row>
    <row r="9" spans="1:54" s="4" customFormat="1" x14ac:dyDescent="0.45">
      <c r="A9" s="6">
        <v>41670</v>
      </c>
      <c r="B9" s="9">
        <v>3637382.3786748173</v>
      </c>
      <c r="C9" s="29">
        <v>835916.62245837261</v>
      </c>
      <c r="D9" s="29">
        <v>1176256.2501057198</v>
      </c>
      <c r="E9" s="29">
        <v>40523.462379168013</v>
      </c>
      <c r="F9" s="29">
        <v>1584356.2026106536</v>
      </c>
      <c r="G9" s="28">
        <v>329.84112090499997</v>
      </c>
      <c r="H9" s="11">
        <f t="shared" si="1"/>
        <v>3637382.3786748187</v>
      </c>
      <c r="I9" s="13">
        <v>3585823.1112169409</v>
      </c>
      <c r="J9" s="13">
        <v>51559.267457877999</v>
      </c>
      <c r="K9" s="12">
        <f t="shared" si="0"/>
        <v>3637382.3786748191</v>
      </c>
      <c r="L9" s="15">
        <v>3478443.4816403398</v>
      </c>
      <c r="M9" s="15">
        <v>158938.89703448105</v>
      </c>
      <c r="N9" s="10">
        <f t="shared" si="2"/>
        <v>3637382.378674821</v>
      </c>
      <c r="O9" s="15">
        <v>567282.48775213084</v>
      </c>
      <c r="P9" s="15">
        <v>209045.76147524299</v>
      </c>
      <c r="Q9" s="15">
        <v>322263.7472387107</v>
      </c>
      <c r="R9" s="15">
        <v>313298.02056560107</v>
      </c>
      <c r="S9" s="15">
        <v>297014.18766020751</v>
      </c>
      <c r="T9" s="15">
        <v>357877.15925664082</v>
      </c>
      <c r="U9" s="15">
        <v>1570601.0147262812</v>
      </c>
      <c r="V9" s="19">
        <f t="shared" si="3"/>
        <v>3637382.3786748154</v>
      </c>
      <c r="W9" s="15">
        <v>1708904.2046918953</v>
      </c>
      <c r="X9" s="24">
        <v>358967.99999999814</v>
      </c>
      <c r="Y9" s="24">
        <v>1569510.173982922</v>
      </c>
      <c r="Z9" s="19">
        <f t="shared" si="4"/>
        <v>3637382.3786748154</v>
      </c>
      <c r="AA9" s="15">
        <v>1300091.0094672726</v>
      </c>
      <c r="AB9" s="15">
        <v>304241.84461785783</v>
      </c>
      <c r="AC9" s="15">
        <v>1697461.3381338981</v>
      </c>
      <c r="AD9" s="15">
        <v>149144.11793370903</v>
      </c>
      <c r="AE9" s="15">
        <v>186444.06852207804</v>
      </c>
      <c r="AF9" s="19">
        <f t="shared" si="5"/>
        <v>3637382.3786748154</v>
      </c>
      <c r="AG9" s="15">
        <v>3017611.1924003991</v>
      </c>
      <c r="AH9" s="24">
        <v>619771.18627441814</v>
      </c>
      <c r="AI9" s="19">
        <f t="shared" si="6"/>
        <v>3637382.3786748173</v>
      </c>
      <c r="AJ9" s="13">
        <v>39033.611303069985</v>
      </c>
      <c r="AK9" s="13">
        <v>445788.66783140966</v>
      </c>
      <c r="AL9" s="13">
        <v>1139523.4181028025</v>
      </c>
      <c r="AM9" s="13">
        <v>2013036.6814375306</v>
      </c>
      <c r="AN9" s="19">
        <f t="shared" si="7"/>
        <v>3637382.3786748126</v>
      </c>
      <c r="AO9" s="82">
        <f t="shared" si="9"/>
        <v>6.4624199660667875E-2</v>
      </c>
      <c r="AP9" s="82">
        <f t="shared" si="10"/>
        <v>1.1209090008798012E-2</v>
      </c>
      <c r="AQ9" s="82">
        <f t="shared" si="11"/>
        <v>-7.0756609017003109E-3</v>
      </c>
      <c r="AR9" s="82">
        <f t="shared" si="12"/>
        <v>-3.2870061855618471E-2</v>
      </c>
      <c r="AS9" s="82">
        <f t="shared" si="13"/>
        <v>-1.8676631078611915E-2</v>
      </c>
      <c r="AT9" s="82">
        <f t="shared" si="14"/>
        <v>-5.1443773228811794E-2</v>
      </c>
      <c r="AU9" s="82">
        <f t="shared" si="15"/>
        <v>3.7391623952270206E-2</v>
      </c>
      <c r="AV9" s="82">
        <f t="shared" si="16"/>
        <v>-6.8851747068143379E-3</v>
      </c>
      <c r="AW9" s="82">
        <f t="shared" si="17"/>
        <v>-1.6379842717360663E-2</v>
      </c>
      <c r="AX9" s="82">
        <f t="shared" si="18"/>
        <v>2.5114750031828077E-2</v>
      </c>
      <c r="AY9" s="82">
        <f t="shared" si="19"/>
        <v>-1.8676631078611405E-2</v>
      </c>
      <c r="AZ9" s="82">
        <f t="shared" si="20"/>
        <v>-1.831296222575075E-2</v>
      </c>
      <c r="BA9" s="82">
        <f t="shared" si="21"/>
        <v>-2.6568740444928608E-2</v>
      </c>
      <c r="BB9" s="82">
        <f t="shared" si="22"/>
        <v>-1.8676631078606693E-2</v>
      </c>
    </row>
    <row r="10" spans="1:54" s="4" customFormat="1" x14ac:dyDescent="0.45">
      <c r="A10" s="6">
        <v>41698</v>
      </c>
      <c r="B10" s="9">
        <v>3651574.1729729259</v>
      </c>
      <c r="C10" s="29">
        <v>843347.89659031737</v>
      </c>
      <c r="D10" s="29">
        <v>1174006.5116414928</v>
      </c>
      <c r="E10" s="29">
        <v>46296.169223157995</v>
      </c>
      <c r="F10" s="29">
        <v>1587600.0361366286</v>
      </c>
      <c r="G10" s="28">
        <v>323.55938132899996</v>
      </c>
      <c r="H10" s="11">
        <f t="shared" si="1"/>
        <v>3651574.1729729255</v>
      </c>
      <c r="I10" s="13">
        <v>3594657.4470219761</v>
      </c>
      <c r="J10" s="13">
        <v>56916.725950948981</v>
      </c>
      <c r="K10" s="12">
        <f t="shared" si="0"/>
        <v>3651574.172972925</v>
      </c>
      <c r="L10" s="15">
        <v>3492887.7205420076</v>
      </c>
      <c r="M10" s="15">
        <v>158686.45243091707</v>
      </c>
      <c r="N10" s="10">
        <f t="shared" si="2"/>
        <v>3651574.1729729245</v>
      </c>
      <c r="O10" s="15">
        <v>567850.17747250921</v>
      </c>
      <c r="P10" s="15">
        <v>208766.51835191401</v>
      </c>
      <c r="Q10" s="15">
        <v>322448.91939806484</v>
      </c>
      <c r="R10" s="15">
        <v>312572.70237428596</v>
      </c>
      <c r="S10" s="15">
        <v>296857.02762033709</v>
      </c>
      <c r="T10" s="15">
        <v>359142.69256129599</v>
      </c>
      <c r="U10" s="15">
        <v>1583936.1351945174</v>
      </c>
      <c r="V10" s="19">
        <f t="shared" si="3"/>
        <v>3651574.1729729245</v>
      </c>
      <c r="W10" s="15">
        <v>1708495.345217112</v>
      </c>
      <c r="X10" s="24">
        <v>358333.99999999837</v>
      </c>
      <c r="Y10" s="24">
        <v>1584744.8277558142</v>
      </c>
      <c r="Z10" s="19">
        <f t="shared" si="4"/>
        <v>3651574.1729729245</v>
      </c>
      <c r="AA10" s="15">
        <v>1315178.110015573</v>
      </c>
      <c r="AB10" s="15">
        <v>312438.386666623</v>
      </c>
      <c r="AC10" s="15">
        <v>1690732.1165060715</v>
      </c>
      <c r="AD10" s="15">
        <v>149913.54768785799</v>
      </c>
      <c r="AE10" s="15">
        <v>183312.01209679898</v>
      </c>
      <c r="AF10" s="19">
        <f t="shared" si="5"/>
        <v>3651574.1729729245</v>
      </c>
      <c r="AG10" s="15">
        <v>3045250.5123305656</v>
      </c>
      <c r="AH10" s="24">
        <v>606323.66064235824</v>
      </c>
      <c r="AI10" s="19">
        <f t="shared" si="6"/>
        <v>3651574.1729729241</v>
      </c>
      <c r="AJ10" s="13">
        <v>39106.84420904101</v>
      </c>
      <c r="AK10" s="13">
        <v>446444.72208005725</v>
      </c>
      <c r="AL10" s="13">
        <v>1146312.8711514934</v>
      </c>
      <c r="AM10" s="13">
        <v>2019709.7355323341</v>
      </c>
      <c r="AN10" s="19">
        <f t="shared" si="7"/>
        <v>3651574.1729729259</v>
      </c>
      <c r="AO10" s="82">
        <f t="shared" si="9"/>
        <v>1.8761499007206859E-3</v>
      </c>
      <c r="AP10" s="82">
        <f t="shared" si="10"/>
        <v>1.471670986701033E-3</v>
      </c>
      <c r="AQ10" s="82">
        <f t="shared" si="11"/>
        <v>5.9581513998147673E-3</v>
      </c>
      <c r="AR10" s="82">
        <f t="shared" si="12"/>
        <v>3.3149192741178577E-3</v>
      </c>
      <c r="AS10" s="82">
        <f t="shared" si="13"/>
        <v>3.9016503684948683E-3</v>
      </c>
      <c r="AT10" s="82">
        <f t="shared" si="14"/>
        <v>1.1604649550251518E-2</v>
      </c>
      <c r="AU10" s="82">
        <f t="shared" si="15"/>
        <v>2.6940876785244372E-2</v>
      </c>
      <c r="AV10" s="82">
        <f t="shared" si="16"/>
        <v>-3.9642856521399953E-3</v>
      </c>
      <c r="AW10" s="82">
        <f t="shared" si="17"/>
        <v>5.1589681497929271E-3</v>
      </c>
      <c r="AX10" s="82">
        <f t="shared" si="18"/>
        <v>-1.6798906235561888E-2</v>
      </c>
      <c r="AY10" s="82">
        <f t="shared" si="19"/>
        <v>3.9016503684937134E-3</v>
      </c>
      <c r="AZ10" s="82">
        <f t="shared" si="20"/>
        <v>4.152500673909541E-3</v>
      </c>
      <c r="BA10" s="82">
        <f t="shared" si="21"/>
        <v>-1.5883122902835935E-3</v>
      </c>
      <c r="BB10" s="82">
        <f t="shared" si="22"/>
        <v>3.9016503684921708E-3</v>
      </c>
    </row>
    <row r="11" spans="1:54" s="4" customFormat="1" x14ac:dyDescent="0.45">
      <c r="A11" s="6">
        <v>41729</v>
      </c>
      <c r="B11" s="9">
        <v>3671553.2614407358</v>
      </c>
      <c r="C11" s="29">
        <v>833049.73016184219</v>
      </c>
      <c r="D11" s="29">
        <v>1156722.5130151398</v>
      </c>
      <c r="E11" s="29">
        <v>51599.597719956022</v>
      </c>
      <c r="F11" s="29">
        <v>1629540.5263310371</v>
      </c>
      <c r="G11" s="28">
        <v>640.89421276600001</v>
      </c>
      <c r="H11" s="11">
        <f t="shared" si="1"/>
        <v>3671553.2614407414</v>
      </c>
      <c r="I11" s="13">
        <v>3610456.7814852921</v>
      </c>
      <c r="J11" s="13">
        <v>61096.479955443989</v>
      </c>
      <c r="K11" s="12">
        <f t="shared" si="0"/>
        <v>3671553.2614407362</v>
      </c>
      <c r="L11" s="15">
        <v>3508548.5027937307</v>
      </c>
      <c r="M11" s="15">
        <v>163004.75864700408</v>
      </c>
      <c r="N11" s="10">
        <f t="shared" si="2"/>
        <v>3671553.2614407348</v>
      </c>
      <c r="O11" s="15">
        <v>562886.44024822488</v>
      </c>
      <c r="P11" s="15">
        <v>208435.00663346401</v>
      </c>
      <c r="Q11" s="15">
        <v>321082.68049230409</v>
      </c>
      <c r="R11" s="15">
        <v>309634.21203657484</v>
      </c>
      <c r="S11" s="15">
        <v>295026.35732312803</v>
      </c>
      <c r="T11" s="15">
        <v>356804.6687570822</v>
      </c>
      <c r="U11" s="15">
        <v>1617683.8959499621</v>
      </c>
      <c r="V11" s="19">
        <f t="shared" si="3"/>
        <v>3671553.26144074</v>
      </c>
      <c r="W11" s="15">
        <v>1697064.6967336955</v>
      </c>
      <c r="X11" s="24">
        <v>358526.00000000047</v>
      </c>
      <c r="Y11" s="24">
        <v>1615962.564707044</v>
      </c>
      <c r="Z11" s="19">
        <f t="shared" si="4"/>
        <v>3671553.26144074</v>
      </c>
      <c r="AA11" s="15">
        <v>1331925.3273828242</v>
      </c>
      <c r="AB11" s="15">
        <v>324117.08132932481</v>
      </c>
      <c r="AC11" s="15">
        <v>1683340.2725113174</v>
      </c>
      <c r="AD11" s="15">
        <v>150476.24599811505</v>
      </c>
      <c r="AE11" s="15">
        <v>181694.33421915802</v>
      </c>
      <c r="AF11" s="19">
        <f t="shared" si="5"/>
        <v>3671553.2614407395</v>
      </c>
      <c r="AG11" s="15">
        <v>3079456.3558323421</v>
      </c>
      <c r="AH11" s="24">
        <v>592096.90560839802</v>
      </c>
      <c r="AI11" s="19">
        <f t="shared" si="6"/>
        <v>3671553.26144074</v>
      </c>
      <c r="AJ11" s="13">
        <v>41129.049555435005</v>
      </c>
      <c r="AK11" s="13">
        <v>450574.71591611626</v>
      </c>
      <c r="AL11" s="13">
        <v>1148710.2533966585</v>
      </c>
      <c r="AM11" s="13">
        <v>2031139.2425725316</v>
      </c>
      <c r="AN11" s="19">
        <f t="shared" si="7"/>
        <v>3671553.2614407414</v>
      </c>
      <c r="AO11" s="82">
        <f t="shared" si="9"/>
        <v>5.1709755345753193E-2</v>
      </c>
      <c r="AP11" s="82">
        <f t="shared" si="10"/>
        <v>9.2508515204675311E-3</v>
      </c>
      <c r="AQ11" s="82">
        <f t="shared" si="11"/>
        <v>2.091385611640953E-3</v>
      </c>
      <c r="AR11" s="82">
        <f t="shared" si="12"/>
        <v>5.6589849715137528E-3</v>
      </c>
      <c r="AS11" s="82">
        <f t="shared" si="13"/>
        <v>5.471363176925273E-3</v>
      </c>
      <c r="AT11" s="82">
        <f t="shared" si="14"/>
        <v>1.2733801786780703E-2</v>
      </c>
      <c r="AU11" s="82">
        <f t="shared" si="15"/>
        <v>3.7379192701961959E-2</v>
      </c>
      <c r="AV11" s="82">
        <f t="shared" si="16"/>
        <v>-4.3719782232737809E-3</v>
      </c>
      <c r="AW11" s="82">
        <f t="shared" si="17"/>
        <v>3.7534853849811663E-3</v>
      </c>
      <c r="AX11" s="82">
        <f t="shared" si="18"/>
        <v>-8.8247238090798912E-3</v>
      </c>
      <c r="AY11" s="82">
        <f t="shared" si="19"/>
        <v>5.4713631769251481E-3</v>
      </c>
      <c r="AZ11" s="82">
        <f t="shared" si="20"/>
        <v>4.4836202892009807E-3</v>
      </c>
      <c r="BA11" s="82">
        <f t="shared" si="21"/>
        <v>2.7212822203375925E-2</v>
      </c>
      <c r="BB11" s="82">
        <f t="shared" si="22"/>
        <v>5.4713631769238722E-3</v>
      </c>
    </row>
    <row r="12" spans="1:54" s="4" customFormat="1" x14ac:dyDescent="0.45">
      <c r="A12" s="6">
        <v>41759</v>
      </c>
      <c r="B12" s="9">
        <v>3749915.3579210383</v>
      </c>
      <c r="C12" s="29">
        <v>868116.83756316465</v>
      </c>
      <c r="D12" s="29">
        <v>1165861.3727738822</v>
      </c>
      <c r="E12" s="29">
        <v>66522.388467493976</v>
      </c>
      <c r="F12" s="29">
        <v>1648803.8019216005</v>
      </c>
      <c r="G12" s="28">
        <v>610.95719489800013</v>
      </c>
      <c r="H12" s="11">
        <f t="shared" si="1"/>
        <v>3749915.3579210392</v>
      </c>
      <c r="I12" s="13">
        <v>3687169.1294733584</v>
      </c>
      <c r="J12" s="13">
        <v>62746.228447676949</v>
      </c>
      <c r="K12" s="12">
        <f t="shared" si="0"/>
        <v>3749915.3579210355</v>
      </c>
      <c r="L12" s="15">
        <v>3580904.7835591161</v>
      </c>
      <c r="M12" s="15">
        <v>169010.574361921</v>
      </c>
      <c r="N12" s="10">
        <f t="shared" si="2"/>
        <v>3749915.3579210369</v>
      </c>
      <c r="O12" s="15">
        <v>571240.86921533803</v>
      </c>
      <c r="P12" s="15">
        <v>210275.81758066002</v>
      </c>
      <c r="Q12" s="15">
        <v>322829.83410177607</v>
      </c>
      <c r="R12" s="15">
        <v>313380.54401224595</v>
      </c>
      <c r="S12" s="15">
        <v>297813.68391176377</v>
      </c>
      <c r="T12" s="15">
        <v>361124.42699173134</v>
      </c>
      <c r="U12" s="15">
        <v>1673250.182107524</v>
      </c>
      <c r="V12" s="19">
        <f t="shared" si="3"/>
        <v>3749915.3579210392</v>
      </c>
      <c r="W12" s="15">
        <v>1715540.7488217847</v>
      </c>
      <c r="X12" s="24">
        <v>362691.9999999993</v>
      </c>
      <c r="Y12" s="24">
        <v>1671682.6090992552</v>
      </c>
      <c r="Z12" s="19">
        <f t="shared" si="4"/>
        <v>3749915.3579210392</v>
      </c>
      <c r="AA12" s="15">
        <v>1368949.046626376</v>
      </c>
      <c r="AB12" s="15">
        <v>347808.59988687385</v>
      </c>
      <c r="AC12" s="15">
        <v>1709863.3188772299</v>
      </c>
      <c r="AD12" s="15">
        <v>147819.51033923298</v>
      </c>
      <c r="AE12" s="15">
        <v>175474.88219132714</v>
      </c>
      <c r="AF12" s="19">
        <f t="shared" si="5"/>
        <v>3749915.3579210397</v>
      </c>
      <c r="AG12" s="15">
        <v>3153224.719743968</v>
      </c>
      <c r="AH12" s="24">
        <v>596690.638177071</v>
      </c>
      <c r="AI12" s="19">
        <f t="shared" si="6"/>
        <v>3749915.3579210388</v>
      </c>
      <c r="AJ12" s="13">
        <v>42541.270916681991</v>
      </c>
      <c r="AK12" s="13">
        <v>469070.38675527414</v>
      </c>
      <c r="AL12" s="13">
        <v>1163027.2343929252</v>
      </c>
      <c r="AM12" s="13">
        <v>2075276.4658561584</v>
      </c>
      <c r="AN12" s="19">
        <f t="shared" si="7"/>
        <v>3749915.3579210397</v>
      </c>
      <c r="AO12" s="82">
        <f t="shared" si="9"/>
        <v>3.4336348068134917E-2</v>
      </c>
      <c r="AP12" s="82">
        <f t="shared" si="10"/>
        <v>4.104906508469338E-2</v>
      </c>
      <c r="AQ12" s="82">
        <f t="shared" si="11"/>
        <v>1.2463526771814183E-2</v>
      </c>
      <c r="AR12" s="82">
        <f t="shared" si="12"/>
        <v>2.1730279420787028E-2</v>
      </c>
      <c r="AS12" s="82">
        <f t="shared" si="13"/>
        <v>2.1343036829472146E-2</v>
      </c>
      <c r="AT12" s="82">
        <f t="shared" si="14"/>
        <v>2.7797143340086376E-2</v>
      </c>
      <c r="AU12" s="82">
        <f t="shared" si="15"/>
        <v>7.3095556890680702E-2</v>
      </c>
      <c r="AV12" s="82">
        <f t="shared" si="16"/>
        <v>1.5756200216337553E-2</v>
      </c>
      <c r="AW12" s="82">
        <f t="shared" si="17"/>
        <v>-1.7655515269269471E-2</v>
      </c>
      <c r="AX12" s="82">
        <f t="shared" si="18"/>
        <v>-3.4230302527370131E-2</v>
      </c>
      <c r="AY12" s="82">
        <f t="shared" si="19"/>
        <v>2.1343036829472667E-2</v>
      </c>
      <c r="AZ12" s="82">
        <f t="shared" si="20"/>
        <v>2.062285321345014E-2</v>
      </c>
      <c r="BA12" s="82">
        <f t="shared" si="21"/>
        <v>3.6844419541903331E-2</v>
      </c>
      <c r="BB12" s="82">
        <f t="shared" si="22"/>
        <v>2.1343036829473201E-2</v>
      </c>
    </row>
    <row r="13" spans="1:54" s="4" customFormat="1" x14ac:dyDescent="0.45">
      <c r="A13" s="6">
        <v>41790</v>
      </c>
      <c r="B13" s="9">
        <v>3822525.1904027932</v>
      </c>
      <c r="C13" s="29">
        <v>910484.79853974865</v>
      </c>
      <c r="D13" s="29">
        <v>1157039.0712711171</v>
      </c>
      <c r="E13" s="29">
        <v>67649.666530007002</v>
      </c>
      <c r="F13" s="29">
        <v>1685764.7787464117</v>
      </c>
      <c r="G13" s="28">
        <v>1586.8753155090001</v>
      </c>
      <c r="H13" s="11">
        <f t="shared" si="1"/>
        <v>3822525.1904027932</v>
      </c>
      <c r="I13" s="13">
        <v>3754144.8422100777</v>
      </c>
      <c r="J13" s="13">
        <v>68380.348192718011</v>
      </c>
      <c r="K13" s="12">
        <f t="shared" si="0"/>
        <v>3822525.1904027956</v>
      </c>
      <c r="L13" s="15">
        <v>3650685.0048661251</v>
      </c>
      <c r="M13" s="15">
        <v>171840.18553666701</v>
      </c>
      <c r="N13" s="10">
        <f t="shared" si="2"/>
        <v>3822525.1904027918</v>
      </c>
      <c r="O13" s="15">
        <v>566381.9658846932</v>
      </c>
      <c r="P13" s="15">
        <v>209841.30681994805</v>
      </c>
      <c r="Q13" s="15">
        <v>324170.47170086007</v>
      </c>
      <c r="R13" s="15">
        <v>315304.13218883495</v>
      </c>
      <c r="S13" s="15">
        <v>301827.53197781398</v>
      </c>
      <c r="T13" s="15">
        <v>364481.96839076979</v>
      </c>
      <c r="U13" s="15">
        <v>1740517.8134398719</v>
      </c>
      <c r="V13" s="19">
        <f t="shared" si="3"/>
        <v>3822525.1904027918</v>
      </c>
      <c r="W13" s="15">
        <v>1717525.4085721513</v>
      </c>
      <c r="X13" s="24">
        <v>367119.99999999744</v>
      </c>
      <c r="Y13" s="24">
        <v>1737879.7818306431</v>
      </c>
      <c r="Z13" s="19">
        <f t="shared" si="4"/>
        <v>3822525.1904027918</v>
      </c>
      <c r="AA13" s="15">
        <v>1387196.680091718</v>
      </c>
      <c r="AB13" s="15">
        <v>364087.09916801716</v>
      </c>
      <c r="AC13" s="15">
        <v>1737366.472078627</v>
      </c>
      <c r="AD13" s="15">
        <v>146712.66836752108</v>
      </c>
      <c r="AE13" s="15">
        <v>187162.27069691307</v>
      </c>
      <c r="AF13" s="19">
        <f t="shared" si="5"/>
        <v>3822525.190402796</v>
      </c>
      <c r="AG13" s="15">
        <v>3180997.8521065693</v>
      </c>
      <c r="AH13" s="24">
        <v>641527.33829622786</v>
      </c>
      <c r="AI13" s="19">
        <f t="shared" si="6"/>
        <v>3822525.1904027974</v>
      </c>
      <c r="AJ13" s="13">
        <v>42993.282530154989</v>
      </c>
      <c r="AK13" s="13">
        <v>487531.50686538999</v>
      </c>
      <c r="AL13" s="13">
        <v>1186306.9580459138</v>
      </c>
      <c r="AM13" s="13">
        <v>2105693.4429613361</v>
      </c>
      <c r="AN13" s="19">
        <f t="shared" si="7"/>
        <v>3822525.1904027951</v>
      </c>
      <c r="AO13" s="82">
        <f t="shared" si="9"/>
        <v>1.0625249404472951E-2</v>
      </c>
      <c r="AP13" s="82">
        <f t="shared" si="10"/>
        <v>3.9356822838077565E-2</v>
      </c>
      <c r="AQ13" s="82">
        <f t="shared" si="11"/>
        <v>2.0016490555477131E-2</v>
      </c>
      <c r="AR13" s="82">
        <f t="shared" si="12"/>
        <v>1.4656831321329101E-2</v>
      </c>
      <c r="AS13" s="82">
        <f t="shared" si="13"/>
        <v>1.9363059043020759E-2</v>
      </c>
      <c r="AT13" s="82">
        <f t="shared" si="14"/>
        <v>1.3329665928992224E-2</v>
      </c>
      <c r="AU13" s="82">
        <f t="shared" si="15"/>
        <v>4.6803038471268252E-2</v>
      </c>
      <c r="AV13" s="82">
        <f t="shared" si="16"/>
        <v>1.6085001004324018E-2</v>
      </c>
      <c r="AW13" s="82">
        <f t="shared" si="17"/>
        <v>-7.4877935204344095E-3</v>
      </c>
      <c r="AX13" s="82">
        <f t="shared" si="18"/>
        <v>6.6604338806979288E-2</v>
      </c>
      <c r="AY13" s="82">
        <f t="shared" si="19"/>
        <v>1.9363059043021005E-2</v>
      </c>
      <c r="AZ13" s="82">
        <f t="shared" si="20"/>
        <v>1.9486756985940677E-2</v>
      </c>
      <c r="BA13" s="82">
        <f t="shared" si="21"/>
        <v>1.6742213825548278E-2</v>
      </c>
      <c r="BB13" s="82">
        <f t="shared" si="22"/>
        <v>1.9363059043020648E-2</v>
      </c>
    </row>
    <row r="14" spans="1:54" s="4" customFormat="1" x14ac:dyDescent="0.45">
      <c r="A14" s="6">
        <v>41820</v>
      </c>
      <c r="B14" s="9">
        <v>3893057.4047722253</v>
      </c>
      <c r="C14" s="29">
        <v>934416.53968338878</v>
      </c>
      <c r="D14" s="29">
        <v>1168743.3524303322</v>
      </c>
      <c r="E14" s="29">
        <v>64727.820845834984</v>
      </c>
      <c r="F14" s="29">
        <v>1723669.771349547</v>
      </c>
      <c r="G14" s="28">
        <v>1499.9204631270002</v>
      </c>
      <c r="H14" s="11">
        <f t="shared" si="1"/>
        <v>3893057.40477223</v>
      </c>
      <c r="I14" s="13">
        <v>3824026.5372661809</v>
      </c>
      <c r="J14" s="13">
        <v>69030.867506044975</v>
      </c>
      <c r="K14" s="12">
        <f t="shared" si="0"/>
        <v>3893057.4047722258</v>
      </c>
      <c r="L14" s="15">
        <v>3719985.1542530162</v>
      </c>
      <c r="M14" s="15">
        <v>173072.25051921009</v>
      </c>
      <c r="N14" s="10">
        <f t="shared" si="2"/>
        <v>3893057.4047722262</v>
      </c>
      <c r="O14" s="15">
        <v>564315.55194312904</v>
      </c>
      <c r="P14" s="15">
        <v>210794.17727167311</v>
      </c>
      <c r="Q14" s="15">
        <v>327490.42307603185</v>
      </c>
      <c r="R14" s="15">
        <v>320338.43797382497</v>
      </c>
      <c r="S14" s="15">
        <v>309459.99167345295</v>
      </c>
      <c r="T14" s="15">
        <v>376101.07044238987</v>
      </c>
      <c r="U14" s="15">
        <v>1784557.7523917269</v>
      </c>
      <c r="V14" s="19">
        <f t="shared" si="3"/>
        <v>3893057.4047722286</v>
      </c>
      <c r="W14" s="15">
        <v>1732398.5819381117</v>
      </c>
      <c r="X14" s="24">
        <v>378586.0000000007</v>
      </c>
      <c r="Y14" s="24">
        <v>1782072.8228341162</v>
      </c>
      <c r="Z14" s="19">
        <f t="shared" si="4"/>
        <v>3893057.4047722286</v>
      </c>
      <c r="AA14" s="15">
        <v>1422133.9084441282</v>
      </c>
      <c r="AB14" s="15">
        <v>383290.04266544123</v>
      </c>
      <c r="AC14" s="15">
        <v>1758243.1398629122</v>
      </c>
      <c r="AD14" s="15">
        <v>148559.80994235098</v>
      </c>
      <c r="AE14" s="15">
        <v>180830.50385739791</v>
      </c>
      <c r="AF14" s="19">
        <f t="shared" si="5"/>
        <v>3893057.4047722309</v>
      </c>
      <c r="AG14" s="15">
        <v>3264441.2950664777</v>
      </c>
      <c r="AH14" s="24">
        <v>628616.10970574582</v>
      </c>
      <c r="AI14" s="19">
        <f t="shared" si="6"/>
        <v>3893057.4047722234</v>
      </c>
      <c r="AJ14" s="13">
        <v>44707.285489490969</v>
      </c>
      <c r="AK14" s="13">
        <v>504353.98601949564</v>
      </c>
      <c r="AL14" s="13">
        <v>1200782.1694574226</v>
      </c>
      <c r="AM14" s="13">
        <v>2143213.9638058217</v>
      </c>
      <c r="AN14" s="19">
        <f t="shared" si="7"/>
        <v>3893057.4047722309</v>
      </c>
      <c r="AO14" s="82">
        <f t="shared" si="9"/>
        <v>3.9866761932722809E-2</v>
      </c>
      <c r="AP14" s="82">
        <f t="shared" si="10"/>
        <v>3.4505419479997676E-2</v>
      </c>
      <c r="AQ14" s="82">
        <f t="shared" si="11"/>
        <v>1.2201910570728098E-2</v>
      </c>
      <c r="AR14" s="82">
        <f t="shared" si="12"/>
        <v>1.7818605538192079E-2</v>
      </c>
      <c r="AS14" s="82">
        <f t="shared" si="13"/>
        <v>1.8451733044564586E-2</v>
      </c>
      <c r="AT14" s="82">
        <f t="shared" si="14"/>
        <v>2.5185490171516479E-2</v>
      </c>
      <c r="AU14" s="82">
        <f t="shared" si="15"/>
        <v>5.2742718820043638E-2</v>
      </c>
      <c r="AV14" s="82">
        <f t="shared" si="16"/>
        <v>1.2016271822782398E-2</v>
      </c>
      <c r="AW14" s="82">
        <f t="shared" si="17"/>
        <v>1.2590198211123397E-2</v>
      </c>
      <c r="AX14" s="82">
        <f t="shared" si="18"/>
        <v>-3.3830359163405835E-2</v>
      </c>
      <c r="AY14" s="82">
        <f t="shared" si="19"/>
        <v>1.845173304456434E-2</v>
      </c>
      <c r="AZ14" s="82">
        <f t="shared" si="20"/>
        <v>1.8982779750791587E-2</v>
      </c>
      <c r="BA14" s="82">
        <f t="shared" si="21"/>
        <v>7.1698303787049392E-3</v>
      </c>
      <c r="BB14" s="82">
        <f t="shared" si="22"/>
        <v>1.8451733044564239E-2</v>
      </c>
    </row>
    <row r="15" spans="1:54" s="4" customFormat="1" x14ac:dyDescent="0.45">
      <c r="A15" s="6">
        <v>41851</v>
      </c>
      <c r="B15" s="9">
        <v>3832171.4402701994</v>
      </c>
      <c r="C15" s="29">
        <v>822599.3021804248</v>
      </c>
      <c r="D15" s="29">
        <v>1205447.3716578581</v>
      </c>
      <c r="E15" s="29">
        <v>53516.620065241019</v>
      </c>
      <c r="F15" s="29">
        <v>1749033.4096007633</v>
      </c>
      <c r="G15" s="28">
        <v>1574.736765912</v>
      </c>
      <c r="H15" s="11">
        <f t="shared" si="1"/>
        <v>3832171.4402701994</v>
      </c>
      <c r="I15" s="13">
        <v>3776376.5011789137</v>
      </c>
      <c r="J15" s="13">
        <v>55794.939091285036</v>
      </c>
      <c r="K15" s="12">
        <f t="shared" si="0"/>
        <v>3832171.440270199</v>
      </c>
      <c r="L15" s="15">
        <v>3657159.9127442059</v>
      </c>
      <c r="M15" s="15">
        <v>175011.527525994</v>
      </c>
      <c r="N15" s="10">
        <f t="shared" si="2"/>
        <v>3832171.4402701999</v>
      </c>
      <c r="O15" s="15">
        <v>602319.17765448813</v>
      </c>
      <c r="P15" s="15">
        <v>218057.97235143499</v>
      </c>
      <c r="Q15" s="15">
        <v>334006.53165975498</v>
      </c>
      <c r="R15" s="15">
        <v>323367.69674513792</v>
      </c>
      <c r="S15" s="15">
        <v>311392.10999903304</v>
      </c>
      <c r="T15" s="15">
        <v>372943.59859101311</v>
      </c>
      <c r="U15" s="15">
        <v>1670084.3532693372</v>
      </c>
      <c r="V15" s="19">
        <f t="shared" si="3"/>
        <v>3832171.440270199</v>
      </c>
      <c r="W15" s="15">
        <v>1789143.4884098489</v>
      </c>
      <c r="X15" s="24">
        <v>374340</v>
      </c>
      <c r="Y15" s="24">
        <v>1668687.9518603501</v>
      </c>
      <c r="Z15" s="19">
        <f t="shared" si="4"/>
        <v>3832171.440270199</v>
      </c>
      <c r="AA15" s="15">
        <v>1415078.7920302949</v>
      </c>
      <c r="AB15" s="15">
        <v>331162.21587554616</v>
      </c>
      <c r="AC15" s="15">
        <v>1767014.786920792</v>
      </c>
      <c r="AD15" s="15">
        <v>143089.82169380097</v>
      </c>
      <c r="AE15" s="15">
        <v>175825.823749765</v>
      </c>
      <c r="AF15" s="19">
        <f t="shared" si="5"/>
        <v>3832171.440270199</v>
      </c>
      <c r="AG15" s="15">
        <v>3210303.2035976746</v>
      </c>
      <c r="AH15" s="24">
        <v>621868.23667252553</v>
      </c>
      <c r="AI15" s="19">
        <f t="shared" si="6"/>
        <v>3832171.4402702004</v>
      </c>
      <c r="AJ15" s="13">
        <v>40629.749305398975</v>
      </c>
      <c r="AK15" s="13">
        <v>474626.58332392992</v>
      </c>
      <c r="AL15" s="13">
        <v>1174458.9673110973</v>
      </c>
      <c r="AM15" s="13">
        <v>2142456.1403297721</v>
      </c>
      <c r="AN15" s="19">
        <f t="shared" si="7"/>
        <v>3832171.4402701985</v>
      </c>
      <c r="AO15" s="82">
        <f t="shared" si="9"/>
        <v>-9.1205183661854664E-2</v>
      </c>
      <c r="AP15" s="82">
        <f t="shared" si="10"/>
        <v>-5.8941544073405253E-2</v>
      </c>
      <c r="AQ15" s="82">
        <f t="shared" si="11"/>
        <v>-2.1921713043273693E-2</v>
      </c>
      <c r="AR15" s="82">
        <f t="shared" si="12"/>
        <v>-3.5359207659503816E-4</v>
      </c>
      <c r="AS15" s="82">
        <f t="shared" si="13"/>
        <v>-1.563962669222305E-2</v>
      </c>
      <c r="AT15" s="82">
        <f t="shared" si="14"/>
        <v>-4.9609367809476694E-3</v>
      </c>
      <c r="AU15" s="82">
        <f t="shared" si="15"/>
        <v>-0.13600099399241478</v>
      </c>
      <c r="AV15" s="82">
        <f t="shared" si="16"/>
        <v>4.9888703439295821E-3</v>
      </c>
      <c r="AW15" s="82">
        <f t="shared" si="17"/>
        <v>-3.6820108013551282E-2</v>
      </c>
      <c r="AX15" s="82">
        <f t="shared" si="18"/>
        <v>-2.7676083408911922E-2</v>
      </c>
      <c r="AY15" s="82">
        <f t="shared" si="19"/>
        <v>-1.5639626692222932E-2</v>
      </c>
      <c r="AZ15" s="82">
        <f t="shared" si="20"/>
        <v>-1.6888573180724373E-2</v>
      </c>
      <c r="BA15" s="82">
        <f t="shared" si="21"/>
        <v>1.1205014096518331E-2</v>
      </c>
      <c r="BB15" s="82">
        <f t="shared" si="22"/>
        <v>-1.5639626692221513E-2</v>
      </c>
    </row>
    <row r="16" spans="1:54" s="4" customFormat="1" x14ac:dyDescent="0.45">
      <c r="A16" s="6">
        <v>41882</v>
      </c>
      <c r="B16" s="9">
        <v>3913841.5065228343</v>
      </c>
      <c r="C16" s="29">
        <v>867113.07833539369</v>
      </c>
      <c r="D16" s="29">
        <v>1194904.0208986632</v>
      </c>
      <c r="E16" s="29">
        <v>60446.376948029989</v>
      </c>
      <c r="F16" s="29">
        <v>1789122.4582538276</v>
      </c>
      <c r="G16" s="28">
        <v>2255.572086914</v>
      </c>
      <c r="H16" s="11">
        <f t="shared" si="1"/>
        <v>3913841.5065228282</v>
      </c>
      <c r="I16" s="13">
        <v>3846059.671824771</v>
      </c>
      <c r="J16" s="13">
        <v>67781.83469806597</v>
      </c>
      <c r="K16" s="12">
        <f t="shared" si="0"/>
        <v>3913841.5065228371</v>
      </c>
      <c r="L16" s="15">
        <v>3733646.4897166612</v>
      </c>
      <c r="M16" s="15">
        <v>180195.01680617203</v>
      </c>
      <c r="N16" s="10">
        <f t="shared" si="2"/>
        <v>3913841.5065228334</v>
      </c>
      <c r="O16" s="15">
        <v>583984.20138734207</v>
      </c>
      <c r="P16" s="15">
        <v>217612.48704829314</v>
      </c>
      <c r="Q16" s="15">
        <v>336578.72142599314</v>
      </c>
      <c r="R16" s="15">
        <v>329253.56813426712</v>
      </c>
      <c r="S16" s="15">
        <v>317003.67691079207</v>
      </c>
      <c r="T16" s="15">
        <v>379188.8032008711</v>
      </c>
      <c r="U16" s="15">
        <v>1750220.0484152744</v>
      </c>
      <c r="V16" s="19">
        <f t="shared" si="3"/>
        <v>3913841.5065228329</v>
      </c>
      <c r="W16" s="15">
        <v>1784432.6549066873</v>
      </c>
      <c r="X16" s="24">
        <v>381858.0000000014</v>
      </c>
      <c r="Y16" s="24">
        <v>1747550.8516161442</v>
      </c>
      <c r="Z16" s="19">
        <f t="shared" si="4"/>
        <v>3913841.5065228329</v>
      </c>
      <c r="AA16" s="15">
        <v>1451731.7546933643</v>
      </c>
      <c r="AB16" s="15">
        <v>354181.67033646017</v>
      </c>
      <c r="AC16" s="15">
        <v>1781421.5093523934</v>
      </c>
      <c r="AD16" s="15">
        <v>145116.47334087797</v>
      </c>
      <c r="AE16" s="15">
        <v>181390.09879973612</v>
      </c>
      <c r="AF16" s="19">
        <f t="shared" si="5"/>
        <v>3913841.506522832</v>
      </c>
      <c r="AG16" s="15">
        <v>3282423.3299245983</v>
      </c>
      <c r="AH16" s="24">
        <v>631418.17659823201</v>
      </c>
      <c r="AI16" s="19">
        <f t="shared" si="6"/>
        <v>3913841.5065228306</v>
      </c>
      <c r="AJ16" s="13">
        <v>43142.745053742998</v>
      </c>
      <c r="AK16" s="13">
        <v>488962.95107004879</v>
      </c>
      <c r="AL16" s="13">
        <v>1200898.8972964876</v>
      </c>
      <c r="AM16" s="13">
        <v>2180836.9131025495</v>
      </c>
      <c r="AN16" s="19">
        <f t="shared" si="7"/>
        <v>3913841.5065228287</v>
      </c>
      <c r="AO16" s="82">
        <f t="shared" si="9"/>
        <v>6.185112611586039E-2</v>
      </c>
      <c r="AP16" s="82">
        <f t="shared" si="10"/>
        <v>3.0205572654017094E-2</v>
      </c>
      <c r="AQ16" s="82">
        <f t="shared" si="11"/>
        <v>2.2512433998374607E-2</v>
      </c>
      <c r="AR16" s="82">
        <f t="shared" si="12"/>
        <v>1.7914379692678187E-2</v>
      </c>
      <c r="AS16" s="82">
        <f t="shared" si="13"/>
        <v>2.1311694303236029E-2</v>
      </c>
      <c r="AT16" s="82">
        <f t="shared" si="14"/>
        <v>2.5901711529773726E-2</v>
      </c>
      <c r="AU16" s="82">
        <f t="shared" si="15"/>
        <v>6.9511113760529195E-2</v>
      </c>
      <c r="AV16" s="82">
        <f t="shared" si="16"/>
        <v>8.1531419760819956E-3</v>
      </c>
      <c r="AW16" s="82">
        <f t="shared" si="17"/>
        <v>1.4163492714484249E-2</v>
      </c>
      <c r="AX16" s="82">
        <f t="shared" si="18"/>
        <v>3.1646517737293198E-2</v>
      </c>
      <c r="AY16" s="82">
        <f t="shared" si="19"/>
        <v>2.1311694303236758E-2</v>
      </c>
      <c r="AZ16" s="82">
        <f t="shared" si="20"/>
        <v>2.0914200854581275E-2</v>
      </c>
      <c r="BA16" s="82">
        <f t="shared" si="21"/>
        <v>2.9617987760309945E-2</v>
      </c>
      <c r="BB16" s="82">
        <f t="shared" si="22"/>
        <v>2.1311694303236872E-2</v>
      </c>
    </row>
    <row r="17" spans="1:54" s="4" customFormat="1" x14ac:dyDescent="0.45">
      <c r="A17" s="6">
        <v>41912</v>
      </c>
      <c r="B17" s="9">
        <v>4066909.4096339708</v>
      </c>
      <c r="C17" s="29">
        <v>939250.79803794867</v>
      </c>
      <c r="D17" s="29">
        <v>1207884.1035393542</v>
      </c>
      <c r="E17" s="29">
        <v>78640.520101903021</v>
      </c>
      <c r="F17" s="29">
        <v>1838806.4459953518</v>
      </c>
      <c r="G17" s="28">
        <v>2327.5419594160003</v>
      </c>
      <c r="H17" s="11">
        <f t="shared" si="1"/>
        <v>4066909.4096339736</v>
      </c>
      <c r="I17" s="13">
        <v>3986569.264289781</v>
      </c>
      <c r="J17" s="13">
        <v>80340.145344186967</v>
      </c>
      <c r="K17" s="12">
        <f t="shared" si="0"/>
        <v>4066909.409633968</v>
      </c>
      <c r="L17" s="15">
        <v>3882906.7671762933</v>
      </c>
      <c r="M17" s="15">
        <v>184002.64245767897</v>
      </c>
      <c r="N17" s="10">
        <f t="shared" si="2"/>
        <v>4066909.4096339722</v>
      </c>
      <c r="O17" s="15">
        <v>585940.99731617118</v>
      </c>
      <c r="P17" s="15">
        <v>217902.658514307</v>
      </c>
      <c r="Q17" s="15">
        <v>338316.14847315912</v>
      </c>
      <c r="R17" s="15">
        <v>333333.43642691494</v>
      </c>
      <c r="S17" s="15">
        <v>322567.73800734803</v>
      </c>
      <c r="T17" s="15">
        <v>387340.46107525588</v>
      </c>
      <c r="U17" s="15">
        <v>1881507.9698208172</v>
      </c>
      <c r="V17" s="19">
        <f t="shared" si="3"/>
        <v>4066909.4096339736</v>
      </c>
      <c r="W17" s="15">
        <v>1798060.9787379</v>
      </c>
      <c r="X17" s="24">
        <v>391646.00000000047</v>
      </c>
      <c r="Y17" s="24">
        <v>1877202.4308960731</v>
      </c>
      <c r="Z17" s="19">
        <f t="shared" si="4"/>
        <v>4066909.4096339736</v>
      </c>
      <c r="AA17" s="15">
        <v>1508084.4291368111</v>
      </c>
      <c r="AB17" s="15">
        <v>403276.18832665298</v>
      </c>
      <c r="AC17" s="15">
        <v>1820242.5097959249</v>
      </c>
      <c r="AD17" s="15">
        <v>150780.582531903</v>
      </c>
      <c r="AE17" s="15">
        <v>184525.69984268004</v>
      </c>
      <c r="AF17" s="19">
        <f t="shared" si="5"/>
        <v>4066909.4096339718</v>
      </c>
      <c r="AG17" s="15">
        <v>3406860.1178066814</v>
      </c>
      <c r="AH17" s="24">
        <v>660049.29182729102</v>
      </c>
      <c r="AI17" s="19">
        <f t="shared" si="6"/>
        <v>4066909.4096339727</v>
      </c>
      <c r="AJ17" s="13">
        <v>45071.99409190302</v>
      </c>
      <c r="AK17" s="13">
        <v>535780.96740003629</v>
      </c>
      <c r="AL17" s="13">
        <v>1240338.5482979855</v>
      </c>
      <c r="AM17" s="13">
        <v>2245717.8998440476</v>
      </c>
      <c r="AN17" s="19">
        <f t="shared" si="7"/>
        <v>4066909.4096339722</v>
      </c>
      <c r="AO17" s="82">
        <f t="shared" si="9"/>
        <v>4.4717809118468302E-2</v>
      </c>
      <c r="AP17" s="82">
        <f t="shared" si="10"/>
        <v>9.5749619122534199E-2</v>
      </c>
      <c r="AQ17" s="82">
        <f t="shared" si="11"/>
        <v>3.2841774682519913E-2</v>
      </c>
      <c r="AR17" s="82">
        <f t="shared" si="12"/>
        <v>2.9750499155480507E-2</v>
      </c>
      <c r="AS17" s="82">
        <f t="shared" si="13"/>
        <v>3.9109377029202572E-2</v>
      </c>
      <c r="AT17" s="82">
        <f t="shared" si="14"/>
        <v>3.8817553078426423E-2</v>
      </c>
      <c r="AU17" s="82">
        <f t="shared" si="15"/>
        <v>0.13861394335724583</v>
      </c>
      <c r="AV17" s="82">
        <f t="shared" si="16"/>
        <v>2.1792147585353996E-2</v>
      </c>
      <c r="AW17" s="82">
        <f t="shared" si="17"/>
        <v>3.9031469416432533E-2</v>
      </c>
      <c r="AX17" s="82">
        <f t="shared" si="18"/>
        <v>1.7286506064511174E-2</v>
      </c>
      <c r="AY17" s="82">
        <f t="shared" si="19"/>
        <v>3.9109377029201586E-2</v>
      </c>
      <c r="AZ17" s="82">
        <f t="shared" si="20"/>
        <v>3.9977078138149921E-2</v>
      </c>
      <c r="BA17" s="82">
        <f t="shared" si="21"/>
        <v>2.1130582404521418E-2</v>
      </c>
      <c r="BB17" s="82">
        <f t="shared" si="22"/>
        <v>3.9109377029201337E-2</v>
      </c>
    </row>
    <row r="18" spans="1:54" s="4" customFormat="1" x14ac:dyDescent="0.45">
      <c r="A18" s="6">
        <v>41943</v>
      </c>
      <c r="B18" s="9">
        <v>4087618.3544322881</v>
      </c>
      <c r="C18" s="29">
        <v>944176.70113145385</v>
      </c>
      <c r="D18" s="29">
        <v>1203751.9397781407</v>
      </c>
      <c r="E18" s="29">
        <v>82731.300529630986</v>
      </c>
      <c r="F18" s="29">
        <v>1853902.7433911476</v>
      </c>
      <c r="G18" s="28">
        <v>3055.6696019159999</v>
      </c>
      <c r="H18" s="11">
        <f t="shared" si="1"/>
        <v>4087618.354432289</v>
      </c>
      <c r="I18" s="13">
        <v>4001372.9082065956</v>
      </c>
      <c r="J18" s="13">
        <v>86245.446225693973</v>
      </c>
      <c r="K18" s="12">
        <f t="shared" si="0"/>
        <v>4087618.3544322895</v>
      </c>
      <c r="L18" s="15">
        <v>3899427.8493686263</v>
      </c>
      <c r="M18" s="15">
        <v>188190.50506366201</v>
      </c>
      <c r="N18" s="10">
        <f t="shared" si="2"/>
        <v>4087618.3544322881</v>
      </c>
      <c r="O18" s="15">
        <v>590828.24213236</v>
      </c>
      <c r="P18" s="15">
        <v>219540.3855937651</v>
      </c>
      <c r="Q18" s="15">
        <v>338503.49757749005</v>
      </c>
      <c r="R18" s="15">
        <v>328905.06726487709</v>
      </c>
      <c r="S18" s="15">
        <v>318149.53853924514</v>
      </c>
      <c r="T18" s="15">
        <v>391953.21487466508</v>
      </c>
      <c r="U18" s="15">
        <v>1899738.4084498859</v>
      </c>
      <c r="V18" s="19">
        <f t="shared" si="3"/>
        <v>4087618.3544322886</v>
      </c>
      <c r="W18" s="15">
        <v>1795926.7311077372</v>
      </c>
      <c r="X18" s="24">
        <v>397436.00000000047</v>
      </c>
      <c r="Y18" s="24">
        <v>1894255.6233245512</v>
      </c>
      <c r="Z18" s="19">
        <f t="shared" si="4"/>
        <v>4087618.3544322886</v>
      </c>
      <c r="AA18" s="15">
        <v>1510019.7782628906</v>
      </c>
      <c r="AB18" s="15">
        <v>399999.47423749586</v>
      </c>
      <c r="AC18" s="15">
        <v>1828377.0836000666</v>
      </c>
      <c r="AD18" s="15">
        <v>161017.44724403496</v>
      </c>
      <c r="AE18" s="15">
        <v>188204.57108780101</v>
      </c>
      <c r="AF18" s="19">
        <f t="shared" si="5"/>
        <v>4087618.354432289</v>
      </c>
      <c r="AG18" s="15">
        <v>3428871.3237443864</v>
      </c>
      <c r="AH18" s="24">
        <v>658747.03068790399</v>
      </c>
      <c r="AI18" s="19">
        <f t="shared" si="6"/>
        <v>4087618.3544322904</v>
      </c>
      <c r="AJ18" s="13">
        <v>46634.925579434996</v>
      </c>
      <c r="AK18" s="13">
        <v>544036.42908031028</v>
      </c>
      <c r="AL18" s="13">
        <v>1246846.5574408674</v>
      </c>
      <c r="AM18" s="13">
        <v>2250100.4423316773</v>
      </c>
      <c r="AN18" s="19">
        <f t="shared" si="7"/>
        <v>4087618.35443229</v>
      </c>
      <c r="AO18" s="82">
        <f t="shared" si="9"/>
        <v>3.4676333253530256E-2</v>
      </c>
      <c r="AP18" s="82">
        <f t="shared" si="10"/>
        <v>1.5408277230031056E-2</v>
      </c>
      <c r="AQ18" s="82">
        <f t="shared" si="11"/>
        <v>5.2469619297185943E-3</v>
      </c>
      <c r="AR18" s="82">
        <f t="shared" si="12"/>
        <v>1.9515106897148712E-3</v>
      </c>
      <c r="AS18" s="82">
        <f t="shared" si="13"/>
        <v>5.0920595254128299E-3</v>
      </c>
      <c r="AT18" s="82">
        <f t="shared" si="14"/>
        <v>1.2833161649890715E-3</v>
      </c>
      <c r="AU18" s="82">
        <f t="shared" si="15"/>
        <v>-8.1252357168754667E-3</v>
      </c>
      <c r="AV18" s="82">
        <f t="shared" si="16"/>
        <v>4.4689505713465189E-3</v>
      </c>
      <c r="AW18" s="82">
        <f t="shared" si="17"/>
        <v>6.7892460290541676E-2</v>
      </c>
      <c r="AX18" s="82">
        <f t="shared" si="18"/>
        <v>1.9936904443432244E-2</v>
      </c>
      <c r="AY18" s="82">
        <f t="shared" si="19"/>
        <v>5.0920595254127163E-3</v>
      </c>
      <c r="AZ18" s="82">
        <f t="shared" si="20"/>
        <v>4.2548233019633697E-3</v>
      </c>
      <c r="BA18" s="82">
        <f t="shared" si="21"/>
        <v>2.2759796001007214E-2</v>
      </c>
      <c r="BB18" s="82">
        <f t="shared" si="22"/>
        <v>5.0920595254123719E-3</v>
      </c>
    </row>
    <row r="19" spans="1:54" s="4" customFormat="1" x14ac:dyDescent="0.45">
      <c r="A19" s="6">
        <v>41973</v>
      </c>
      <c r="B19" s="9">
        <v>4127436.0355215715</v>
      </c>
      <c r="C19" s="29">
        <v>958725.77476394619</v>
      </c>
      <c r="D19" s="29">
        <v>1220498.0338401536</v>
      </c>
      <c r="E19" s="29">
        <v>74773.347956612997</v>
      </c>
      <c r="F19" s="29">
        <v>1870272.5418152753</v>
      </c>
      <c r="G19" s="28">
        <v>3166.3371455799997</v>
      </c>
      <c r="H19" s="11">
        <f t="shared" si="1"/>
        <v>4127436.0355215683</v>
      </c>
      <c r="I19" s="13">
        <v>4044651.2388070649</v>
      </c>
      <c r="J19" s="13">
        <v>82784.796714505967</v>
      </c>
      <c r="K19" s="12">
        <f t="shared" si="0"/>
        <v>4127436.0355215711</v>
      </c>
      <c r="L19" s="15">
        <v>3939325.6714938977</v>
      </c>
      <c r="M19" s="15">
        <v>188110.36402767204</v>
      </c>
      <c r="N19" s="10">
        <f t="shared" si="2"/>
        <v>4127436.0355215697</v>
      </c>
      <c r="O19" s="15">
        <v>592108.00615353393</v>
      </c>
      <c r="P19" s="15">
        <v>221099.28845728791</v>
      </c>
      <c r="Q19" s="15">
        <v>341800.4956797919</v>
      </c>
      <c r="R19" s="15">
        <v>333153.79118199181</v>
      </c>
      <c r="S19" s="15">
        <v>323431.76763840299</v>
      </c>
      <c r="T19" s="15">
        <v>404666.05818352592</v>
      </c>
      <c r="U19" s="15">
        <v>1911176.6282270334</v>
      </c>
      <c r="V19" s="19">
        <f t="shared" si="3"/>
        <v>4127436.0355215678</v>
      </c>
      <c r="W19" s="15">
        <v>1811593.3491110094</v>
      </c>
      <c r="X19" s="24">
        <v>409679.9999999993</v>
      </c>
      <c r="Y19" s="24">
        <v>1906162.6864105591</v>
      </c>
      <c r="Z19" s="19">
        <f t="shared" si="4"/>
        <v>4127436.0355215678</v>
      </c>
      <c r="AA19" s="15">
        <v>1531909.9358486303</v>
      </c>
      <c r="AB19" s="15">
        <v>395957.18930526503</v>
      </c>
      <c r="AC19" s="15">
        <v>1840897.4832994284</v>
      </c>
      <c r="AD19" s="15">
        <v>164172.19241602707</v>
      </c>
      <c r="AE19" s="15">
        <v>194499.23465221698</v>
      </c>
      <c r="AF19" s="19">
        <f t="shared" si="5"/>
        <v>4127436.0355215678</v>
      </c>
      <c r="AG19" s="15">
        <v>3464944.9500399884</v>
      </c>
      <c r="AH19" s="24">
        <v>662491.08548158128</v>
      </c>
      <c r="AI19" s="19">
        <f t="shared" si="6"/>
        <v>4127436.0355215697</v>
      </c>
      <c r="AJ19" s="13">
        <v>46987.079410111983</v>
      </c>
      <c r="AK19" s="13">
        <v>542322.97926386807</v>
      </c>
      <c r="AL19" s="13">
        <v>1260243.3115794752</v>
      </c>
      <c r="AM19" s="13">
        <v>2277882.6652681152</v>
      </c>
      <c r="AN19" s="19">
        <f t="shared" si="7"/>
        <v>4127436.0355215706</v>
      </c>
      <c r="AO19" s="82">
        <f t="shared" si="9"/>
        <v>7.5512896461505117E-3</v>
      </c>
      <c r="AP19" s="82">
        <f t="shared" si="10"/>
        <v>-3.1495130194475873E-3</v>
      </c>
      <c r="AQ19" s="82">
        <f t="shared" si="11"/>
        <v>1.0744509064615286E-2</v>
      </c>
      <c r="AR19" s="82">
        <f t="shared" si="12"/>
        <v>1.2347103450923493E-2</v>
      </c>
      <c r="AS19" s="82">
        <f t="shared" si="13"/>
        <v>9.7410466527789938E-3</v>
      </c>
      <c r="AT19" s="82">
        <f t="shared" si="14"/>
        <v>1.4496603223913935E-2</v>
      </c>
      <c r="AU19" s="82">
        <f t="shared" si="15"/>
        <v>-1.0105725613606092E-2</v>
      </c>
      <c r="AV19" s="82">
        <f t="shared" si="16"/>
        <v>6.8478213885229565E-3</v>
      </c>
      <c r="AW19" s="82">
        <f t="shared" si="17"/>
        <v>1.9592567302416843E-2</v>
      </c>
      <c r="AX19" s="82">
        <f t="shared" si="18"/>
        <v>3.3445859088509534E-2</v>
      </c>
      <c r="AY19" s="82">
        <f t="shared" si="19"/>
        <v>9.741046652778541E-3</v>
      </c>
      <c r="AZ19" s="82">
        <f t="shared" si="20"/>
        <v>1.0231711847606429E-2</v>
      </c>
      <c r="BA19" s="82">
        <f t="shared" si="21"/>
        <v>-4.2585058137159537E-4</v>
      </c>
      <c r="BB19" s="82">
        <f t="shared" si="22"/>
        <v>9.7410466527792262E-3</v>
      </c>
    </row>
    <row r="20" spans="1:54" s="4" customFormat="1" x14ac:dyDescent="0.45">
      <c r="A20" s="6">
        <v>42004</v>
      </c>
      <c r="B20" s="9">
        <v>4168558.3077707123</v>
      </c>
      <c r="C20" s="29">
        <v>912624.88929165807</v>
      </c>
      <c r="D20" s="29">
        <v>1287417.5192992406</v>
      </c>
      <c r="E20" s="29">
        <v>69827.200378529</v>
      </c>
      <c r="F20" s="29">
        <v>1895485.2172466677</v>
      </c>
      <c r="G20" s="28">
        <v>3203.4815546180007</v>
      </c>
      <c r="H20" s="11">
        <f t="shared" si="1"/>
        <v>4168558.3077707132</v>
      </c>
      <c r="I20" s="13">
        <v>4104698.8003259352</v>
      </c>
      <c r="J20" s="13">
        <v>63859.507444776995</v>
      </c>
      <c r="K20" s="12">
        <f t="shared" si="0"/>
        <v>4168558.3077707123</v>
      </c>
      <c r="L20" s="15">
        <v>3978292.6485180724</v>
      </c>
      <c r="M20" s="15">
        <v>190265.659252638</v>
      </c>
      <c r="N20" s="10">
        <f t="shared" si="2"/>
        <v>4168558.3077707104</v>
      </c>
      <c r="O20" s="15">
        <v>617877.47631754016</v>
      </c>
      <c r="P20" s="15">
        <v>230108.45785273792</v>
      </c>
      <c r="Q20" s="15">
        <v>355826.69452046009</v>
      </c>
      <c r="R20" s="15">
        <v>346937.69110889803</v>
      </c>
      <c r="S20" s="15">
        <v>338477.46600761404</v>
      </c>
      <c r="T20" s="15">
        <v>434037.22482252703</v>
      </c>
      <c r="U20" s="15">
        <v>1845293.2971409359</v>
      </c>
      <c r="V20" s="19">
        <f t="shared" si="3"/>
        <v>4168558.3077707132</v>
      </c>
      <c r="W20" s="15">
        <v>1889227.7858072498</v>
      </c>
      <c r="X20" s="24">
        <v>435794.00000000116</v>
      </c>
      <c r="Y20" s="24">
        <v>1843536.521963462</v>
      </c>
      <c r="Z20" s="19">
        <f t="shared" si="4"/>
        <v>4168558.3077707132</v>
      </c>
      <c r="AA20" s="15">
        <v>1597602.4475125941</v>
      </c>
      <c r="AB20" s="15">
        <v>339055.83082573698</v>
      </c>
      <c r="AC20" s="15">
        <v>1876307.5341726134</v>
      </c>
      <c r="AD20" s="15">
        <v>167968.07510998897</v>
      </c>
      <c r="AE20" s="15">
        <v>187624.42014977901</v>
      </c>
      <c r="AF20" s="19">
        <f t="shared" si="5"/>
        <v>4168558.3077707123</v>
      </c>
      <c r="AG20" s="15">
        <v>3489137.867359227</v>
      </c>
      <c r="AH20" s="24">
        <v>679420.44041148515</v>
      </c>
      <c r="AI20" s="19">
        <f t="shared" si="6"/>
        <v>4168558.3077707123</v>
      </c>
      <c r="AJ20" s="13">
        <v>43186.798725557011</v>
      </c>
      <c r="AK20" s="13">
        <v>518074.13321628131</v>
      </c>
      <c r="AL20" s="13">
        <v>1248275.0226282091</v>
      </c>
      <c r="AM20" s="13">
        <v>2359022.3532006657</v>
      </c>
      <c r="AN20" s="19">
        <f t="shared" si="7"/>
        <v>4168558.3077707132</v>
      </c>
      <c r="AO20" s="82">
        <f t="shared" si="9"/>
        <v>-8.0879270051781971E-2</v>
      </c>
      <c r="AP20" s="82">
        <f t="shared" si="10"/>
        <v>-4.4712923801424331E-2</v>
      </c>
      <c r="AQ20" s="82">
        <f t="shared" si="11"/>
        <v>-9.4968081491074285E-3</v>
      </c>
      <c r="AR20" s="82">
        <f t="shared" si="12"/>
        <v>3.5620661753005614E-2</v>
      </c>
      <c r="AS20" s="82">
        <f t="shared" si="13"/>
        <v>9.9631519168887992E-3</v>
      </c>
      <c r="AT20" s="82">
        <f t="shared" si="14"/>
        <v>4.2882750562990631E-2</v>
      </c>
      <c r="AU20" s="82">
        <f t="shared" si="15"/>
        <v>-0.14370583491454092</v>
      </c>
      <c r="AV20" s="82">
        <f t="shared" si="16"/>
        <v>1.9235210648297398E-2</v>
      </c>
      <c r="AW20" s="82">
        <f t="shared" si="17"/>
        <v>2.3121349834585844E-2</v>
      </c>
      <c r="AX20" s="82">
        <f t="shared" si="18"/>
        <v>-3.5346229072473194E-2</v>
      </c>
      <c r="AY20" s="82">
        <f t="shared" si="19"/>
        <v>9.9631519168892572E-3</v>
      </c>
      <c r="AZ20" s="82">
        <f t="shared" si="20"/>
        <v>9.8917886647836972E-3</v>
      </c>
      <c r="BA20" s="82">
        <f t="shared" si="21"/>
        <v>1.1457610196580674E-2</v>
      </c>
      <c r="BB20" s="82">
        <f t="shared" si="22"/>
        <v>9.9631519168883499E-3</v>
      </c>
    </row>
    <row r="21" spans="1:54" s="4" customFormat="1" x14ac:dyDescent="0.45">
      <c r="A21" s="6">
        <v>42035</v>
      </c>
      <c r="B21" s="9">
        <v>4168841.1216527103</v>
      </c>
      <c r="C21" s="29">
        <v>913240.37566497223</v>
      </c>
      <c r="D21" s="29">
        <v>1226049.5509294877</v>
      </c>
      <c r="E21" s="29">
        <v>71024.95927557</v>
      </c>
      <c r="F21" s="29">
        <v>1954857.820643947</v>
      </c>
      <c r="G21" s="28">
        <v>3668.4151387310003</v>
      </c>
      <c r="H21" s="11">
        <f t="shared" si="1"/>
        <v>4168841.1216527079</v>
      </c>
      <c r="I21" s="13">
        <v>4095780.0048366738</v>
      </c>
      <c r="J21" s="13">
        <v>73061.116816035006</v>
      </c>
      <c r="K21" s="12">
        <f t="shared" si="0"/>
        <v>4168841.1216527089</v>
      </c>
      <c r="L21" s="15">
        <v>3984311.0293464381</v>
      </c>
      <c r="M21" s="15">
        <v>184530.09230627207</v>
      </c>
      <c r="N21" s="10">
        <f t="shared" si="2"/>
        <v>4168841.1216527103</v>
      </c>
      <c r="O21" s="15">
        <v>599423.23955006618</v>
      </c>
      <c r="P21" s="15">
        <v>227268.32253327407</v>
      </c>
      <c r="Q21" s="15">
        <v>351353.51101461105</v>
      </c>
      <c r="R21" s="15">
        <v>344646.46728819102</v>
      </c>
      <c r="S21" s="15">
        <v>332676.59881209099</v>
      </c>
      <c r="T21" s="15">
        <v>426371.67385178694</v>
      </c>
      <c r="U21" s="15">
        <v>1887101.3086026893</v>
      </c>
      <c r="V21" s="19">
        <f t="shared" si="3"/>
        <v>4168841.1216527093</v>
      </c>
      <c r="W21" s="15">
        <v>1855368.1391982345</v>
      </c>
      <c r="X21" s="24">
        <v>456865.99999999884</v>
      </c>
      <c r="Y21" s="24">
        <v>1856606.9824544762</v>
      </c>
      <c r="Z21" s="19">
        <f t="shared" si="4"/>
        <v>4168841.1216527093</v>
      </c>
      <c r="AA21" s="15">
        <v>1557914.9543314292</v>
      </c>
      <c r="AB21" s="15">
        <v>358053.34097167512</v>
      </c>
      <c r="AC21" s="15">
        <v>1884026.8572853326</v>
      </c>
      <c r="AD21" s="15">
        <v>168926.88170291405</v>
      </c>
      <c r="AE21" s="15">
        <v>199919.08736135805</v>
      </c>
      <c r="AF21" s="19">
        <f t="shared" si="5"/>
        <v>4168841.1216527093</v>
      </c>
      <c r="AG21" s="15">
        <v>3463368.6401659017</v>
      </c>
      <c r="AH21" s="24">
        <v>705472.48148680711</v>
      </c>
      <c r="AI21" s="19">
        <f t="shared" si="6"/>
        <v>4168841.1216527089</v>
      </c>
      <c r="AJ21" s="13">
        <v>44957.367824647015</v>
      </c>
      <c r="AK21" s="13">
        <v>528643.14985851385</v>
      </c>
      <c r="AL21" s="13">
        <v>1274184.2011282598</v>
      </c>
      <c r="AM21" s="13">
        <v>2321056.4028412886</v>
      </c>
      <c r="AN21" s="19">
        <f t="shared" si="7"/>
        <v>4168841.1216527093</v>
      </c>
      <c r="AO21" s="82">
        <f t="shared" si="9"/>
        <v>4.0997924165243102E-2</v>
      </c>
      <c r="AP21" s="82">
        <f t="shared" si="10"/>
        <v>2.0400587415199664E-2</v>
      </c>
      <c r="AQ21" s="82">
        <f t="shared" si="11"/>
        <v>2.0755985684548593E-2</v>
      </c>
      <c r="AR21" s="82">
        <f t="shared" si="12"/>
        <v>-1.6093934128206023E-2</v>
      </c>
      <c r="AS21" s="82">
        <f t="shared" si="13"/>
        <v>6.7844530678361236E-5</v>
      </c>
      <c r="AT21" s="82">
        <f t="shared" si="14"/>
        <v>-2.4841908099825932E-2</v>
      </c>
      <c r="AU21" s="82">
        <f t="shared" si="15"/>
        <v>5.6030625102867514E-2</v>
      </c>
      <c r="AV21" s="82">
        <f t="shared" si="16"/>
        <v>4.1141033503994222E-3</v>
      </c>
      <c r="AW21" s="82">
        <f t="shared" si="17"/>
        <v>5.7082668375953403E-3</v>
      </c>
      <c r="AX21" s="82">
        <f t="shared" si="18"/>
        <v>6.5528075725773391E-2</v>
      </c>
      <c r="AY21" s="82">
        <f t="shared" si="19"/>
        <v>6.7844530678584663E-5</v>
      </c>
      <c r="AZ21" s="82">
        <f t="shared" si="20"/>
        <v>1.5128049543081128E-3</v>
      </c>
      <c r="BA21" s="82">
        <f t="shared" si="21"/>
        <v>-3.0145045453263561E-2</v>
      </c>
      <c r="BB21" s="82">
        <f t="shared" si="22"/>
        <v>6.7844530679254944E-5</v>
      </c>
    </row>
    <row r="22" spans="1:54" s="4" customFormat="1" x14ac:dyDescent="0.45">
      <c r="A22" s="6">
        <v>42063</v>
      </c>
      <c r="B22" s="9">
        <v>4222482.1564344112</v>
      </c>
      <c r="C22" s="29">
        <v>924903.43402550463</v>
      </c>
      <c r="D22" s="29">
        <v>1219434.5763515276</v>
      </c>
      <c r="E22" s="29">
        <v>78142.277777315961</v>
      </c>
      <c r="F22" s="29">
        <v>1995397.456586448</v>
      </c>
      <c r="G22" s="28">
        <v>4604.4116936180008</v>
      </c>
      <c r="H22" s="11">
        <f t="shared" si="1"/>
        <v>4222482.156434414</v>
      </c>
      <c r="I22" s="13">
        <v>4141826.2219005264</v>
      </c>
      <c r="J22" s="13">
        <v>80655.934533888998</v>
      </c>
      <c r="K22" s="12">
        <f t="shared" si="0"/>
        <v>4222482.1564344158</v>
      </c>
      <c r="L22" s="15">
        <v>4036907.0801341245</v>
      </c>
      <c r="M22" s="15">
        <v>185575.07630028616</v>
      </c>
      <c r="N22" s="10">
        <f t="shared" si="2"/>
        <v>4222482.1564344103</v>
      </c>
      <c r="O22" s="15">
        <v>599632.61481229763</v>
      </c>
      <c r="P22" s="15">
        <v>227362.55704418788</v>
      </c>
      <c r="Q22" s="15">
        <v>350580.88154095213</v>
      </c>
      <c r="R22" s="15">
        <v>343076.49502437492</v>
      </c>
      <c r="S22" s="15">
        <v>332353.98635331402</v>
      </c>
      <c r="T22" s="15">
        <v>427683.22404180421</v>
      </c>
      <c r="U22" s="15">
        <v>1941792.3976174826</v>
      </c>
      <c r="V22" s="19">
        <f t="shared" si="3"/>
        <v>4222482.156434413</v>
      </c>
      <c r="W22" s="15">
        <v>1853006.5347751277</v>
      </c>
      <c r="X22" s="24">
        <v>457381.99999999837</v>
      </c>
      <c r="Y22" s="24">
        <v>1912093.621659287</v>
      </c>
      <c r="Z22" s="19">
        <f t="shared" si="4"/>
        <v>4222482.156434413</v>
      </c>
      <c r="AA22" s="15">
        <v>1592112.7933477946</v>
      </c>
      <c r="AB22" s="15">
        <v>369931.34701996902</v>
      </c>
      <c r="AC22" s="15">
        <v>1885511.6551662169</v>
      </c>
      <c r="AD22" s="15">
        <v>173469.25993882306</v>
      </c>
      <c r="AE22" s="15">
        <v>201457.10096161294</v>
      </c>
      <c r="AF22" s="19">
        <f t="shared" si="5"/>
        <v>4222482.1564344158</v>
      </c>
      <c r="AG22" s="15">
        <v>3513415.2382831126</v>
      </c>
      <c r="AH22" s="24">
        <v>709066.91815130122</v>
      </c>
      <c r="AI22" s="19">
        <f t="shared" si="6"/>
        <v>4222482.156434414</v>
      </c>
      <c r="AJ22" s="13">
        <v>46271.918952334992</v>
      </c>
      <c r="AK22" s="13">
        <v>530792.96976390877</v>
      </c>
      <c r="AL22" s="13">
        <v>1290927.2984482297</v>
      </c>
      <c r="AM22" s="13">
        <v>2354489.9692699416</v>
      </c>
      <c r="AN22" s="19">
        <f t="shared" si="7"/>
        <v>4222482.1564344149</v>
      </c>
      <c r="AO22" s="82">
        <f t="shared" si="9"/>
        <v>2.9239948673491944E-2</v>
      </c>
      <c r="AP22" s="82">
        <f t="shared" si="10"/>
        <v>4.0666750452934067E-3</v>
      </c>
      <c r="AQ22" s="82">
        <f t="shared" si="11"/>
        <v>1.3140248721608927E-2</v>
      </c>
      <c r="AR22" s="82">
        <f t="shared" si="12"/>
        <v>1.4404460997899807E-2</v>
      </c>
      <c r="AS22" s="82">
        <f t="shared" si="13"/>
        <v>1.2867133387045452E-2</v>
      </c>
      <c r="AT22" s="82">
        <f t="shared" si="14"/>
        <v>2.1951030716590797E-2</v>
      </c>
      <c r="AU22" s="82">
        <f t="shared" si="15"/>
        <v>3.3173845036774972E-2</v>
      </c>
      <c r="AV22" s="82">
        <f t="shared" si="16"/>
        <v>7.8809804390139325E-4</v>
      </c>
      <c r="AW22" s="82">
        <f t="shared" si="17"/>
        <v>2.6889611588862078E-2</v>
      </c>
      <c r="AX22" s="82">
        <f t="shared" si="18"/>
        <v>7.6931803788945095E-3</v>
      </c>
      <c r="AY22" s="82">
        <f t="shared" si="19"/>
        <v>1.2867133387045676E-2</v>
      </c>
      <c r="AZ22" s="82">
        <f t="shared" si="20"/>
        <v>1.3200789396282123E-2</v>
      </c>
      <c r="BA22" s="82">
        <f t="shared" si="21"/>
        <v>5.6629462487868551E-3</v>
      </c>
      <c r="BB22" s="82">
        <f t="shared" si="22"/>
        <v>1.286713338704411E-2</v>
      </c>
    </row>
    <row r="23" spans="1:54" s="4" customFormat="1" x14ac:dyDescent="0.45">
      <c r="A23" s="6">
        <v>42094</v>
      </c>
      <c r="B23" s="9">
        <v>4279063.4913478671</v>
      </c>
      <c r="C23" s="29">
        <v>976566.53705518402</v>
      </c>
      <c r="D23" s="29">
        <v>1204389.7014110435</v>
      </c>
      <c r="E23" s="29">
        <v>86054.764401428998</v>
      </c>
      <c r="F23" s="29">
        <v>2007607.0330790104</v>
      </c>
      <c r="G23" s="28">
        <v>4445.4554012070002</v>
      </c>
      <c r="H23" s="11">
        <f t="shared" si="1"/>
        <v>4279063.4913478745</v>
      </c>
      <c r="I23" s="13">
        <v>4188057.9491132176</v>
      </c>
      <c r="J23" s="13">
        <v>91005.542234651992</v>
      </c>
      <c r="K23" s="12">
        <f t="shared" si="0"/>
        <v>4279063.4913478699</v>
      </c>
      <c r="L23" s="15">
        <v>4090266.7232101718</v>
      </c>
      <c r="M23" s="15">
        <v>188796.76813770016</v>
      </c>
      <c r="N23" s="10">
        <f t="shared" si="2"/>
        <v>4279063.4913478717</v>
      </c>
      <c r="O23" s="15">
        <v>598458.60580678785</v>
      </c>
      <c r="P23" s="15">
        <v>227094.46979253602</v>
      </c>
      <c r="Q23" s="15">
        <v>351437.26230647496</v>
      </c>
      <c r="R23" s="15">
        <v>341231.35372049402</v>
      </c>
      <c r="S23" s="15">
        <v>327663.03289381828</v>
      </c>
      <c r="T23" s="15">
        <v>426924.99332615314</v>
      </c>
      <c r="U23" s="15">
        <v>2006253.7735016085</v>
      </c>
      <c r="V23" s="19">
        <f t="shared" si="3"/>
        <v>4279063.4913478727</v>
      </c>
      <c r="W23" s="15">
        <v>1845884.7245201108</v>
      </c>
      <c r="X23" s="24">
        <v>429372</v>
      </c>
      <c r="Y23" s="24">
        <v>2003806.7668277621</v>
      </c>
      <c r="Z23" s="19">
        <f t="shared" si="4"/>
        <v>4279063.4913478727</v>
      </c>
      <c r="AA23" s="15">
        <v>1593266.5889735259</v>
      </c>
      <c r="AB23" s="15">
        <v>413436.92112971592</v>
      </c>
      <c r="AC23" s="15">
        <v>1892106.8558963621</v>
      </c>
      <c r="AD23" s="15">
        <v>176503.234544629</v>
      </c>
      <c r="AE23" s="15">
        <v>203749.89080363899</v>
      </c>
      <c r="AF23" s="19">
        <f t="shared" si="5"/>
        <v>4279063.4913478717</v>
      </c>
      <c r="AG23" s="15">
        <v>3554704.8468506373</v>
      </c>
      <c r="AH23" s="24">
        <v>724358.64449723577</v>
      </c>
      <c r="AI23" s="19">
        <f t="shared" si="6"/>
        <v>4279063.4913478736</v>
      </c>
      <c r="AJ23" s="13">
        <v>48780.377802062001</v>
      </c>
      <c r="AK23" s="13">
        <v>557979.13341435313</v>
      </c>
      <c r="AL23" s="13">
        <v>1321624.4637531587</v>
      </c>
      <c r="AM23" s="13">
        <v>2350679.5163782998</v>
      </c>
      <c r="AN23" s="19">
        <f t="shared" si="7"/>
        <v>4279063.4913478736</v>
      </c>
      <c r="AO23" s="82">
        <f t="shared" si="9"/>
        <v>5.4211256125145546E-2</v>
      </c>
      <c r="AP23" s="82">
        <f t="shared" si="10"/>
        <v>5.1218017568198923E-2</v>
      </c>
      <c r="AQ23" s="82">
        <f t="shared" si="11"/>
        <v>2.3779158858774473E-2</v>
      </c>
      <c r="AR23" s="82">
        <f t="shared" si="12"/>
        <v>-1.6183772032901341E-3</v>
      </c>
      <c r="AS23" s="82">
        <f t="shared" si="13"/>
        <v>1.3400017529319195E-2</v>
      </c>
      <c r="AT23" s="82">
        <f t="shared" si="14"/>
        <v>7.2469465137907732E-4</v>
      </c>
      <c r="AU23" s="82">
        <f t="shared" si="15"/>
        <v>0.11760445407022632</v>
      </c>
      <c r="AV23" s="82">
        <f t="shared" si="16"/>
        <v>3.4978307941373145E-3</v>
      </c>
      <c r="AW23" s="82">
        <f t="shared" si="17"/>
        <v>1.7489984144025996E-2</v>
      </c>
      <c r="AX23" s="82">
        <f t="shared" si="18"/>
        <v>1.1381032642095503E-2</v>
      </c>
      <c r="AY23" s="82">
        <f t="shared" si="19"/>
        <v>1.340001752931853E-2</v>
      </c>
      <c r="AZ23" s="82">
        <f t="shared" si="20"/>
        <v>1.3217951767736614E-2</v>
      </c>
      <c r="BA23" s="82">
        <f t="shared" si="21"/>
        <v>1.7360584738226645E-2</v>
      </c>
      <c r="BB23" s="82">
        <f t="shared" si="22"/>
        <v>1.3400017529319871E-2</v>
      </c>
    </row>
    <row r="24" spans="1:54" s="4" customFormat="1" x14ac:dyDescent="0.45">
      <c r="A24" s="6">
        <v>42124</v>
      </c>
      <c r="B24" s="9">
        <v>4305689.1449537398</v>
      </c>
      <c r="C24" s="29">
        <v>980082.28702613642</v>
      </c>
      <c r="D24" s="29">
        <v>1205941.0626182104</v>
      </c>
      <c r="E24" s="29">
        <v>94363.647480365005</v>
      </c>
      <c r="F24" s="29">
        <v>2020552.103061259</v>
      </c>
      <c r="G24" s="28">
        <v>4750.0447677760003</v>
      </c>
      <c r="H24" s="11">
        <f t="shared" si="1"/>
        <v>4305689.1449537463</v>
      </c>
      <c r="I24" s="13">
        <v>4207047.760329253</v>
      </c>
      <c r="J24" s="13">
        <v>98641.384624487939</v>
      </c>
      <c r="K24" s="12">
        <f t="shared" si="0"/>
        <v>4305689.1449537408</v>
      </c>
      <c r="L24" s="15">
        <v>4116332.0526920864</v>
      </c>
      <c r="M24" s="15">
        <v>189357.09226165299</v>
      </c>
      <c r="N24" s="10">
        <f t="shared" si="2"/>
        <v>4305689.1449537398</v>
      </c>
      <c r="O24" s="15">
        <v>609492.77962016803</v>
      </c>
      <c r="P24" s="15">
        <v>229383.09750893404</v>
      </c>
      <c r="Q24" s="15">
        <v>353922.45117226808</v>
      </c>
      <c r="R24" s="15">
        <v>341658.33039389813</v>
      </c>
      <c r="S24" s="15">
        <v>328175.8876786679</v>
      </c>
      <c r="T24" s="15">
        <v>426742.815053767</v>
      </c>
      <c r="U24" s="15">
        <v>2016313.783526042</v>
      </c>
      <c r="V24" s="19">
        <f t="shared" si="3"/>
        <v>4305689.1449537445</v>
      </c>
      <c r="W24" s="15">
        <v>1862632.5463739352</v>
      </c>
      <c r="X24" s="24">
        <v>426626</v>
      </c>
      <c r="Y24" s="24">
        <v>2016430.5985798091</v>
      </c>
      <c r="Z24" s="19">
        <f t="shared" si="4"/>
        <v>4305689.1449537445</v>
      </c>
      <c r="AA24" s="15">
        <v>1556945.0740711475</v>
      </c>
      <c r="AB24" s="15">
        <v>448076.79652135418</v>
      </c>
      <c r="AC24" s="15">
        <v>1914485.7466489389</v>
      </c>
      <c r="AD24" s="15">
        <v>175475.46716907897</v>
      </c>
      <c r="AE24" s="15">
        <v>210706.06054322602</v>
      </c>
      <c r="AF24" s="19">
        <f t="shared" si="5"/>
        <v>4305689.1449537454</v>
      </c>
      <c r="AG24" s="15">
        <v>3569782.2958148359</v>
      </c>
      <c r="AH24" s="24">
        <v>735906.84913890623</v>
      </c>
      <c r="AI24" s="19">
        <f t="shared" si="6"/>
        <v>4305689.1449537426</v>
      </c>
      <c r="AJ24" s="13">
        <v>50992.058009200002</v>
      </c>
      <c r="AK24" s="13">
        <v>586359.81031543156</v>
      </c>
      <c r="AL24" s="13">
        <v>1351198.6290158932</v>
      </c>
      <c r="AM24" s="13">
        <v>2317138.6476132195</v>
      </c>
      <c r="AN24" s="19">
        <f t="shared" si="7"/>
        <v>4305689.1449537445</v>
      </c>
      <c r="AO24" s="82">
        <f t="shared" si="9"/>
        <v>4.5339546489623753E-2</v>
      </c>
      <c r="AP24" s="82">
        <f t="shared" si="10"/>
        <v>5.0863330188376514E-2</v>
      </c>
      <c r="AQ24" s="82">
        <f t="shared" si="11"/>
        <v>2.2377132138390952E-2</v>
      </c>
      <c r="AR24" s="82">
        <f t="shared" si="12"/>
        <v>-1.426858426739383E-2</v>
      </c>
      <c r="AS24" s="82">
        <f t="shared" si="13"/>
        <v>6.2223086102150861E-3</v>
      </c>
      <c r="AT24" s="82">
        <f t="shared" si="14"/>
        <v>-2.2796884811209683E-2</v>
      </c>
      <c r="AU24" s="82">
        <f t="shared" si="15"/>
        <v>8.3785152271802027E-2</v>
      </c>
      <c r="AV24" s="82">
        <f t="shared" si="16"/>
        <v>1.1827498369258345E-2</v>
      </c>
      <c r="AW24" s="82">
        <f t="shared" si="17"/>
        <v>-5.8229379093342176E-3</v>
      </c>
      <c r="AX24" s="82">
        <f t="shared" si="18"/>
        <v>3.414072867548644E-2</v>
      </c>
      <c r="AY24" s="82">
        <f t="shared" si="19"/>
        <v>6.2223086102157418E-3</v>
      </c>
      <c r="AZ24" s="82">
        <f t="shared" si="20"/>
        <v>6.3725256189302339E-3</v>
      </c>
      <c r="BA24" s="82">
        <f t="shared" si="21"/>
        <v>2.9678692568728335E-3</v>
      </c>
      <c r="BB24" s="82">
        <f t="shared" si="22"/>
        <v>6.2223086102144365E-3</v>
      </c>
    </row>
    <row r="25" spans="1:54" s="4" customFormat="1" x14ac:dyDescent="0.45">
      <c r="A25" s="6">
        <v>42155</v>
      </c>
      <c r="B25" s="9">
        <v>4327965.8340099184</v>
      </c>
      <c r="C25" s="29">
        <v>1002875.0993912426</v>
      </c>
      <c r="D25" s="29">
        <v>1200902.982315219</v>
      </c>
      <c r="E25" s="29">
        <v>87408.945401620993</v>
      </c>
      <c r="F25" s="29">
        <v>2029263.825187773</v>
      </c>
      <c r="G25" s="28">
        <v>7514.9817140630003</v>
      </c>
      <c r="H25" s="11">
        <f t="shared" si="1"/>
        <v>4327965.8340099184</v>
      </c>
      <c r="I25" s="13">
        <v>4221079.789462002</v>
      </c>
      <c r="J25" s="13">
        <v>106886.04454791802</v>
      </c>
      <c r="K25" s="12">
        <f t="shared" si="0"/>
        <v>4327965.8340099202</v>
      </c>
      <c r="L25" s="15">
        <v>4135904.6732336534</v>
      </c>
      <c r="M25" s="15">
        <v>192061.16077626904</v>
      </c>
      <c r="N25" s="10">
        <f t="shared" si="2"/>
        <v>4327965.8340099221</v>
      </c>
      <c r="O25" s="15">
        <v>603556.27913573524</v>
      </c>
      <c r="P25" s="15">
        <v>229758.25368416312</v>
      </c>
      <c r="Q25" s="15">
        <v>356447.07929864898</v>
      </c>
      <c r="R25" s="15">
        <v>343704.554040986</v>
      </c>
      <c r="S25" s="15">
        <v>330257.65205987717</v>
      </c>
      <c r="T25" s="15">
        <v>428688.96704207786</v>
      </c>
      <c r="U25" s="15">
        <v>2035553.0487484324</v>
      </c>
      <c r="V25" s="19">
        <f t="shared" si="3"/>
        <v>4327965.8340099212</v>
      </c>
      <c r="W25" s="15">
        <v>1863723.8182194114</v>
      </c>
      <c r="X25" s="24">
        <v>428101.99999999977</v>
      </c>
      <c r="Y25" s="24">
        <v>2036140.0157905102</v>
      </c>
      <c r="Z25" s="19">
        <f t="shared" si="4"/>
        <v>4327965.8340099212</v>
      </c>
      <c r="AA25" s="15">
        <v>1554500.5346168769</v>
      </c>
      <c r="AB25" s="15">
        <v>455733.86980182922</v>
      </c>
      <c r="AC25" s="15">
        <v>1935333.5501719373</v>
      </c>
      <c r="AD25" s="15">
        <v>168236.06110131307</v>
      </c>
      <c r="AE25" s="15">
        <v>214161.81831796403</v>
      </c>
      <c r="AF25" s="19">
        <f t="shared" si="5"/>
        <v>4327965.8340099202</v>
      </c>
      <c r="AG25" s="15">
        <v>3576978.9780248082</v>
      </c>
      <c r="AH25" s="24">
        <v>750986.85598511482</v>
      </c>
      <c r="AI25" s="19">
        <f t="shared" si="6"/>
        <v>4327965.834009923</v>
      </c>
      <c r="AJ25" s="13">
        <v>51793.266862314013</v>
      </c>
      <c r="AK25" s="13">
        <v>590192.8149757483</v>
      </c>
      <c r="AL25" s="13">
        <v>1359137.7047573794</v>
      </c>
      <c r="AM25" s="13">
        <v>2326842.0474144788</v>
      </c>
      <c r="AN25" s="19">
        <f t="shared" si="7"/>
        <v>4327965.8340099202</v>
      </c>
      <c r="AO25" s="82">
        <f t="shared" si="9"/>
        <v>1.5712424334186636E-2</v>
      </c>
      <c r="AP25" s="82">
        <f t="shared" si="10"/>
        <v>6.5369498265148542E-3</v>
      </c>
      <c r="AQ25" s="82">
        <f t="shared" si="11"/>
        <v>5.8755800746100196E-3</v>
      </c>
      <c r="AR25" s="82">
        <f t="shared" si="12"/>
        <v>4.1876647352347392E-3</v>
      </c>
      <c r="AS25" s="82">
        <f t="shared" si="13"/>
        <v>5.1737801560254246E-3</v>
      </c>
      <c r="AT25" s="82">
        <f t="shared" si="14"/>
        <v>-1.5700871501385489E-3</v>
      </c>
      <c r="AU25" s="82">
        <f t="shared" si="15"/>
        <v>1.7088752061969643E-2</v>
      </c>
      <c r="AV25" s="82">
        <f t="shared" si="16"/>
        <v>1.0889505737762669E-2</v>
      </c>
      <c r="AW25" s="82">
        <f t="shared" si="17"/>
        <v>-4.1255944118902883E-2</v>
      </c>
      <c r="AX25" s="82">
        <f t="shared" si="18"/>
        <v>1.6400846590879474E-2</v>
      </c>
      <c r="AY25" s="82">
        <f t="shared" si="19"/>
        <v>5.1737801560252069E-3</v>
      </c>
      <c r="AZ25" s="82">
        <f t="shared" si="20"/>
        <v>4.7548692114783263E-3</v>
      </c>
      <c r="BA25" s="82">
        <f t="shared" si="21"/>
        <v>1.4280260022579885E-2</v>
      </c>
      <c r="BB25" s="82">
        <f t="shared" si="22"/>
        <v>5.1737801560269442E-3</v>
      </c>
    </row>
    <row r="26" spans="1:54" s="4" customFormat="1" x14ac:dyDescent="0.45">
      <c r="A26" s="6">
        <v>42185</v>
      </c>
      <c r="B26" s="9">
        <v>4411687.1142892875</v>
      </c>
      <c r="C26" s="29">
        <v>1082942.8962609454</v>
      </c>
      <c r="D26" s="29">
        <v>1221285.4853733147</v>
      </c>
      <c r="E26" s="29">
        <v>86610.727166340002</v>
      </c>
      <c r="F26" s="29">
        <v>2012710.7210683052</v>
      </c>
      <c r="G26" s="28">
        <v>8137.2844203810009</v>
      </c>
      <c r="H26" s="11">
        <f t="shared" si="1"/>
        <v>4411687.1142892865</v>
      </c>
      <c r="I26" s="13">
        <v>4309347.2744181491</v>
      </c>
      <c r="J26" s="13">
        <v>102339.83987113499</v>
      </c>
      <c r="K26" s="12">
        <f t="shared" si="0"/>
        <v>4411687.1142892838</v>
      </c>
      <c r="L26" s="15">
        <v>4220619.1551357144</v>
      </c>
      <c r="M26" s="15">
        <v>191067.95915357291</v>
      </c>
      <c r="N26" s="10">
        <f t="shared" si="2"/>
        <v>4411687.1142892875</v>
      </c>
      <c r="O26" s="15">
        <v>609906.31138360198</v>
      </c>
      <c r="P26" s="15">
        <v>231889.75229329607</v>
      </c>
      <c r="Q26" s="15">
        <v>359834.77904068603</v>
      </c>
      <c r="R26" s="15">
        <v>346295.05934576906</v>
      </c>
      <c r="S26" s="15">
        <v>332691.81234454399</v>
      </c>
      <c r="T26" s="15">
        <v>433324.29785763711</v>
      </c>
      <c r="U26" s="15">
        <v>2097745.1020237524</v>
      </c>
      <c r="V26" s="19">
        <f t="shared" si="3"/>
        <v>4411687.1142892865</v>
      </c>
      <c r="W26" s="15">
        <v>1880617.7144078966</v>
      </c>
      <c r="X26" s="24">
        <v>433524.00000000093</v>
      </c>
      <c r="Y26" s="24">
        <v>2097545.399881389</v>
      </c>
      <c r="Z26" s="19">
        <f t="shared" si="4"/>
        <v>4411687.1142892865</v>
      </c>
      <c r="AA26" s="15">
        <v>1637950.9490621283</v>
      </c>
      <c r="AB26" s="15">
        <v>464885.06577603007</v>
      </c>
      <c r="AC26" s="15">
        <v>1930122.9110731706</v>
      </c>
      <c r="AD26" s="15">
        <v>163895.39425665399</v>
      </c>
      <c r="AE26" s="15">
        <v>214832.79412130301</v>
      </c>
      <c r="AF26" s="19">
        <f t="shared" si="5"/>
        <v>4411687.1142892856</v>
      </c>
      <c r="AG26" s="15">
        <v>3634732.7780624838</v>
      </c>
      <c r="AH26" s="24">
        <v>776954.33622680209</v>
      </c>
      <c r="AI26" s="19">
        <f t="shared" si="6"/>
        <v>4411687.1142892856</v>
      </c>
      <c r="AJ26" s="13">
        <v>52013.019271436002</v>
      </c>
      <c r="AK26" s="13">
        <v>597103.88465316012</v>
      </c>
      <c r="AL26" s="13">
        <v>1354886.9864089729</v>
      </c>
      <c r="AM26" s="13">
        <v>2407683.223955716</v>
      </c>
      <c r="AN26" s="19">
        <f t="shared" si="7"/>
        <v>4411687.1142892856</v>
      </c>
      <c r="AO26" s="82">
        <f t="shared" si="9"/>
        <v>4.2428760036738733E-3</v>
      </c>
      <c r="AP26" s="82">
        <f t="shared" si="10"/>
        <v>1.1709850581111861E-2</v>
      </c>
      <c r="AQ26" s="82">
        <f t="shared" si="11"/>
        <v>-3.1275111664754284E-3</v>
      </c>
      <c r="AR26" s="82">
        <f t="shared" si="12"/>
        <v>3.4742872482928351E-2</v>
      </c>
      <c r="AS26" s="82">
        <f t="shared" si="13"/>
        <v>1.9344256283510549E-2</v>
      </c>
      <c r="AT26" s="82">
        <f t="shared" si="14"/>
        <v>5.3683104371410655E-2</v>
      </c>
      <c r="AU26" s="82">
        <f t="shared" si="15"/>
        <v>2.0080131367414371E-2</v>
      </c>
      <c r="AV26" s="82">
        <f t="shared" si="16"/>
        <v>-2.6923726394883227E-3</v>
      </c>
      <c r="AW26" s="82">
        <f t="shared" si="17"/>
        <v>-2.5801048932339744E-2</v>
      </c>
      <c r="AX26" s="82">
        <f t="shared" si="18"/>
        <v>3.1330318756576363E-3</v>
      </c>
      <c r="AY26" s="82">
        <f t="shared" si="19"/>
        <v>1.9344256283510549E-2</v>
      </c>
      <c r="AZ26" s="82">
        <f t="shared" si="20"/>
        <v>2.0482696917631587E-2</v>
      </c>
      <c r="BA26" s="82">
        <f t="shared" si="21"/>
        <v>-5.1712778298424571E-3</v>
      </c>
      <c r="BB26" s="82">
        <f t="shared" si="22"/>
        <v>1.9344256283510539E-2</v>
      </c>
    </row>
    <row r="27" spans="1:54" s="4" customFormat="1" x14ac:dyDescent="0.45">
      <c r="A27" s="6">
        <v>42216</v>
      </c>
      <c r="B27" s="9">
        <v>4415320.6469416078</v>
      </c>
      <c r="C27" s="29">
        <v>1038702.2813142482</v>
      </c>
      <c r="D27" s="29">
        <v>1249849.3516042577</v>
      </c>
      <c r="E27" s="29">
        <v>91473.428439058975</v>
      </c>
      <c r="F27" s="29">
        <v>2027363.5404415743</v>
      </c>
      <c r="G27" s="28">
        <v>7932.045142469</v>
      </c>
      <c r="H27" s="11">
        <f t="shared" si="1"/>
        <v>4415320.6469416078</v>
      </c>
      <c r="I27" s="13">
        <v>4318501.1260631448</v>
      </c>
      <c r="J27" s="13">
        <v>96819.520878471085</v>
      </c>
      <c r="K27" s="12">
        <f t="shared" si="0"/>
        <v>4415320.6469416162</v>
      </c>
      <c r="L27" s="15">
        <v>4223674.6901377458</v>
      </c>
      <c r="M27" s="15">
        <v>191645.95680386107</v>
      </c>
      <c r="N27" s="10">
        <f t="shared" si="2"/>
        <v>4415320.6469416069</v>
      </c>
      <c r="O27" s="15">
        <v>629340.61117762292</v>
      </c>
      <c r="P27" s="15">
        <v>238305.39036161682</v>
      </c>
      <c r="Q27" s="15">
        <v>367829.72482091491</v>
      </c>
      <c r="R27" s="15">
        <v>350243.6144647628</v>
      </c>
      <c r="S27" s="15">
        <v>333551.11695395585</v>
      </c>
      <c r="T27" s="15">
        <v>434670.24256759265</v>
      </c>
      <c r="U27" s="15">
        <v>2061379.9465951389</v>
      </c>
      <c r="V27" s="19">
        <f t="shared" si="3"/>
        <v>4415320.646941605</v>
      </c>
      <c r="W27" s="15">
        <v>1919270.4577788727</v>
      </c>
      <c r="X27" s="24">
        <v>432898.00000000093</v>
      </c>
      <c r="Y27" s="24">
        <v>2063152.1891627312</v>
      </c>
      <c r="Z27" s="19">
        <f t="shared" si="4"/>
        <v>4415320.646941605</v>
      </c>
      <c r="AA27" s="15">
        <v>1653205.0922897311</v>
      </c>
      <c r="AB27" s="15">
        <v>448834.12451277988</v>
      </c>
      <c r="AC27" s="15">
        <v>1933278.6594517459</v>
      </c>
      <c r="AD27" s="15">
        <v>169373.98195118798</v>
      </c>
      <c r="AE27" s="15">
        <v>210628.78873616303</v>
      </c>
      <c r="AF27" s="19">
        <f t="shared" si="5"/>
        <v>4415320.6469416078</v>
      </c>
      <c r="AG27" s="15">
        <v>3641848.2843077946</v>
      </c>
      <c r="AH27" s="24">
        <v>773472.36263381212</v>
      </c>
      <c r="AI27" s="19">
        <f t="shared" si="6"/>
        <v>4415320.6469416069</v>
      </c>
      <c r="AJ27" s="13">
        <v>51707.859651074003</v>
      </c>
      <c r="AK27" s="13">
        <v>591419.08914818161</v>
      </c>
      <c r="AL27" s="13">
        <v>1345636.1328703356</v>
      </c>
      <c r="AM27" s="13">
        <v>2426557.5652720132</v>
      </c>
      <c r="AN27" s="19">
        <f t="shared" si="7"/>
        <v>4415320.6469416041</v>
      </c>
      <c r="AO27" s="82">
        <f t="shared" si="9"/>
        <v>-5.8669853170701019E-3</v>
      </c>
      <c r="AP27" s="82">
        <f t="shared" si="10"/>
        <v>-9.5206138346941704E-3</v>
      </c>
      <c r="AQ27" s="82">
        <f t="shared" si="11"/>
        <v>-6.8277676525301794E-3</v>
      </c>
      <c r="AR27" s="82">
        <f t="shared" si="12"/>
        <v>7.8392128700749443E-3</v>
      </c>
      <c r="AS27" s="82">
        <f t="shared" si="13"/>
        <v>8.2361521979870342E-4</v>
      </c>
      <c r="AT27" s="82">
        <f t="shared" si="14"/>
        <v>9.3129426350265047E-3</v>
      </c>
      <c r="AU27" s="82">
        <f t="shared" si="15"/>
        <v>-3.4526687228501191E-2</v>
      </c>
      <c r="AV27" s="82">
        <f t="shared" si="16"/>
        <v>1.63499866276427E-3</v>
      </c>
      <c r="AW27" s="82">
        <f t="shared" si="17"/>
        <v>3.3427343821234676E-2</v>
      </c>
      <c r="AX27" s="82">
        <f t="shared" si="18"/>
        <v>-1.9568732056644202E-2</v>
      </c>
      <c r="AY27" s="82">
        <f t="shared" si="19"/>
        <v>8.2361521979954779E-4</v>
      </c>
      <c r="AZ27" s="82">
        <f t="shared" si="20"/>
        <v>7.239542090201011E-4</v>
      </c>
      <c r="BA27" s="82">
        <f t="shared" si="21"/>
        <v>3.0250893600825561E-3</v>
      </c>
      <c r="BB27" s="82">
        <f t="shared" si="22"/>
        <v>8.2361521979891418E-4</v>
      </c>
    </row>
    <row r="28" spans="1:54" s="4" customFormat="1" x14ac:dyDescent="0.45">
      <c r="A28" s="6">
        <v>42247</v>
      </c>
      <c r="B28" s="9">
        <v>4450891.3102106629</v>
      </c>
      <c r="C28" s="29">
        <v>1067082.3015183229</v>
      </c>
      <c r="D28" s="29">
        <v>1245064.2347641205</v>
      </c>
      <c r="E28" s="29">
        <v>105792.41077576998</v>
      </c>
      <c r="F28" s="29">
        <v>2025641.3581066865</v>
      </c>
      <c r="G28" s="28">
        <v>7311.0050457570005</v>
      </c>
      <c r="H28" s="11">
        <f t="shared" si="1"/>
        <v>4450891.3102106564</v>
      </c>
      <c r="I28" s="13">
        <v>4356281.4543016981</v>
      </c>
      <c r="J28" s="13">
        <v>94609.855908953992</v>
      </c>
      <c r="K28" s="12">
        <f t="shared" si="0"/>
        <v>4450891.3102106517</v>
      </c>
      <c r="L28" s="15">
        <v>4260834.477168601</v>
      </c>
      <c r="M28" s="15">
        <v>190056.83304206212</v>
      </c>
      <c r="N28" s="10">
        <f t="shared" si="2"/>
        <v>4450891.3102106629</v>
      </c>
      <c r="O28" s="15">
        <v>620205.76343648392</v>
      </c>
      <c r="P28" s="15">
        <v>237971.80909771283</v>
      </c>
      <c r="Q28" s="15">
        <v>368493.28030843509</v>
      </c>
      <c r="R28" s="15">
        <v>348180.49048777216</v>
      </c>
      <c r="S28" s="15">
        <v>339334.42471253022</v>
      </c>
      <c r="T28" s="15">
        <v>438098.57827721786</v>
      </c>
      <c r="U28" s="15">
        <v>2098606.9638905055</v>
      </c>
      <c r="V28" s="19">
        <f t="shared" si="3"/>
        <v>4450891.3102106573</v>
      </c>
      <c r="W28" s="15">
        <v>1914185.7680429355</v>
      </c>
      <c r="X28" s="24">
        <v>436557.99999999953</v>
      </c>
      <c r="Y28" s="24">
        <v>2100147.5421677222</v>
      </c>
      <c r="Z28" s="19">
        <f t="shared" si="4"/>
        <v>4450891.3102106573</v>
      </c>
      <c r="AA28" s="15">
        <v>1664549.3583608728</v>
      </c>
      <c r="AB28" s="15">
        <v>449271.21353125665</v>
      </c>
      <c r="AC28" s="15">
        <v>1944849.1501489847</v>
      </c>
      <c r="AD28" s="15">
        <v>171951.98607393797</v>
      </c>
      <c r="AE28" s="15">
        <v>220269.602095604</v>
      </c>
      <c r="AF28" s="19">
        <f t="shared" si="5"/>
        <v>4450891.3102106564</v>
      </c>
      <c r="AG28" s="15">
        <v>3656443.0877192295</v>
      </c>
      <c r="AH28" s="24">
        <v>794448.22249142732</v>
      </c>
      <c r="AI28" s="19">
        <f t="shared" si="6"/>
        <v>4450891.3102106564</v>
      </c>
      <c r="AJ28" s="13">
        <v>50965.841041347012</v>
      </c>
      <c r="AK28" s="13">
        <v>592161.18723042589</v>
      </c>
      <c r="AL28" s="13">
        <v>1375721.4151110507</v>
      </c>
      <c r="AM28" s="13">
        <v>2432042.8668278344</v>
      </c>
      <c r="AN28" s="19">
        <f t="shared" si="7"/>
        <v>4450891.3102106582</v>
      </c>
      <c r="AO28" s="82">
        <f t="shared" si="9"/>
        <v>-1.4350209324736157E-2</v>
      </c>
      <c r="AP28" s="82">
        <f t="shared" si="10"/>
        <v>1.254775329137787E-3</v>
      </c>
      <c r="AQ28" s="82">
        <f t="shared" si="11"/>
        <v>2.2357665275040666E-2</v>
      </c>
      <c r="AR28" s="82">
        <f t="shared" si="12"/>
        <v>2.2605280972208515E-3</v>
      </c>
      <c r="AS28" s="82">
        <f t="shared" si="13"/>
        <v>8.0561902777532505E-3</v>
      </c>
      <c r="AT28" s="82">
        <f t="shared" si="14"/>
        <v>6.8619835034681633E-3</v>
      </c>
      <c r="AU28" s="82">
        <f t="shared" si="15"/>
        <v>9.7383196732478449E-4</v>
      </c>
      <c r="AV28" s="82">
        <f t="shared" si="16"/>
        <v>5.9849058182435411E-3</v>
      </c>
      <c r="AW28" s="82">
        <f t="shared" si="17"/>
        <v>1.5220780033930752E-2</v>
      </c>
      <c r="AX28" s="82">
        <f t="shared" si="18"/>
        <v>4.5771584299035259E-2</v>
      </c>
      <c r="AY28" s="82">
        <f t="shared" si="19"/>
        <v>8.0561902777519789E-3</v>
      </c>
      <c r="AZ28" s="82">
        <f t="shared" si="20"/>
        <v>8.7979756389911061E-3</v>
      </c>
      <c r="BA28" s="82">
        <f t="shared" si="21"/>
        <v>-8.291976456489155E-3</v>
      </c>
      <c r="BB28" s="82">
        <f t="shared" si="22"/>
        <v>8.0561902777536668E-3</v>
      </c>
    </row>
    <row r="29" spans="1:54" s="4" customFormat="1" x14ac:dyDescent="0.45">
      <c r="A29" s="6">
        <v>42277</v>
      </c>
      <c r="B29" s="9">
        <v>4546948.2908334658</v>
      </c>
      <c r="C29" s="29">
        <v>1126127.471096087</v>
      </c>
      <c r="D29" s="29">
        <v>1285222.3001012758</v>
      </c>
      <c r="E29" s="29">
        <v>80824.995347254997</v>
      </c>
      <c r="F29" s="29">
        <v>2047508.9453723948</v>
      </c>
      <c r="G29" s="28">
        <v>7264.5789164500011</v>
      </c>
      <c r="H29" s="11">
        <f t="shared" si="1"/>
        <v>4546948.290833463</v>
      </c>
      <c r="I29" s="13">
        <v>4454117.0105522042</v>
      </c>
      <c r="J29" s="13">
        <v>92831.280281260959</v>
      </c>
      <c r="K29" s="12">
        <f t="shared" si="0"/>
        <v>4546948.2908334648</v>
      </c>
      <c r="L29" s="15">
        <v>4351002.5526534077</v>
      </c>
      <c r="M29" s="15">
        <v>195945.73818006105</v>
      </c>
      <c r="N29" s="10">
        <f t="shared" si="2"/>
        <v>4546948.2908334685</v>
      </c>
      <c r="O29" s="15">
        <v>621577.11096899689</v>
      </c>
      <c r="P29" s="15">
        <v>239845.85403754609</v>
      </c>
      <c r="Q29" s="15">
        <v>371911.8432451858</v>
      </c>
      <c r="R29" s="15">
        <v>353212.50553205702</v>
      </c>
      <c r="S29" s="15">
        <v>342788.74413391703</v>
      </c>
      <c r="T29" s="15">
        <v>446929.44898435182</v>
      </c>
      <c r="U29" s="15">
        <v>2170682.7839314095</v>
      </c>
      <c r="V29" s="19">
        <f t="shared" si="3"/>
        <v>4546948.2908334639</v>
      </c>
      <c r="W29" s="15">
        <v>1929336.0579177043</v>
      </c>
      <c r="X29" s="24">
        <v>445575.99999999953</v>
      </c>
      <c r="Y29" s="24">
        <v>2172036.23291576</v>
      </c>
      <c r="Z29" s="19">
        <f t="shared" si="4"/>
        <v>4546948.2908334639</v>
      </c>
      <c r="AA29" s="15">
        <v>1695168.9962135337</v>
      </c>
      <c r="AB29" s="15">
        <v>476838.763488381</v>
      </c>
      <c r="AC29" s="15">
        <v>1974071.1811931864</v>
      </c>
      <c r="AD29" s="15">
        <v>176471.46336281503</v>
      </c>
      <c r="AE29" s="15">
        <v>224397.88657554801</v>
      </c>
      <c r="AF29" s="19">
        <f t="shared" si="5"/>
        <v>4546948.2908334639</v>
      </c>
      <c r="AG29" s="15">
        <v>3723486.4178959168</v>
      </c>
      <c r="AH29" s="24">
        <v>823461.87293755065</v>
      </c>
      <c r="AI29" s="19">
        <f t="shared" si="6"/>
        <v>4546948.2908334676</v>
      </c>
      <c r="AJ29" s="13">
        <v>51272.395844352999</v>
      </c>
      <c r="AK29" s="13">
        <v>616886.57494351326</v>
      </c>
      <c r="AL29" s="13">
        <v>1412105.0911323237</v>
      </c>
      <c r="AM29" s="13">
        <v>2466684.2289132727</v>
      </c>
      <c r="AN29" s="19">
        <f t="shared" si="7"/>
        <v>4546948.290833463</v>
      </c>
      <c r="AO29" s="82">
        <f t="shared" si="9"/>
        <v>6.014907175911975E-3</v>
      </c>
      <c r="AP29" s="82">
        <f t="shared" si="10"/>
        <v>4.1754488889637509E-2</v>
      </c>
      <c r="AQ29" s="82">
        <f t="shared" si="11"/>
        <v>2.6446979469557839E-2</v>
      </c>
      <c r="AR29" s="82">
        <f t="shared" si="12"/>
        <v>1.4243730058352879E-2</v>
      </c>
      <c r="AS29" s="82">
        <f t="shared" si="13"/>
        <v>2.1581515684834459E-2</v>
      </c>
      <c r="AT29" s="82">
        <f t="shared" si="14"/>
        <v>1.8395151636003654E-2</v>
      </c>
      <c r="AU29" s="82">
        <f t="shared" si="15"/>
        <v>6.1360597177914707E-2</v>
      </c>
      <c r="AV29" s="82">
        <f t="shared" si="16"/>
        <v>1.5025345817675959E-2</v>
      </c>
      <c r="AW29" s="82">
        <f t="shared" si="17"/>
        <v>2.6283367770662033E-2</v>
      </c>
      <c r="AX29" s="82">
        <f t="shared" si="18"/>
        <v>1.8741961853420881E-2</v>
      </c>
      <c r="AY29" s="82">
        <f t="shared" si="19"/>
        <v>2.1581515684835097E-2</v>
      </c>
      <c r="AZ29" s="82">
        <f t="shared" si="20"/>
        <v>2.1162069535431691E-2</v>
      </c>
      <c r="BA29" s="82">
        <f t="shared" si="21"/>
        <v>3.0984969304921711E-2</v>
      </c>
      <c r="BB29" s="82">
        <f t="shared" si="22"/>
        <v>2.1581515684834646E-2</v>
      </c>
    </row>
    <row r="30" spans="1:54" s="4" customFormat="1" x14ac:dyDescent="0.45">
      <c r="A30" s="6">
        <v>42308</v>
      </c>
      <c r="B30" s="9">
        <v>4454885.8976931963</v>
      </c>
      <c r="C30" s="29">
        <v>1060970.6961387163</v>
      </c>
      <c r="D30" s="29">
        <v>1274848.5708147262</v>
      </c>
      <c r="E30" s="29">
        <v>84235.531307515019</v>
      </c>
      <c r="F30" s="29">
        <v>2026578.149421942</v>
      </c>
      <c r="G30" s="28">
        <v>8252.9500103009996</v>
      </c>
      <c r="H30" s="11">
        <f t="shared" si="1"/>
        <v>4454885.8976932</v>
      </c>
      <c r="I30" s="13">
        <v>4360558.9542515129</v>
      </c>
      <c r="J30" s="13">
        <v>94326.943441685988</v>
      </c>
      <c r="K30" s="12">
        <f t="shared" ref="K30:K80" si="23">SUM(I30:J30)</f>
        <v>4454885.8976931991</v>
      </c>
      <c r="L30" s="15">
        <v>4261064.8114443971</v>
      </c>
      <c r="M30" s="15">
        <v>193821.08624879995</v>
      </c>
      <c r="N30" s="10">
        <f t="shared" si="2"/>
        <v>4454885.8976931972</v>
      </c>
      <c r="O30" s="15">
        <v>631792.69991745707</v>
      </c>
      <c r="P30" s="15">
        <v>241707.00918523315</v>
      </c>
      <c r="Q30" s="15">
        <v>373475.63829494908</v>
      </c>
      <c r="R30" s="15">
        <v>348468.73784283391</v>
      </c>
      <c r="S30" s="15">
        <v>335159.4980680329</v>
      </c>
      <c r="T30" s="15">
        <v>436921.2533989572</v>
      </c>
      <c r="U30" s="15">
        <v>2087361.0609857352</v>
      </c>
      <c r="V30" s="19">
        <f t="shared" si="3"/>
        <v>4454885.8976931982</v>
      </c>
      <c r="W30" s="15">
        <v>1930603.583308503</v>
      </c>
      <c r="X30" s="24">
        <v>435742.00000000303</v>
      </c>
      <c r="Y30" s="24">
        <v>2088540.3143846921</v>
      </c>
      <c r="Z30" s="19">
        <f t="shared" si="4"/>
        <v>4454885.8976931982</v>
      </c>
      <c r="AA30" s="15">
        <v>1646805.0893998593</v>
      </c>
      <c r="AB30" s="15">
        <v>466442.23735876108</v>
      </c>
      <c r="AC30" s="15">
        <v>1950494.8390785083</v>
      </c>
      <c r="AD30" s="15">
        <v>171594.58960499603</v>
      </c>
      <c r="AE30" s="15">
        <v>219549.14225107501</v>
      </c>
      <c r="AF30" s="19">
        <f t="shared" si="5"/>
        <v>4454885.8976932</v>
      </c>
      <c r="AG30" s="15">
        <v>3684757.141116566</v>
      </c>
      <c r="AH30" s="24">
        <v>770128.75657663436</v>
      </c>
      <c r="AI30" s="19">
        <f t="shared" si="6"/>
        <v>4454885.8976932</v>
      </c>
      <c r="AJ30" s="13">
        <v>50308.46635568401</v>
      </c>
      <c r="AK30" s="13">
        <v>604428.07774074527</v>
      </c>
      <c r="AL30" s="13">
        <v>1397069.5273518888</v>
      </c>
      <c r="AM30" s="13">
        <v>2403079.8262448795</v>
      </c>
      <c r="AN30" s="19">
        <f t="shared" si="7"/>
        <v>4454885.8976931982</v>
      </c>
      <c r="AO30" s="82">
        <f t="shared" si="9"/>
        <v>-1.8800164743523567E-2</v>
      </c>
      <c r="AP30" s="82">
        <f t="shared" si="10"/>
        <v>-2.019576646470023E-2</v>
      </c>
      <c r="AQ30" s="82">
        <f t="shared" si="11"/>
        <v>-1.0647623802827832E-2</v>
      </c>
      <c r="AR30" s="82">
        <f t="shared" si="12"/>
        <v>-2.5785385061798078E-2</v>
      </c>
      <c r="AS30" s="82">
        <f t="shared" si="13"/>
        <v>-2.0247072817137668E-2</v>
      </c>
      <c r="AT30" s="82">
        <f t="shared" si="14"/>
        <v>-2.8530433792562218E-2</v>
      </c>
      <c r="AU30" s="82">
        <f t="shared" si="15"/>
        <v>-2.1803022165317831E-2</v>
      </c>
      <c r="AV30" s="82">
        <f t="shared" si="16"/>
        <v>-1.1943005064502226E-2</v>
      </c>
      <c r="AW30" s="82">
        <f t="shared" si="17"/>
        <v>-2.7635480915078246E-2</v>
      </c>
      <c r="AX30" s="82">
        <f t="shared" si="18"/>
        <v>-2.1607798533523927E-2</v>
      </c>
      <c r="AY30" s="82">
        <f t="shared" si="19"/>
        <v>-2.024707281713746E-2</v>
      </c>
      <c r="AZ30" s="82">
        <f t="shared" si="20"/>
        <v>-2.0670578819624714E-2</v>
      </c>
      <c r="BA30" s="82">
        <f t="shared" si="21"/>
        <v>-1.0843062732544239E-2</v>
      </c>
      <c r="BB30" s="82">
        <f t="shared" si="22"/>
        <v>-2.0247072817139077E-2</v>
      </c>
    </row>
    <row r="31" spans="1:54" s="4" customFormat="1" x14ac:dyDescent="0.45">
      <c r="A31" s="6">
        <v>42338</v>
      </c>
      <c r="B31" s="9">
        <v>4452219.1784302462</v>
      </c>
      <c r="C31" s="29">
        <v>1068194.053225629</v>
      </c>
      <c r="D31" s="29">
        <v>1300471.7856027244</v>
      </c>
      <c r="E31" s="29">
        <v>76596.445237901004</v>
      </c>
      <c r="F31" s="29">
        <v>1999640.8525030697</v>
      </c>
      <c r="G31" s="28">
        <v>7316.0418609220005</v>
      </c>
      <c r="H31" s="11">
        <f t="shared" si="1"/>
        <v>4452219.1784302462</v>
      </c>
      <c r="I31" s="13">
        <v>4357474.460798597</v>
      </c>
      <c r="J31" s="13">
        <v>94744.717631649022</v>
      </c>
      <c r="K31" s="12">
        <f t="shared" si="23"/>
        <v>4452219.1784302462</v>
      </c>
      <c r="L31" s="15">
        <v>4256919.4707665816</v>
      </c>
      <c r="M31" s="15">
        <v>195299.70766366605</v>
      </c>
      <c r="N31" s="10">
        <f t="shared" si="2"/>
        <v>4452219.1784302481</v>
      </c>
      <c r="O31" s="15">
        <v>637351.63922463416</v>
      </c>
      <c r="P31" s="15">
        <v>243098.20768661101</v>
      </c>
      <c r="Q31" s="15">
        <v>375937.14923459094</v>
      </c>
      <c r="R31" s="15">
        <v>351884.670064184</v>
      </c>
      <c r="S31" s="15">
        <v>340120.16149637697</v>
      </c>
      <c r="T31" s="15">
        <v>443115.59297139186</v>
      </c>
      <c r="U31" s="15">
        <v>2060711.7577524558</v>
      </c>
      <c r="V31" s="19">
        <f t="shared" si="3"/>
        <v>4452219.1784302443</v>
      </c>
      <c r="W31" s="15">
        <v>1948391.8277063966</v>
      </c>
      <c r="X31" s="24">
        <v>441217.99999999953</v>
      </c>
      <c r="Y31" s="24">
        <v>2062609.3507238482</v>
      </c>
      <c r="Z31" s="19">
        <f t="shared" si="4"/>
        <v>4452219.1784302443</v>
      </c>
      <c r="AA31" s="15">
        <v>1653383.2057067032</v>
      </c>
      <c r="AB31" s="15">
        <v>443788.73977712175</v>
      </c>
      <c r="AC31" s="15">
        <v>1956893.5401248385</v>
      </c>
      <c r="AD31" s="15">
        <v>175544.84465620504</v>
      </c>
      <c r="AE31" s="15">
        <v>222608.84816537696</v>
      </c>
      <c r="AF31" s="19">
        <f t="shared" si="5"/>
        <v>4452219.1784302453</v>
      </c>
      <c r="AG31" s="15">
        <v>3695623.9165092581</v>
      </c>
      <c r="AH31" s="24">
        <v>756595.26192098914</v>
      </c>
      <c r="AI31" s="19">
        <f t="shared" si="6"/>
        <v>4452219.1784302471</v>
      </c>
      <c r="AJ31" s="13">
        <v>49292.494111770997</v>
      </c>
      <c r="AK31" s="13">
        <v>598476.85532171163</v>
      </c>
      <c r="AL31" s="13">
        <v>1388415.1795190016</v>
      </c>
      <c r="AM31" s="13">
        <v>2416034.6494777626</v>
      </c>
      <c r="AN31" s="19">
        <f t="shared" si="7"/>
        <v>4452219.1784302471</v>
      </c>
      <c r="AO31" s="82">
        <f t="shared" si="9"/>
        <v>-2.019485620432206E-2</v>
      </c>
      <c r="AP31" s="82">
        <f t="shared" si="10"/>
        <v>-9.8460389882587054E-3</v>
      </c>
      <c r="AQ31" s="82">
        <f t="shared" si="11"/>
        <v>-6.1946436189838777E-3</v>
      </c>
      <c r="AR31" s="82">
        <f t="shared" si="12"/>
        <v>5.3909250501789178E-3</v>
      </c>
      <c r="AS31" s="82">
        <f t="shared" si="13"/>
        <v>-5.9860551407880458E-4</v>
      </c>
      <c r="AT31" s="82">
        <f t="shared" si="14"/>
        <v>3.9944716889605799E-3</v>
      </c>
      <c r="AU31" s="82">
        <f t="shared" si="15"/>
        <v>-4.8566565733659181E-2</v>
      </c>
      <c r="AV31" s="82">
        <f t="shared" si="16"/>
        <v>3.2805526670109816E-3</v>
      </c>
      <c r="AW31" s="82">
        <f t="shared" si="17"/>
        <v>2.3020860158250563E-2</v>
      </c>
      <c r="AX31" s="82">
        <f t="shared" si="18"/>
        <v>1.3936314589664317E-2</v>
      </c>
      <c r="AY31" s="82">
        <f t="shared" si="19"/>
        <v>-5.986055140796405E-4</v>
      </c>
      <c r="AZ31" s="82">
        <f t="shared" si="20"/>
        <v>-9.7284149883895333E-4</v>
      </c>
      <c r="BA31" s="82">
        <f t="shared" si="21"/>
        <v>7.6287954189259407E-3</v>
      </c>
      <c r="BB31" s="82">
        <f t="shared" si="22"/>
        <v>-5.9860551407838662E-4</v>
      </c>
    </row>
    <row r="32" spans="1:54" s="4" customFormat="1" x14ac:dyDescent="0.45">
      <c r="A32" s="6">
        <v>42369</v>
      </c>
      <c r="B32" s="9">
        <v>4473771.9299721187</v>
      </c>
      <c r="C32" s="29">
        <v>1016635.6627921467</v>
      </c>
      <c r="D32" s="29">
        <v>1399047.1239158991</v>
      </c>
      <c r="E32" s="29">
        <v>79152.498979883021</v>
      </c>
      <c r="F32" s="29">
        <v>1970364.0164329819</v>
      </c>
      <c r="G32" s="28">
        <v>8572.6278512050012</v>
      </c>
      <c r="H32" s="11">
        <f t="shared" si="1"/>
        <v>4473771.9299721159</v>
      </c>
      <c r="I32" s="13">
        <v>4402201.5155925201</v>
      </c>
      <c r="J32" s="13">
        <v>71570.414379600028</v>
      </c>
      <c r="K32" s="12">
        <f t="shared" si="23"/>
        <v>4473771.9299721206</v>
      </c>
      <c r="L32" s="15">
        <v>4275162.8621328948</v>
      </c>
      <c r="M32" s="15">
        <v>198609.06783922497</v>
      </c>
      <c r="N32" s="10">
        <f t="shared" si="2"/>
        <v>4473771.9299721196</v>
      </c>
      <c r="O32" s="15">
        <v>668156.14054529113</v>
      </c>
      <c r="P32" s="15">
        <v>253976.06921885713</v>
      </c>
      <c r="Q32" s="15">
        <v>393938.08051673806</v>
      </c>
      <c r="R32" s="15">
        <v>369846.66082242294</v>
      </c>
      <c r="S32" s="15">
        <v>359355.01482923713</v>
      </c>
      <c r="T32" s="15">
        <v>467864.74446179892</v>
      </c>
      <c r="U32" s="15">
        <v>1960635.219577773</v>
      </c>
      <c r="V32" s="19">
        <f t="shared" si="3"/>
        <v>4473771.9299721178</v>
      </c>
      <c r="W32" s="15">
        <v>2045271.9659325457</v>
      </c>
      <c r="X32" s="24">
        <v>463144.00000000093</v>
      </c>
      <c r="Y32" s="24">
        <v>1965355.9640395711</v>
      </c>
      <c r="Z32" s="19">
        <f t="shared" si="4"/>
        <v>4473771.9299721178</v>
      </c>
      <c r="AA32" s="15">
        <v>1743712.501386923</v>
      </c>
      <c r="AB32" s="15">
        <v>361664.99501499592</v>
      </c>
      <c r="AC32" s="15">
        <v>1992149.2547264216</v>
      </c>
      <c r="AD32" s="15">
        <v>171410.25691112195</v>
      </c>
      <c r="AE32" s="15">
        <v>204834.92193265504</v>
      </c>
      <c r="AF32" s="19">
        <f t="shared" si="5"/>
        <v>4473771.9299721178</v>
      </c>
      <c r="AG32" s="15">
        <v>3722958.1723157424</v>
      </c>
      <c r="AH32" s="24">
        <v>750813.75765637122</v>
      </c>
      <c r="AI32" s="19">
        <f t="shared" si="6"/>
        <v>4473771.929972114</v>
      </c>
      <c r="AJ32" s="13">
        <v>44612.730040320996</v>
      </c>
      <c r="AK32" s="13">
        <v>550204.64430294954</v>
      </c>
      <c r="AL32" s="13">
        <v>1365542.8881330471</v>
      </c>
      <c r="AM32" s="13">
        <v>2513411.6674957988</v>
      </c>
      <c r="AN32" s="19">
        <f t="shared" si="7"/>
        <v>4473771.9299721159</v>
      </c>
      <c r="AO32" s="82">
        <f t="shared" si="9"/>
        <v>-9.493867485866328E-2</v>
      </c>
      <c r="AP32" s="82">
        <f t="shared" si="10"/>
        <v>-8.0658442493675597E-2</v>
      </c>
      <c r="AQ32" s="82">
        <f t="shared" si="11"/>
        <v>-1.647366848429177E-2</v>
      </c>
      <c r="AR32" s="82">
        <f t="shared" si="12"/>
        <v>4.0304479093081158E-2</v>
      </c>
      <c r="AS32" s="82">
        <f t="shared" si="13"/>
        <v>4.8409008357642898E-3</v>
      </c>
      <c r="AT32" s="82">
        <f t="shared" si="14"/>
        <v>5.4633006654746109E-2</v>
      </c>
      <c r="AU32" s="82">
        <f t="shared" si="15"/>
        <v>-0.18505143867185492</v>
      </c>
      <c r="AV32" s="82">
        <f t="shared" si="16"/>
        <v>1.8016163822245523E-2</v>
      </c>
      <c r="AW32" s="82">
        <f t="shared" si="17"/>
        <v>-2.3552886176637384E-2</v>
      </c>
      <c r="AX32" s="82">
        <f t="shared" si="18"/>
        <v>-7.984375454616971E-2</v>
      </c>
      <c r="AY32" s="82">
        <f t="shared" si="19"/>
        <v>4.8409008357651285E-3</v>
      </c>
      <c r="AZ32" s="82">
        <f t="shared" si="20"/>
        <v>4.285585266903807E-3</v>
      </c>
      <c r="BA32" s="82">
        <f t="shared" si="21"/>
        <v>1.6945033943717464E-2</v>
      </c>
      <c r="BB32" s="82">
        <f t="shared" si="22"/>
        <v>4.8409008357649169E-3</v>
      </c>
    </row>
    <row r="33" spans="1:54" s="4" customFormat="1" x14ac:dyDescent="0.45">
      <c r="A33" s="6">
        <v>42400</v>
      </c>
      <c r="B33" s="9">
        <v>4468853.3193158843</v>
      </c>
      <c r="C33" s="29">
        <v>1032678.3125322716</v>
      </c>
      <c r="D33" s="29">
        <v>1340154.99953543</v>
      </c>
      <c r="E33" s="29">
        <v>82011.864021317015</v>
      </c>
      <c r="F33" s="29">
        <v>2005982.2001609174</v>
      </c>
      <c r="G33" s="28">
        <v>8025.9430659569998</v>
      </c>
      <c r="H33" s="11">
        <f t="shared" si="1"/>
        <v>4468853.3193158926</v>
      </c>
      <c r="I33" s="13">
        <v>4375016.6654189955</v>
      </c>
      <c r="J33" s="13">
        <v>93836.653896905016</v>
      </c>
      <c r="K33" s="12">
        <f t="shared" si="23"/>
        <v>4468853.319315901</v>
      </c>
      <c r="L33" s="15">
        <v>4270642.6351428293</v>
      </c>
      <c r="M33" s="15">
        <v>198210.684173063</v>
      </c>
      <c r="N33" s="10">
        <f t="shared" si="2"/>
        <v>4468853.3193158926</v>
      </c>
      <c r="O33" s="15">
        <v>648679.52647515107</v>
      </c>
      <c r="P33" s="15">
        <v>250531.11215300305</v>
      </c>
      <c r="Q33" s="15">
        <v>388408.37436232064</v>
      </c>
      <c r="R33" s="15">
        <v>365077.0431080354</v>
      </c>
      <c r="S33" s="15">
        <v>351358.72976814618</v>
      </c>
      <c r="T33" s="15">
        <v>454263.78963472386</v>
      </c>
      <c r="U33" s="15">
        <v>2010534.7438145105</v>
      </c>
      <c r="V33" s="19">
        <f t="shared" si="3"/>
        <v>4468853.3193158908</v>
      </c>
      <c r="W33" s="15">
        <v>2004054.7858666573</v>
      </c>
      <c r="X33" s="24">
        <v>448515.9999999993</v>
      </c>
      <c r="Y33" s="24">
        <v>2016282.5334492342</v>
      </c>
      <c r="Z33" s="19">
        <f t="shared" si="4"/>
        <v>4468853.3193158908</v>
      </c>
      <c r="AA33" s="15">
        <v>1693801.1993622468</v>
      </c>
      <c r="AB33" s="15">
        <v>405034.54791936721</v>
      </c>
      <c r="AC33" s="15">
        <v>1991474.934835348</v>
      </c>
      <c r="AD33" s="15">
        <v>169353.85046469109</v>
      </c>
      <c r="AE33" s="15">
        <v>209188.78673423693</v>
      </c>
      <c r="AF33" s="19">
        <f t="shared" si="5"/>
        <v>4468853.3193158908</v>
      </c>
      <c r="AG33" s="15">
        <v>3732531.4506121976</v>
      </c>
      <c r="AH33" s="24">
        <v>736321.8687036928</v>
      </c>
      <c r="AI33" s="19">
        <f t="shared" si="6"/>
        <v>4468853.3193158908</v>
      </c>
      <c r="AJ33" s="13">
        <v>46477.41316361702</v>
      </c>
      <c r="AK33" s="13">
        <v>578843.8884769053</v>
      </c>
      <c r="AL33" s="13">
        <v>1387220.564120603</v>
      </c>
      <c r="AM33" s="13">
        <v>2456311.4535547663</v>
      </c>
      <c r="AN33" s="19">
        <f t="shared" si="7"/>
        <v>4468853.3193158917</v>
      </c>
      <c r="AO33" s="82">
        <f t="shared" si="9"/>
        <v>4.1797108619237688E-2</v>
      </c>
      <c r="AP33" s="82">
        <f t="shared" si="10"/>
        <v>5.2051985512115435E-2</v>
      </c>
      <c r="AQ33" s="82">
        <f t="shared" si="11"/>
        <v>1.5874767593124315E-2</v>
      </c>
      <c r="AR33" s="82">
        <f t="shared" si="12"/>
        <v>-2.2718209945258788E-2</v>
      </c>
      <c r="AS33" s="82">
        <f t="shared" si="13"/>
        <v>-1.0994325891473971E-3</v>
      </c>
      <c r="AT33" s="82">
        <f t="shared" si="14"/>
        <v>-2.8623584441229574E-2</v>
      </c>
      <c r="AU33" s="82">
        <f t="shared" si="15"/>
        <v>0.11991636874498465</v>
      </c>
      <c r="AV33" s="82">
        <f t="shared" si="16"/>
        <v>-3.384886395804271E-4</v>
      </c>
      <c r="AW33" s="82">
        <f t="shared" si="17"/>
        <v>-1.1996985965064681E-2</v>
      </c>
      <c r="AX33" s="82">
        <f t="shared" si="18"/>
        <v>2.1255481050312997E-2</v>
      </c>
      <c r="AY33" s="82">
        <f t="shared" si="19"/>
        <v>-1.0994325891480212E-3</v>
      </c>
      <c r="AZ33" s="82">
        <f t="shared" si="20"/>
        <v>-1.0573227584154254E-3</v>
      </c>
      <c r="BA33" s="82">
        <f t="shared" si="21"/>
        <v>-2.0058684656053326E-3</v>
      </c>
      <c r="BB33" s="82">
        <f t="shared" si="22"/>
        <v>-1.0994325891480207E-3</v>
      </c>
    </row>
    <row r="34" spans="1:54" s="4" customFormat="1" x14ac:dyDescent="0.45">
      <c r="A34" s="6">
        <v>42429</v>
      </c>
      <c r="B34" s="9">
        <v>4512751.3888186542</v>
      </c>
      <c r="C34" s="29">
        <v>1045239.7584262728</v>
      </c>
      <c r="D34" s="29">
        <v>1339693.0822946697</v>
      </c>
      <c r="E34" s="29">
        <v>73083.034560101019</v>
      </c>
      <c r="F34" s="29">
        <v>2046520.5346926397</v>
      </c>
      <c r="G34" s="28">
        <v>8214.9788449669995</v>
      </c>
      <c r="H34" s="11">
        <f t="shared" si="1"/>
        <v>4512751.3888186496</v>
      </c>
      <c r="I34" s="13">
        <v>4427794.2368871681</v>
      </c>
      <c r="J34" s="13">
        <v>84957.151931481945</v>
      </c>
      <c r="K34" s="12">
        <f t="shared" si="23"/>
        <v>4512751.3888186505</v>
      </c>
      <c r="L34" s="15">
        <v>4313497.9939111117</v>
      </c>
      <c r="M34" s="15">
        <v>199253.39490754085</v>
      </c>
      <c r="N34" s="10">
        <f t="shared" si="2"/>
        <v>4512751.3888186524</v>
      </c>
      <c r="O34" s="15">
        <v>647730.19819571322</v>
      </c>
      <c r="P34" s="15">
        <v>249099.64068844487</v>
      </c>
      <c r="Q34" s="15">
        <v>386918.6297484095</v>
      </c>
      <c r="R34" s="15">
        <v>364415.1292559533</v>
      </c>
      <c r="S34" s="15">
        <v>349989.89911037602</v>
      </c>
      <c r="T34" s="15">
        <v>453905.08563106676</v>
      </c>
      <c r="U34" s="15">
        <v>2060692.8061886847</v>
      </c>
      <c r="V34" s="19">
        <f t="shared" si="3"/>
        <v>4512751.3888186486</v>
      </c>
      <c r="W34" s="15">
        <v>1998153.4969989022</v>
      </c>
      <c r="X34" s="24">
        <v>448853.99999999418</v>
      </c>
      <c r="Y34" s="24">
        <v>2065743.8918197521</v>
      </c>
      <c r="Z34" s="19">
        <f t="shared" si="4"/>
        <v>4512751.3888186486</v>
      </c>
      <c r="AA34" s="15">
        <v>1707401.9751050004</v>
      </c>
      <c r="AB34" s="15">
        <v>412717.70859360014</v>
      </c>
      <c r="AC34" s="15">
        <v>1998650.4433361939</v>
      </c>
      <c r="AD34" s="15">
        <v>171069.72402818897</v>
      </c>
      <c r="AE34" s="15">
        <v>222911.53775566592</v>
      </c>
      <c r="AF34" s="19">
        <f t="shared" si="5"/>
        <v>4512751.3888186496</v>
      </c>
      <c r="AG34" s="15">
        <v>3795019.7276736698</v>
      </c>
      <c r="AH34" s="24">
        <v>717731.66114497976</v>
      </c>
      <c r="AI34" s="19">
        <f t="shared" si="6"/>
        <v>4512751.3888186496</v>
      </c>
      <c r="AJ34" s="13">
        <v>46856.392575315025</v>
      </c>
      <c r="AK34" s="13">
        <v>581690.03744694346</v>
      </c>
      <c r="AL34" s="13">
        <v>1417381.0877005355</v>
      </c>
      <c r="AM34" s="13">
        <v>2466823.8710958562</v>
      </c>
      <c r="AN34" s="19">
        <f t="shared" si="7"/>
        <v>4512751.3888186505</v>
      </c>
      <c r="AO34" s="82">
        <f t="shared" si="9"/>
        <v>8.1540556132903182E-3</v>
      </c>
      <c r="AP34" s="82">
        <f t="shared" si="10"/>
        <v>4.9169543407068727E-3</v>
      </c>
      <c r="AQ34" s="82">
        <f t="shared" si="11"/>
        <v>2.174169296506363E-2</v>
      </c>
      <c r="AR34" s="82">
        <f t="shared" si="12"/>
        <v>4.2797575714091122E-3</v>
      </c>
      <c r="AS34" s="82">
        <f t="shared" si="13"/>
        <v>9.8231171099343369E-3</v>
      </c>
      <c r="AT34" s="82">
        <f t="shared" si="14"/>
        <v>8.0297355721997542E-3</v>
      </c>
      <c r="AU34" s="82">
        <f t="shared" si="15"/>
        <v>1.89691489619855E-2</v>
      </c>
      <c r="AV34" s="82">
        <f t="shared" si="16"/>
        <v>3.6031126354292425E-3</v>
      </c>
      <c r="AW34" s="82">
        <f t="shared" si="17"/>
        <v>1.0131883974233145E-2</v>
      </c>
      <c r="AX34" s="82">
        <f t="shared" si="18"/>
        <v>6.5599840391363851E-2</v>
      </c>
      <c r="AY34" s="82">
        <f t="shared" si="19"/>
        <v>9.8231171099343404E-3</v>
      </c>
      <c r="AZ34" s="82">
        <f t="shared" si="20"/>
        <v>1.003487353767993E-2</v>
      </c>
      <c r="BA34" s="82">
        <f t="shared" si="21"/>
        <v>5.2606182094978816E-3</v>
      </c>
      <c r="BB34" s="82">
        <f t="shared" si="22"/>
        <v>9.8231171099345434E-3</v>
      </c>
    </row>
    <row r="35" spans="1:54" s="4" customFormat="1" x14ac:dyDescent="0.45">
      <c r="A35" s="6">
        <v>42460</v>
      </c>
      <c r="B35" s="9">
        <v>4550903.3841700573</v>
      </c>
      <c r="C35" s="29">
        <v>1067493.0758872698</v>
      </c>
      <c r="D35" s="29">
        <v>1328909.6373365254</v>
      </c>
      <c r="E35" s="29">
        <v>87159.136936625</v>
      </c>
      <c r="F35" s="29">
        <v>2058915.6800518222</v>
      </c>
      <c r="G35" s="28">
        <v>8425.8539578160016</v>
      </c>
      <c r="H35" s="11">
        <f t="shared" si="1"/>
        <v>4550903.3841700582</v>
      </c>
      <c r="I35" s="13">
        <v>4458556.9210215211</v>
      </c>
      <c r="J35" s="13">
        <v>92346.463148534982</v>
      </c>
      <c r="K35" s="12">
        <f t="shared" si="23"/>
        <v>4550903.3841700563</v>
      </c>
      <c r="L35" s="15">
        <v>4347351.0326289199</v>
      </c>
      <c r="M35" s="15">
        <v>203552.351541137</v>
      </c>
      <c r="N35" s="10">
        <f t="shared" si="2"/>
        <v>4550903.3841700573</v>
      </c>
      <c r="O35" s="15">
        <v>644310.60419023968</v>
      </c>
      <c r="P35" s="15">
        <v>248664.008362794</v>
      </c>
      <c r="Q35" s="15">
        <v>384859.34175683919</v>
      </c>
      <c r="R35" s="15">
        <v>361531.49322903506</v>
      </c>
      <c r="S35" s="15">
        <v>347512.23543777911</v>
      </c>
      <c r="T35" s="15">
        <v>448939.73712347297</v>
      </c>
      <c r="U35" s="15">
        <v>2115085.9640698992</v>
      </c>
      <c r="V35" s="19">
        <f t="shared" si="3"/>
        <v>4550903.3841700591</v>
      </c>
      <c r="W35" s="15">
        <v>1986877.6829766897</v>
      </c>
      <c r="X35" s="24">
        <v>444199.99999999814</v>
      </c>
      <c r="Y35" s="24">
        <v>2119825.7011933713</v>
      </c>
      <c r="Z35" s="19">
        <f t="shared" si="4"/>
        <v>4550903.3841700591</v>
      </c>
      <c r="AA35" s="15">
        <v>1734952.1794907372</v>
      </c>
      <c r="AB35" s="15">
        <v>436442.93899058492</v>
      </c>
      <c r="AC35" s="15">
        <v>1994164.9655279545</v>
      </c>
      <c r="AD35" s="15">
        <v>168620.00926025206</v>
      </c>
      <c r="AE35" s="15">
        <v>216723.29090052901</v>
      </c>
      <c r="AF35" s="19">
        <f t="shared" si="5"/>
        <v>4550903.3841700582</v>
      </c>
      <c r="AG35" s="15">
        <v>3852458.3013555915</v>
      </c>
      <c r="AH35" s="24">
        <v>698445.08281446528</v>
      </c>
      <c r="AI35" s="19">
        <f t="shared" si="6"/>
        <v>4550903.3841700573</v>
      </c>
      <c r="AJ35" s="13">
        <v>50473.161263053007</v>
      </c>
      <c r="AK35" s="13">
        <v>598515.89752133342</v>
      </c>
      <c r="AL35" s="13">
        <v>1417928.6981218404</v>
      </c>
      <c r="AM35" s="13">
        <v>2483985.6272638268</v>
      </c>
      <c r="AN35" s="19">
        <f t="shared" si="7"/>
        <v>4550903.3841700535</v>
      </c>
      <c r="AO35" s="82">
        <f t="shared" si="9"/>
        <v>7.7188372577435146E-2</v>
      </c>
      <c r="AP35" s="82">
        <f t="shared" si="10"/>
        <v>2.8925817860383524E-2</v>
      </c>
      <c r="AQ35" s="82">
        <f t="shared" si="11"/>
        <v>3.8635369559871186E-4</v>
      </c>
      <c r="AR35" s="82">
        <f t="shared" si="12"/>
        <v>6.9570253349083644E-3</v>
      </c>
      <c r="AS35" s="82">
        <f t="shared" si="13"/>
        <v>8.4542648296409839E-3</v>
      </c>
      <c r="AT35" s="82">
        <f t="shared" si="14"/>
        <v>1.6135745880253221E-2</v>
      </c>
      <c r="AU35" s="82">
        <f t="shared" si="15"/>
        <v>5.7485370515920439E-2</v>
      </c>
      <c r="AV35" s="82">
        <f t="shared" si="16"/>
        <v>-2.2442532776027306E-3</v>
      </c>
      <c r="AW35" s="82">
        <f t="shared" si="17"/>
        <v>-1.431997848744552E-2</v>
      </c>
      <c r="AX35" s="82">
        <f t="shared" si="18"/>
        <v>-2.7760998454552259E-2</v>
      </c>
      <c r="AY35" s="82">
        <f t="shared" si="19"/>
        <v>8.4542648296422242E-3</v>
      </c>
      <c r="AZ35" s="82">
        <f t="shared" si="20"/>
        <v>7.8481637792795541E-3</v>
      </c>
      <c r="BA35" s="82">
        <f t="shared" si="21"/>
        <v>2.1575324403335729E-2</v>
      </c>
      <c r="BB35" s="82">
        <f t="shared" si="22"/>
        <v>8.4542648296413933E-3</v>
      </c>
    </row>
    <row r="36" spans="1:54" s="4" customFormat="1" x14ac:dyDescent="0.45">
      <c r="A36" s="6">
        <v>42490</v>
      </c>
      <c r="B36" s="9">
        <v>4562444.0726996735</v>
      </c>
      <c r="C36" s="29">
        <v>1068535.6713845632</v>
      </c>
      <c r="D36" s="29">
        <v>1342619.1719533363</v>
      </c>
      <c r="E36" s="29">
        <v>84025.044774496011</v>
      </c>
      <c r="F36" s="29">
        <v>2059797.1251715806</v>
      </c>
      <c r="G36" s="28">
        <v>7467.0594157020005</v>
      </c>
      <c r="H36" s="11">
        <f t="shared" si="1"/>
        <v>4562444.0726996781</v>
      </c>
      <c r="I36" s="13">
        <v>4468519.4918047749</v>
      </c>
      <c r="J36" s="13">
        <v>93924.580894902028</v>
      </c>
      <c r="K36" s="12">
        <f t="shared" si="23"/>
        <v>4562444.0726996772</v>
      </c>
      <c r="L36" s="15">
        <v>4358013.881496801</v>
      </c>
      <c r="M36" s="15">
        <v>204430.19120287307</v>
      </c>
      <c r="N36" s="10">
        <f t="shared" si="2"/>
        <v>4562444.0726996744</v>
      </c>
      <c r="O36" s="15">
        <v>654670.0765467661</v>
      </c>
      <c r="P36" s="15">
        <v>251337.83250349408</v>
      </c>
      <c r="Q36" s="15">
        <v>388299.91383866995</v>
      </c>
      <c r="R36" s="15">
        <v>362813.58387009508</v>
      </c>
      <c r="S36" s="15">
        <v>346944.80241952889</v>
      </c>
      <c r="T36" s="15">
        <v>448474.44001681497</v>
      </c>
      <c r="U36" s="15">
        <v>2109903.4235043083</v>
      </c>
      <c r="V36" s="19">
        <f t="shared" si="3"/>
        <v>4562444.0726996772</v>
      </c>
      <c r="W36" s="15">
        <v>2004066.209178556</v>
      </c>
      <c r="X36" s="24">
        <v>443067.99999999953</v>
      </c>
      <c r="Y36" s="24">
        <v>2115309.8635211219</v>
      </c>
      <c r="Z36" s="19">
        <f t="shared" si="4"/>
        <v>4562444.0726996772</v>
      </c>
      <c r="AA36" s="15">
        <v>1725793.828160777</v>
      </c>
      <c r="AB36" s="15">
        <v>456600.85273351276</v>
      </c>
      <c r="AC36" s="15">
        <v>1992866.5765590556</v>
      </c>
      <c r="AD36" s="15">
        <v>167064.78487030198</v>
      </c>
      <c r="AE36" s="15">
        <v>220118.03037603007</v>
      </c>
      <c r="AF36" s="19">
        <f t="shared" si="5"/>
        <v>4562444.0726996772</v>
      </c>
      <c r="AG36" s="15">
        <v>3884142.4375591688</v>
      </c>
      <c r="AH36" s="24">
        <v>678301.6351405062</v>
      </c>
      <c r="AI36" s="19">
        <f t="shared" si="6"/>
        <v>4562444.0726996753</v>
      </c>
      <c r="AJ36" s="13">
        <v>52530.049949187021</v>
      </c>
      <c r="AK36" s="13">
        <v>612247.8421555087</v>
      </c>
      <c r="AL36" s="13">
        <v>1421737.7555513293</v>
      </c>
      <c r="AM36" s="13">
        <v>2475928.4250436523</v>
      </c>
      <c r="AN36" s="19">
        <f t="shared" si="7"/>
        <v>4562444.0726996772</v>
      </c>
      <c r="AO36" s="82">
        <f t="shared" si="9"/>
        <v>4.0752127163465046E-2</v>
      </c>
      <c r="AP36" s="82">
        <f t="shared" si="10"/>
        <v>2.2943324798963785E-2</v>
      </c>
      <c r="AQ36" s="82">
        <f t="shared" si="11"/>
        <v>2.6863532944458924E-3</v>
      </c>
      <c r="AR36" s="82">
        <f t="shared" si="12"/>
        <v>-3.2436589534737756E-3</v>
      </c>
      <c r="AS36" s="82">
        <f t="shared" si="13"/>
        <v>2.5359115664303085E-3</v>
      </c>
      <c r="AT36" s="82">
        <f t="shared" si="14"/>
        <v>-5.2787341566085267E-3</v>
      </c>
      <c r="AU36" s="82">
        <f t="shared" si="15"/>
        <v>4.6186825222902017E-2</v>
      </c>
      <c r="AV36" s="82">
        <f t="shared" si="16"/>
        <v>-6.5109406259936304E-4</v>
      </c>
      <c r="AW36" s="82">
        <f t="shared" si="17"/>
        <v>-9.2232493449203035E-3</v>
      </c>
      <c r="AX36" s="82">
        <f t="shared" si="18"/>
        <v>1.5663934694767845E-2</v>
      </c>
      <c r="AY36" s="82">
        <f t="shared" si="19"/>
        <v>2.5359115664292825E-3</v>
      </c>
      <c r="AZ36" s="82">
        <f t="shared" si="20"/>
        <v>2.4527232302731946E-3</v>
      </c>
      <c r="BA36" s="82">
        <f t="shared" si="21"/>
        <v>4.3125989706813235E-3</v>
      </c>
      <c r="BB36" s="82">
        <f t="shared" si="22"/>
        <v>2.5359115664288739E-3</v>
      </c>
    </row>
    <row r="37" spans="1:54" s="4" customFormat="1" x14ac:dyDescent="0.45">
      <c r="A37" s="6">
        <v>42521</v>
      </c>
      <c r="B37" s="9">
        <v>4589453.5676871194</v>
      </c>
      <c r="C37" s="29">
        <v>1090776.0936072294</v>
      </c>
      <c r="D37" s="29">
        <v>1348706.0361025671</v>
      </c>
      <c r="E37" s="29">
        <v>70433.380522884996</v>
      </c>
      <c r="F37" s="29">
        <v>2074068.1168947299</v>
      </c>
      <c r="G37" s="28">
        <v>5469.9405597020004</v>
      </c>
      <c r="H37" s="11">
        <f t="shared" si="1"/>
        <v>4589453.5676871128</v>
      </c>
      <c r="I37" s="13">
        <v>4498249.4755834285</v>
      </c>
      <c r="J37" s="13">
        <v>91204.092103691029</v>
      </c>
      <c r="K37" s="12">
        <f t="shared" si="23"/>
        <v>4589453.5676871194</v>
      </c>
      <c r="L37" s="15">
        <v>4383241.3647749368</v>
      </c>
      <c r="M37" s="15">
        <v>206212.20291218499</v>
      </c>
      <c r="N37" s="10">
        <f t="shared" si="2"/>
        <v>4589453.5676871222</v>
      </c>
      <c r="O37" s="15">
        <v>649099.75623686914</v>
      </c>
      <c r="P37" s="15">
        <v>250840.06577395386</v>
      </c>
      <c r="Q37" s="15">
        <v>393476.37017863587</v>
      </c>
      <c r="R37" s="15">
        <v>365445.10173640487</v>
      </c>
      <c r="S37" s="15">
        <v>349004.96276675299</v>
      </c>
      <c r="T37" s="15">
        <v>452105.01965379913</v>
      </c>
      <c r="U37" s="15">
        <v>2129482.291340698</v>
      </c>
      <c r="V37" s="19">
        <f t="shared" si="3"/>
        <v>4589453.5676871147</v>
      </c>
      <c r="W37" s="15">
        <v>2007866.2566926165</v>
      </c>
      <c r="X37" s="24">
        <v>447174.00000000047</v>
      </c>
      <c r="Y37" s="24">
        <v>2134413.310994498</v>
      </c>
      <c r="Z37" s="19">
        <f t="shared" si="4"/>
        <v>4589453.5676871147</v>
      </c>
      <c r="AA37" s="15">
        <v>1718837.6503390928</v>
      </c>
      <c r="AB37" s="15">
        <v>462856.53029200772</v>
      </c>
      <c r="AC37" s="15">
        <v>2016337.026046132</v>
      </c>
      <c r="AD37" s="15">
        <v>169091.715508875</v>
      </c>
      <c r="AE37" s="15">
        <v>222330.64550100607</v>
      </c>
      <c r="AF37" s="19">
        <f t="shared" si="5"/>
        <v>4589453.5676871147</v>
      </c>
      <c r="AG37" s="15">
        <v>3925168.0500886557</v>
      </c>
      <c r="AH37" s="24">
        <v>664285.51759845985</v>
      </c>
      <c r="AI37" s="19">
        <f t="shared" si="6"/>
        <v>4589453.5676871156</v>
      </c>
      <c r="AJ37" s="13">
        <v>52987.600772626021</v>
      </c>
      <c r="AK37" s="13">
        <v>617621.28643630515</v>
      </c>
      <c r="AL37" s="13">
        <v>1432549.6316134105</v>
      </c>
      <c r="AM37" s="13">
        <v>2486295.048864773</v>
      </c>
      <c r="AN37" s="19">
        <f t="shared" si="7"/>
        <v>4589453.5676871147</v>
      </c>
      <c r="AO37" s="82">
        <f t="shared" si="9"/>
        <v>8.7102681966149779E-3</v>
      </c>
      <c r="AP37" s="82">
        <f t="shared" si="10"/>
        <v>8.7765834533257807E-3</v>
      </c>
      <c r="AQ37" s="82">
        <f t="shared" si="11"/>
        <v>7.6046908228082511E-3</v>
      </c>
      <c r="AR37" s="82">
        <f t="shared" si="12"/>
        <v>4.1869642580390576E-3</v>
      </c>
      <c r="AS37" s="82">
        <f t="shared" si="13"/>
        <v>5.9199618794352725E-3</v>
      </c>
      <c r="AT37" s="82">
        <f t="shared" si="14"/>
        <v>-4.0307119588540545E-3</v>
      </c>
      <c r="AU37" s="82">
        <f t="shared" si="15"/>
        <v>1.3700538492305408E-2</v>
      </c>
      <c r="AV37" s="82">
        <f t="shared" si="16"/>
        <v>1.1777230730419077E-2</v>
      </c>
      <c r="AW37" s="82">
        <f t="shared" si="17"/>
        <v>1.2132602571790283E-2</v>
      </c>
      <c r="AX37" s="82">
        <f t="shared" si="18"/>
        <v>1.0051948589564269E-2</v>
      </c>
      <c r="AY37" s="82">
        <f t="shared" si="19"/>
        <v>5.9199618794352725E-3</v>
      </c>
      <c r="AZ37" s="82">
        <f t="shared" si="20"/>
        <v>5.7887569806159391E-3</v>
      </c>
      <c r="BA37" s="82">
        <f t="shared" si="21"/>
        <v>8.716969342084508E-3</v>
      </c>
      <c r="BB37" s="82">
        <f t="shared" si="22"/>
        <v>5.9199618794375216E-3</v>
      </c>
    </row>
    <row r="38" spans="1:54" s="4" customFormat="1" x14ac:dyDescent="0.45">
      <c r="A38" s="6">
        <v>42551</v>
      </c>
      <c r="B38" s="9">
        <v>4646114.3818469867</v>
      </c>
      <c r="C38" s="29">
        <v>1101940.6604731018</v>
      </c>
      <c r="D38" s="29">
        <v>1420909.1252378742</v>
      </c>
      <c r="E38" s="29">
        <v>72124.848133515014</v>
      </c>
      <c r="F38" s="29">
        <v>2041957.7771151359</v>
      </c>
      <c r="G38" s="28">
        <v>9181.9708873620002</v>
      </c>
      <c r="H38" s="11">
        <f t="shared" si="1"/>
        <v>4646114.3818469895</v>
      </c>
      <c r="I38" s="13">
        <v>4564541.4423582545</v>
      </c>
      <c r="J38" s="13">
        <v>81572.939488733042</v>
      </c>
      <c r="K38" s="12">
        <f t="shared" si="23"/>
        <v>4646114.3818469876</v>
      </c>
      <c r="L38" s="15">
        <v>4439870.9464085381</v>
      </c>
      <c r="M38" s="15">
        <v>206243.43543844912</v>
      </c>
      <c r="N38" s="10">
        <f t="shared" si="2"/>
        <v>4646114.3818469876</v>
      </c>
      <c r="O38" s="15">
        <v>696731.18249158049</v>
      </c>
      <c r="P38" s="15">
        <v>257643.45457293294</v>
      </c>
      <c r="Q38" s="15">
        <v>400618.80130817217</v>
      </c>
      <c r="R38" s="15">
        <v>369102.53425413405</v>
      </c>
      <c r="S38" s="15">
        <v>352698.63480204996</v>
      </c>
      <c r="T38" s="15">
        <v>453787.32685675391</v>
      </c>
      <c r="U38" s="15">
        <v>2115532.4475613637</v>
      </c>
      <c r="V38" s="19">
        <f t="shared" si="3"/>
        <v>4646114.3818469867</v>
      </c>
      <c r="W38" s="15">
        <v>2076794.6074288697</v>
      </c>
      <c r="X38" s="24">
        <v>448041.99999999767</v>
      </c>
      <c r="Y38" s="24">
        <v>2121277.7744181193</v>
      </c>
      <c r="Z38" s="19">
        <f t="shared" si="4"/>
        <v>4646114.3818469867</v>
      </c>
      <c r="AA38" s="15">
        <v>1805114.3163928878</v>
      </c>
      <c r="AB38" s="15">
        <v>432821.11148129887</v>
      </c>
      <c r="AC38" s="15">
        <v>2020751.5316934676</v>
      </c>
      <c r="AD38" s="15">
        <v>168603.37786183099</v>
      </c>
      <c r="AE38" s="15">
        <v>218824.04441750201</v>
      </c>
      <c r="AF38" s="19">
        <f t="shared" si="5"/>
        <v>4646114.3818469876</v>
      </c>
      <c r="AG38" s="15">
        <v>3966063.860830754</v>
      </c>
      <c r="AH38" s="24">
        <v>680050.52101623686</v>
      </c>
      <c r="AI38" s="19">
        <f t="shared" si="6"/>
        <v>4646114.3818469904</v>
      </c>
      <c r="AJ38" s="13">
        <v>49550.631010735</v>
      </c>
      <c r="AK38" s="13">
        <v>603448.06703490985</v>
      </c>
      <c r="AL38" s="13">
        <v>1417175.1763453819</v>
      </c>
      <c r="AM38" s="13">
        <v>2575940.5074559618</v>
      </c>
      <c r="AN38" s="19">
        <f t="shared" si="7"/>
        <v>4646114.3818469886</v>
      </c>
      <c r="AO38" s="82">
        <f t="shared" si="9"/>
        <v>-6.4863660776779269E-2</v>
      </c>
      <c r="AP38" s="82">
        <f t="shared" si="10"/>
        <v>-2.2948074674004896E-2</v>
      </c>
      <c r="AQ38" s="82">
        <f t="shared" si="11"/>
        <v>-1.0732232188502371E-2</v>
      </c>
      <c r="AR38" s="82">
        <f t="shared" si="12"/>
        <v>3.6055840851278026E-2</v>
      </c>
      <c r="AS38" s="82">
        <f t="shared" si="13"/>
        <v>1.2345873713333691E-2</v>
      </c>
      <c r="AT38" s="82">
        <f t="shared" si="14"/>
        <v>5.0194773215942956E-2</v>
      </c>
      <c r="AU38" s="82">
        <f t="shared" si="15"/>
        <v>-6.4891422816828484E-2</v>
      </c>
      <c r="AV38" s="82">
        <f t="shared" si="16"/>
        <v>2.189368935009909E-3</v>
      </c>
      <c r="AW38" s="82">
        <f t="shared" si="17"/>
        <v>-2.888004569439604E-3</v>
      </c>
      <c r="AX38" s="82">
        <f t="shared" si="18"/>
        <v>-1.5772009637277814E-2</v>
      </c>
      <c r="AY38" s="82">
        <f t="shared" si="19"/>
        <v>1.2345873713333488E-2</v>
      </c>
      <c r="AZ38" s="82">
        <f t="shared" si="20"/>
        <v>1.2919567261044283E-2</v>
      </c>
      <c r="BA38" s="82">
        <f t="shared" si="21"/>
        <v>1.5145818638785707E-4</v>
      </c>
      <c r="BB38" s="82">
        <f t="shared" si="22"/>
        <v>1.2345873713331844E-2</v>
      </c>
    </row>
    <row r="39" spans="1:54" s="4" customFormat="1" x14ac:dyDescent="0.45">
      <c r="A39" s="6">
        <v>42582</v>
      </c>
      <c r="B39" s="9">
        <v>4664250.2493291618</v>
      </c>
      <c r="C39" s="29">
        <v>1087064.2661170333</v>
      </c>
      <c r="D39" s="29">
        <v>1410306.3116293226</v>
      </c>
      <c r="E39" s="29">
        <v>75682.651933938003</v>
      </c>
      <c r="F39" s="29">
        <v>2082276.9254154433</v>
      </c>
      <c r="G39" s="28">
        <v>8920.0942334220017</v>
      </c>
      <c r="H39" s="11">
        <f t="shared" si="1"/>
        <v>4664250.249329159</v>
      </c>
      <c r="I39" s="13">
        <v>4573145.4551206594</v>
      </c>
      <c r="J39" s="13">
        <v>91104.79420850295</v>
      </c>
      <c r="K39" s="12">
        <f t="shared" si="23"/>
        <v>4664250.2493291628</v>
      </c>
      <c r="L39" s="15">
        <v>4457355.6209143708</v>
      </c>
      <c r="M39" s="15">
        <v>206894.62841478907</v>
      </c>
      <c r="N39" s="10">
        <f t="shared" si="2"/>
        <v>4664250.24932916</v>
      </c>
      <c r="O39" s="15">
        <v>672387.08549156971</v>
      </c>
      <c r="P39" s="15">
        <v>260379.81969270104</v>
      </c>
      <c r="Q39" s="15">
        <v>404160.15828238288</v>
      </c>
      <c r="R39" s="15">
        <v>373456.92647309706</v>
      </c>
      <c r="S39" s="15">
        <v>357882.28468341404</v>
      </c>
      <c r="T39" s="15">
        <v>460488.10961041634</v>
      </c>
      <c r="U39" s="15">
        <v>2135495.8650955786</v>
      </c>
      <c r="V39" s="19">
        <f t="shared" si="3"/>
        <v>4664250.249329159</v>
      </c>
      <c r="W39" s="15">
        <v>2068266.2746231663</v>
      </c>
      <c r="X39" s="24">
        <v>454777.9999999986</v>
      </c>
      <c r="Y39" s="24">
        <v>2141205.9747059941</v>
      </c>
      <c r="Z39" s="19">
        <f t="shared" si="4"/>
        <v>4664250.249329159</v>
      </c>
      <c r="AA39" s="15">
        <v>1774698.4563033308</v>
      </c>
      <c r="AB39" s="15">
        <v>451246.20497707318</v>
      </c>
      <c r="AC39" s="15">
        <v>2047200.5685241558</v>
      </c>
      <c r="AD39" s="15">
        <v>169574.07748452807</v>
      </c>
      <c r="AE39" s="15">
        <v>221530.94204007305</v>
      </c>
      <c r="AF39" s="19">
        <f t="shared" si="5"/>
        <v>4664250.2493291609</v>
      </c>
      <c r="AG39" s="15">
        <v>3988258.0102944979</v>
      </c>
      <c r="AH39" s="24">
        <v>675992.2390346633</v>
      </c>
      <c r="AI39" s="19">
        <f t="shared" si="6"/>
        <v>4664250.2493291609</v>
      </c>
      <c r="AJ39" s="13">
        <v>50494.557415448005</v>
      </c>
      <c r="AK39" s="13">
        <v>608726.53061849833</v>
      </c>
      <c r="AL39" s="13">
        <v>1450910.4077218364</v>
      </c>
      <c r="AM39" s="13">
        <v>2554118.7535733744</v>
      </c>
      <c r="AN39" s="19">
        <f t="shared" si="7"/>
        <v>4664250.2493291572</v>
      </c>
      <c r="AO39" s="82">
        <f t="shared" si="9"/>
        <v>1.9049735300212554E-2</v>
      </c>
      <c r="AP39" s="82">
        <f t="shared" si="10"/>
        <v>8.747171251247245E-3</v>
      </c>
      <c r="AQ39" s="82">
        <f t="shared" si="11"/>
        <v>2.3804559901656648E-2</v>
      </c>
      <c r="AR39" s="82">
        <f t="shared" si="12"/>
        <v>-8.4713733952415382E-3</v>
      </c>
      <c r="AS39" s="82">
        <f t="shared" si="13"/>
        <v>3.9034483423455828E-3</v>
      </c>
      <c r="AT39" s="82">
        <f t="shared" si="14"/>
        <v>-1.6849824863356146E-2</v>
      </c>
      <c r="AU39" s="82">
        <f t="shared" si="15"/>
        <v>4.2569766138984694E-2</v>
      </c>
      <c r="AV39" s="82">
        <f t="shared" si="16"/>
        <v>1.3088712994082364E-2</v>
      </c>
      <c r="AW39" s="82">
        <f t="shared" si="17"/>
        <v>5.7572964136730432E-3</v>
      </c>
      <c r="AX39" s="82">
        <f t="shared" si="18"/>
        <v>1.2370201957361009E-2</v>
      </c>
      <c r="AY39" s="82">
        <f t="shared" si="19"/>
        <v>3.9034483423465859E-3</v>
      </c>
      <c r="AZ39" s="82">
        <f t="shared" si="20"/>
        <v>3.9381042189922562E-3</v>
      </c>
      <c r="BA39" s="82">
        <f t="shared" si="21"/>
        <v>3.1573997735035489E-3</v>
      </c>
      <c r="BB39" s="82">
        <f t="shared" si="22"/>
        <v>3.9034483423463855E-3</v>
      </c>
    </row>
    <row r="40" spans="1:54" s="4" customFormat="1" x14ac:dyDescent="0.45">
      <c r="A40" s="6">
        <v>42613</v>
      </c>
      <c r="B40" s="9">
        <v>4680847.5642376561</v>
      </c>
      <c r="C40" s="29">
        <v>1083907.8382590241</v>
      </c>
      <c r="D40" s="29">
        <v>1426888.4100140433</v>
      </c>
      <c r="E40" s="29">
        <v>69124.389253114001</v>
      </c>
      <c r="F40" s="29">
        <v>2091323.3357989115</v>
      </c>
      <c r="G40" s="28">
        <v>9603.5909125680009</v>
      </c>
      <c r="H40" s="11">
        <f t="shared" si="1"/>
        <v>4680847.5642376607</v>
      </c>
      <c r="I40" s="13">
        <v>4598386.4952522023</v>
      </c>
      <c r="J40" s="13">
        <v>82461.068985457008</v>
      </c>
      <c r="K40" s="12">
        <f t="shared" si="23"/>
        <v>4680847.5642376589</v>
      </c>
      <c r="L40" s="15">
        <v>4472487.015155592</v>
      </c>
      <c r="M40" s="15">
        <v>208360.54908206401</v>
      </c>
      <c r="N40" s="10">
        <f t="shared" si="2"/>
        <v>4680847.5642376561</v>
      </c>
      <c r="O40" s="15">
        <v>672846.78755778109</v>
      </c>
      <c r="P40" s="15">
        <v>260578.32656368415</v>
      </c>
      <c r="Q40" s="15">
        <v>404113.47264004603</v>
      </c>
      <c r="R40" s="15">
        <v>375075.50276399928</v>
      </c>
      <c r="S40" s="15">
        <v>361191.69144447002</v>
      </c>
      <c r="T40" s="15">
        <v>467679.8452512332</v>
      </c>
      <c r="U40" s="15">
        <v>2139361.9380164482</v>
      </c>
      <c r="V40" s="19">
        <f t="shared" si="3"/>
        <v>4680847.5642376617</v>
      </c>
      <c r="W40" s="15">
        <v>2073805.7809699823</v>
      </c>
      <c r="X40" s="24">
        <v>461693.9999999986</v>
      </c>
      <c r="Y40" s="24">
        <v>2145347.783267681</v>
      </c>
      <c r="Z40" s="19">
        <f t="shared" si="4"/>
        <v>4680847.5642376617</v>
      </c>
      <c r="AA40" s="15">
        <v>1770370.8925799832</v>
      </c>
      <c r="AB40" s="15">
        <v>446375.10411350703</v>
      </c>
      <c r="AC40" s="15">
        <v>2061775.498179713</v>
      </c>
      <c r="AD40" s="15">
        <v>174468.49653168902</v>
      </c>
      <c r="AE40" s="15">
        <v>227857.57283277099</v>
      </c>
      <c r="AF40" s="19">
        <f t="shared" si="5"/>
        <v>4680847.5642376626</v>
      </c>
      <c r="AG40" s="15">
        <v>4002464.3903126288</v>
      </c>
      <c r="AH40" s="24">
        <v>678383.17392503214</v>
      </c>
      <c r="AI40" s="19">
        <f t="shared" si="6"/>
        <v>4680847.5642376607</v>
      </c>
      <c r="AJ40" s="13">
        <v>48344.143359800968</v>
      </c>
      <c r="AK40" s="13">
        <v>609095.8265754045</v>
      </c>
      <c r="AL40" s="13">
        <v>1467832.7814347215</v>
      </c>
      <c r="AM40" s="13">
        <v>2555574.8128677364</v>
      </c>
      <c r="AN40" s="19">
        <f t="shared" si="7"/>
        <v>4680847.5642376635</v>
      </c>
      <c r="AO40" s="82">
        <f t="shared" si="9"/>
        <v>-4.2587046321731943E-2</v>
      </c>
      <c r="AP40" s="82">
        <f t="shared" si="10"/>
        <v>6.0666972495997476E-4</v>
      </c>
      <c r="AQ40" s="82">
        <f t="shared" si="11"/>
        <v>1.1663279567658525E-2</v>
      </c>
      <c r="AR40" s="82">
        <f t="shared" si="12"/>
        <v>5.700828484677807E-4</v>
      </c>
      <c r="AS40" s="82">
        <f t="shared" si="13"/>
        <v>3.5584100383322021E-3</v>
      </c>
      <c r="AT40" s="82">
        <f t="shared" si="14"/>
        <v>-2.4384783273896926E-3</v>
      </c>
      <c r="AU40" s="82">
        <f t="shared" si="15"/>
        <v>-1.0794774138463161E-2</v>
      </c>
      <c r="AV40" s="82">
        <f t="shared" si="16"/>
        <v>7.11944392730628E-3</v>
      </c>
      <c r="AW40" s="82">
        <f t="shared" si="17"/>
        <v>2.8863014440444257E-2</v>
      </c>
      <c r="AX40" s="82">
        <f t="shared" si="18"/>
        <v>2.8558677783049904E-2</v>
      </c>
      <c r="AY40" s="82">
        <f t="shared" si="19"/>
        <v>3.5584100383312008E-3</v>
      </c>
      <c r="AZ40" s="82">
        <f t="shared" si="20"/>
        <v>3.3947020449127262E-3</v>
      </c>
      <c r="BA40" s="82">
        <f t="shared" si="21"/>
        <v>7.0853490905332592E-3</v>
      </c>
      <c r="BB40" s="82">
        <f t="shared" si="22"/>
        <v>3.5584100383300034E-3</v>
      </c>
    </row>
    <row r="41" spans="1:54" s="4" customFormat="1" x14ac:dyDescent="0.45">
      <c r="A41" s="6">
        <v>42643</v>
      </c>
      <c r="B41" s="9">
        <v>4675317.4425741173</v>
      </c>
      <c r="C41" s="29">
        <v>1093789.1337335797</v>
      </c>
      <c r="D41" s="29">
        <v>1433119.322367422</v>
      </c>
      <c r="E41" s="29">
        <v>71446.70346740901</v>
      </c>
      <c r="F41" s="29">
        <v>2065426.8788391044</v>
      </c>
      <c r="G41" s="28">
        <v>11535.404166604001</v>
      </c>
      <c r="H41" s="11">
        <f t="shared" si="1"/>
        <v>4675317.4425741201</v>
      </c>
      <c r="I41" s="13">
        <v>4591604.5217215363</v>
      </c>
      <c r="J41" s="13">
        <v>83712.920852579962</v>
      </c>
      <c r="K41" s="12">
        <f t="shared" si="23"/>
        <v>4675317.4425741164</v>
      </c>
      <c r="L41" s="15">
        <v>4465302.2075382154</v>
      </c>
      <c r="M41" s="15">
        <v>210015.23503590305</v>
      </c>
      <c r="N41" s="10">
        <f t="shared" si="2"/>
        <v>4675317.4425741183</v>
      </c>
      <c r="O41" s="15">
        <v>672994.59262500401</v>
      </c>
      <c r="P41" s="15">
        <v>260566.63340010907</v>
      </c>
      <c r="Q41" s="15">
        <v>401673.00504667673</v>
      </c>
      <c r="R41" s="15">
        <v>370175.34881275997</v>
      </c>
      <c r="S41" s="15">
        <v>355036.32273637975</v>
      </c>
      <c r="T41" s="15">
        <v>458099.79106922017</v>
      </c>
      <c r="U41" s="15">
        <v>2156771.7488839668</v>
      </c>
      <c r="V41" s="19">
        <f t="shared" si="3"/>
        <v>4675317.4425741164</v>
      </c>
      <c r="W41" s="15">
        <v>2060445.9026209321</v>
      </c>
      <c r="X41" s="24">
        <v>454045.99999999627</v>
      </c>
      <c r="Y41" s="24">
        <v>2160825.539953188</v>
      </c>
      <c r="Z41" s="19">
        <f t="shared" si="4"/>
        <v>4675317.4425741164</v>
      </c>
      <c r="AA41" s="15">
        <v>1830564.9129296241</v>
      </c>
      <c r="AB41" s="15">
        <v>440334.41873284295</v>
      </c>
      <c r="AC41" s="15">
        <v>2021213.957143778</v>
      </c>
      <c r="AD41" s="15">
        <v>163307.90734427402</v>
      </c>
      <c r="AE41" s="15">
        <v>219896.24642359899</v>
      </c>
      <c r="AF41" s="19">
        <f t="shared" si="5"/>
        <v>4675317.4425741183</v>
      </c>
      <c r="AG41" s="15">
        <v>3977985.4869112545</v>
      </c>
      <c r="AH41" s="24">
        <v>697331.95566286414</v>
      </c>
      <c r="AI41" s="19">
        <f t="shared" si="6"/>
        <v>4675317.4425741183</v>
      </c>
      <c r="AJ41" s="13">
        <v>47696.901164106996</v>
      </c>
      <c r="AK41" s="13">
        <v>597430.78179664596</v>
      </c>
      <c r="AL41" s="13">
        <v>1437630.1386054195</v>
      </c>
      <c r="AM41" s="13">
        <v>2592559.6210079449</v>
      </c>
      <c r="AN41" s="19">
        <f t="shared" si="7"/>
        <v>4675317.4425741173</v>
      </c>
      <c r="AO41" s="82">
        <f t="shared" si="9"/>
        <v>-1.3388223489179996E-2</v>
      </c>
      <c r="AP41" s="82">
        <f t="shared" si="10"/>
        <v>-1.915141143610256E-2</v>
      </c>
      <c r="AQ41" s="82">
        <f t="shared" si="11"/>
        <v>-2.0576351210647215E-2</v>
      </c>
      <c r="AR41" s="82">
        <f t="shared" si="12"/>
        <v>1.4472207173894473E-2</v>
      </c>
      <c r="AS41" s="82">
        <f t="shared" si="13"/>
        <v>-1.1814359659556317E-3</v>
      </c>
      <c r="AT41" s="82">
        <f t="shared" si="14"/>
        <v>3.4000796444365045E-2</v>
      </c>
      <c r="AU41" s="82">
        <f t="shared" si="15"/>
        <v>-1.3532756027379182E-2</v>
      </c>
      <c r="AV41" s="82">
        <f t="shared" si="16"/>
        <v>-1.9673112359588015E-2</v>
      </c>
      <c r="AW41" s="82">
        <f t="shared" si="17"/>
        <v>-6.3969079858425204E-2</v>
      </c>
      <c r="AX41" s="82">
        <f t="shared" si="18"/>
        <v>-3.4939924577424397E-2</v>
      </c>
      <c r="AY41" s="82">
        <f t="shared" si="19"/>
        <v>-1.181435965955234E-3</v>
      </c>
      <c r="AZ41" s="82">
        <f t="shared" si="20"/>
        <v>-1.6064457186862528E-3</v>
      </c>
      <c r="BA41" s="82">
        <f t="shared" si="21"/>
        <v>7.9414551417184738E-3</v>
      </c>
      <c r="BB41" s="82">
        <f t="shared" si="22"/>
        <v>-1.1814359659538429E-3</v>
      </c>
    </row>
    <row r="42" spans="1:54" s="4" customFormat="1" x14ac:dyDescent="0.45">
      <c r="A42" s="6">
        <v>42674</v>
      </c>
      <c r="B42" s="9">
        <v>4728886.7990702456</v>
      </c>
      <c r="C42" s="29">
        <v>1105585.6448733239</v>
      </c>
      <c r="D42" s="29">
        <v>1432096.5800860401</v>
      </c>
      <c r="E42" s="29">
        <v>69432.755230176015</v>
      </c>
      <c r="F42" s="29">
        <v>2109655.6654769196</v>
      </c>
      <c r="G42" s="28">
        <v>12116.153403778002</v>
      </c>
      <c r="H42" s="11">
        <f t="shared" si="1"/>
        <v>4728886.7990702372</v>
      </c>
      <c r="I42" s="13">
        <v>4639762.2520949449</v>
      </c>
      <c r="J42" s="13">
        <v>89124.546975299934</v>
      </c>
      <c r="K42" s="12">
        <f t="shared" si="23"/>
        <v>4728886.7990702447</v>
      </c>
      <c r="L42" s="15">
        <v>4518473.1577744912</v>
      </c>
      <c r="M42" s="15">
        <v>210413.64129575482</v>
      </c>
      <c r="N42" s="10">
        <f t="shared" si="2"/>
        <v>4728886.7990702465</v>
      </c>
      <c r="O42" s="15">
        <v>673927.82887677476</v>
      </c>
      <c r="P42" s="15">
        <v>261728.3883315651</v>
      </c>
      <c r="Q42" s="15">
        <v>402790.75238974881</v>
      </c>
      <c r="R42" s="15">
        <v>370369.29734223796</v>
      </c>
      <c r="S42" s="15">
        <v>353618.84792432102</v>
      </c>
      <c r="T42" s="15">
        <v>458774.29162635887</v>
      </c>
      <c r="U42" s="15">
        <v>2207677.3925792323</v>
      </c>
      <c r="V42" s="19">
        <f t="shared" si="3"/>
        <v>4728886.7990702391</v>
      </c>
      <c r="W42" s="15">
        <v>2062435.1148646495</v>
      </c>
      <c r="X42" s="24">
        <v>456281.9999999986</v>
      </c>
      <c r="Y42" s="24">
        <v>2210169.6842055912</v>
      </c>
      <c r="Z42" s="19">
        <f t="shared" si="4"/>
        <v>4728886.7990702391</v>
      </c>
      <c r="AA42" s="15">
        <v>1849397.8065342391</v>
      </c>
      <c r="AB42" s="15">
        <v>441420.0644872369</v>
      </c>
      <c r="AC42" s="15">
        <v>2047624.0984147354</v>
      </c>
      <c r="AD42" s="15">
        <v>168907.14709619703</v>
      </c>
      <c r="AE42" s="15">
        <v>221537.68253783105</v>
      </c>
      <c r="AF42" s="19">
        <f t="shared" si="5"/>
        <v>4728886.79907024</v>
      </c>
      <c r="AG42" s="15">
        <v>4029939.4310759306</v>
      </c>
      <c r="AH42" s="24">
        <v>698947.36799430917</v>
      </c>
      <c r="AI42" s="19">
        <f t="shared" si="6"/>
        <v>4728886.79907024</v>
      </c>
      <c r="AJ42" s="13">
        <v>48222.090968255994</v>
      </c>
      <c r="AK42" s="13">
        <v>601840.19160178863</v>
      </c>
      <c r="AL42" s="13">
        <v>1452315.0349469678</v>
      </c>
      <c r="AM42" s="13">
        <v>2626509.4815532262</v>
      </c>
      <c r="AN42" s="19">
        <f t="shared" si="7"/>
        <v>4728886.7990702391</v>
      </c>
      <c r="AO42" s="82">
        <f t="shared" si="9"/>
        <v>1.1010983760601533E-2</v>
      </c>
      <c r="AP42" s="82">
        <f t="shared" si="10"/>
        <v>7.3806203823015412E-3</v>
      </c>
      <c r="AQ42" s="82">
        <f t="shared" si="11"/>
        <v>1.021465531864368E-2</v>
      </c>
      <c r="AR42" s="82">
        <f t="shared" si="12"/>
        <v>1.3095112748875634E-2</v>
      </c>
      <c r="AS42" s="82">
        <f t="shared" si="13"/>
        <v>1.1457907864888792E-2</v>
      </c>
      <c r="AT42" s="82">
        <f t="shared" si="14"/>
        <v>1.0288022823771359E-2</v>
      </c>
      <c r="AU42" s="82">
        <f t="shared" si="15"/>
        <v>2.4655028274149591E-3</v>
      </c>
      <c r="AV42" s="82">
        <f t="shared" si="16"/>
        <v>1.3066474817083775E-2</v>
      </c>
      <c r="AW42" s="82">
        <f t="shared" si="17"/>
        <v>3.4286397045790923E-2</v>
      </c>
      <c r="AX42" s="82">
        <f t="shared" si="18"/>
        <v>7.4645936023394486E-3</v>
      </c>
      <c r="AY42" s="82">
        <f t="shared" si="19"/>
        <v>1.1457907864888791E-2</v>
      </c>
      <c r="AZ42" s="82">
        <f t="shared" si="20"/>
        <v>1.1907581562231975E-2</v>
      </c>
      <c r="BA42" s="82">
        <f t="shared" si="21"/>
        <v>1.8970350402610252E-3</v>
      </c>
      <c r="BB42" s="82">
        <f t="shared" si="22"/>
        <v>1.1457907864890185E-2</v>
      </c>
    </row>
    <row r="43" spans="1:54" s="4" customFormat="1" x14ac:dyDescent="0.45">
      <c r="A43" s="6">
        <v>42704</v>
      </c>
      <c r="B43" s="9">
        <v>4809217.7804293539</v>
      </c>
      <c r="C43" s="29">
        <v>1148663.9411113281</v>
      </c>
      <c r="D43" s="29">
        <v>1462933.9501349691</v>
      </c>
      <c r="E43" s="29">
        <v>65785.351019531998</v>
      </c>
      <c r="F43" s="29">
        <v>2116607.8594292905</v>
      </c>
      <c r="G43" s="28">
        <v>15226.678734231002</v>
      </c>
      <c r="H43" s="11">
        <f t="shared" si="1"/>
        <v>4809217.7804293511</v>
      </c>
      <c r="I43" s="13">
        <v>4722548.0886254022</v>
      </c>
      <c r="J43" s="13">
        <v>86669.691803950001</v>
      </c>
      <c r="K43" s="12">
        <f t="shared" si="23"/>
        <v>4809217.7804293521</v>
      </c>
      <c r="L43" s="15">
        <v>4596404.0592369828</v>
      </c>
      <c r="M43" s="15">
        <v>212813.72119237206</v>
      </c>
      <c r="N43" s="10">
        <f t="shared" si="2"/>
        <v>4809217.7804293549</v>
      </c>
      <c r="O43" s="15">
        <v>688253.06673750002</v>
      </c>
      <c r="P43" s="15">
        <v>265333.62357219995</v>
      </c>
      <c r="Q43" s="15">
        <v>407811.68991316296</v>
      </c>
      <c r="R43" s="15">
        <v>373642.85278738505</v>
      </c>
      <c r="S43" s="15">
        <v>357366.97999841196</v>
      </c>
      <c r="T43" s="15">
        <v>468041.14177929424</v>
      </c>
      <c r="U43" s="15">
        <v>2248768.4256413975</v>
      </c>
      <c r="V43" s="19">
        <f t="shared" si="3"/>
        <v>4809217.7804293521</v>
      </c>
      <c r="W43" s="15">
        <v>2092408.2130086606</v>
      </c>
      <c r="X43" s="24">
        <v>464986</v>
      </c>
      <c r="Y43" s="24">
        <v>2251823.5674206913</v>
      </c>
      <c r="Z43" s="19">
        <f t="shared" si="4"/>
        <v>4809217.7804293521</v>
      </c>
      <c r="AA43" s="15">
        <v>1895674.9898636872</v>
      </c>
      <c r="AB43" s="15">
        <v>432518.13646414306</v>
      </c>
      <c r="AC43" s="15">
        <v>2084365.6209560446</v>
      </c>
      <c r="AD43" s="15">
        <v>178533.14324466896</v>
      </c>
      <c r="AE43" s="15">
        <v>218125.88990080502</v>
      </c>
      <c r="AF43" s="19">
        <f t="shared" si="5"/>
        <v>4809217.7804293493</v>
      </c>
      <c r="AG43" s="15">
        <v>4082861.7836765107</v>
      </c>
      <c r="AH43" s="24">
        <v>726355.99675284314</v>
      </c>
      <c r="AI43" s="19">
        <f t="shared" si="6"/>
        <v>4809217.7804293539</v>
      </c>
      <c r="AJ43" s="13">
        <v>46893.154852845983</v>
      </c>
      <c r="AK43" s="13">
        <v>604116.53548260231</v>
      </c>
      <c r="AL43" s="13">
        <v>1474770.0816625154</v>
      </c>
      <c r="AM43" s="13">
        <v>2683438.0084313867</v>
      </c>
      <c r="AN43" s="19">
        <f t="shared" si="7"/>
        <v>4809217.7804293502</v>
      </c>
      <c r="AO43" s="82">
        <f t="shared" si="9"/>
        <v>-2.755865804916742E-2</v>
      </c>
      <c r="AP43" s="82">
        <f t="shared" si="10"/>
        <v>3.7823061878855752E-3</v>
      </c>
      <c r="AQ43" s="82">
        <f t="shared" si="11"/>
        <v>1.5461553571513858E-2</v>
      </c>
      <c r="AR43" s="82">
        <f t="shared" si="12"/>
        <v>2.1674594086938104E-2</v>
      </c>
      <c r="AS43" s="82">
        <f t="shared" si="13"/>
        <v>1.6987292099042265E-2</v>
      </c>
      <c r="AT43" s="82">
        <f t="shared" si="14"/>
        <v>2.5022838875412793E-2</v>
      </c>
      <c r="AU43" s="82">
        <f t="shared" si="15"/>
        <v>-2.0166568625362598E-2</v>
      </c>
      <c r="AV43" s="82">
        <f t="shared" si="16"/>
        <v>1.7943490003733801E-2</v>
      </c>
      <c r="AW43" s="82">
        <f t="shared" si="17"/>
        <v>5.6989868776776316E-2</v>
      </c>
      <c r="AX43" s="82">
        <f t="shared" si="18"/>
        <v>-1.5400507028610844E-2</v>
      </c>
      <c r="AY43" s="82">
        <f t="shared" si="19"/>
        <v>1.698729209904187E-2</v>
      </c>
      <c r="AZ43" s="82">
        <f t="shared" si="20"/>
        <v>1.7247175924549555E-2</v>
      </c>
      <c r="BA43" s="82">
        <f t="shared" si="21"/>
        <v>1.1406484303190788E-2</v>
      </c>
      <c r="BB43" s="82">
        <f t="shared" si="22"/>
        <v>1.6987292099041647E-2</v>
      </c>
    </row>
    <row r="44" spans="1:54" s="4" customFormat="1" x14ac:dyDescent="0.45">
      <c r="A44" s="6">
        <v>42735</v>
      </c>
      <c r="B44" s="9">
        <v>4900192.5598310577</v>
      </c>
      <c r="C44" s="29">
        <v>1149973.3320721933</v>
      </c>
      <c r="D44" s="29">
        <v>1554703.5543323455</v>
      </c>
      <c r="E44" s="29">
        <v>67863.15953622802</v>
      </c>
      <c r="F44" s="29">
        <v>2110147.9186097067</v>
      </c>
      <c r="G44" s="28">
        <v>17504.595280579</v>
      </c>
      <c r="H44" s="11">
        <f t="shared" si="1"/>
        <v>4900192.5598310521</v>
      </c>
      <c r="I44" s="13">
        <v>4824317.9262855174</v>
      </c>
      <c r="J44" s="13">
        <v>75874.63354553892</v>
      </c>
      <c r="K44" s="12">
        <f t="shared" si="23"/>
        <v>4900192.5598310567</v>
      </c>
      <c r="L44" s="15">
        <v>4682965.0024890695</v>
      </c>
      <c r="M44" s="15">
        <v>217227.55734198802</v>
      </c>
      <c r="N44" s="10">
        <f t="shared" si="2"/>
        <v>4900192.5598310577</v>
      </c>
      <c r="O44" s="15">
        <v>722352.66992927203</v>
      </c>
      <c r="P44" s="15">
        <v>274013.21897879383</v>
      </c>
      <c r="Q44" s="15">
        <v>422778.78565855738</v>
      </c>
      <c r="R44" s="15">
        <v>387573.90245593281</v>
      </c>
      <c r="S44" s="15">
        <v>373958.61840787</v>
      </c>
      <c r="T44" s="15">
        <v>490802.65677209705</v>
      </c>
      <c r="U44" s="15">
        <v>2228712.7076285291</v>
      </c>
      <c r="V44" s="19">
        <f t="shared" si="3"/>
        <v>4900192.559831053</v>
      </c>
      <c r="W44" s="15">
        <v>2180677.1954304278</v>
      </c>
      <c r="X44" s="24">
        <v>485861.99999999814</v>
      </c>
      <c r="Y44" s="24">
        <v>2233653.3644006271</v>
      </c>
      <c r="Z44" s="19">
        <f t="shared" si="4"/>
        <v>4900192.559831053</v>
      </c>
      <c r="AA44" s="15">
        <v>1992105.8353064191</v>
      </c>
      <c r="AB44" s="15">
        <v>387215.65774811484</v>
      </c>
      <c r="AC44" s="15">
        <v>2129269.096050784</v>
      </c>
      <c r="AD44" s="15">
        <v>180213.10514751001</v>
      </c>
      <c r="AE44" s="15">
        <v>211388.865578228</v>
      </c>
      <c r="AF44" s="19">
        <f t="shared" si="5"/>
        <v>4900192.5598310549</v>
      </c>
      <c r="AG44" s="15">
        <v>4158138.0008097044</v>
      </c>
      <c r="AH44" s="24">
        <v>742054.55902135069</v>
      </c>
      <c r="AI44" s="19">
        <f t="shared" si="6"/>
        <v>4900192.5598310549</v>
      </c>
      <c r="AJ44" s="13">
        <v>44980.578742994003</v>
      </c>
      <c r="AK44" s="13">
        <v>581531.53230885172</v>
      </c>
      <c r="AL44" s="13">
        <v>1484585.3271257663</v>
      </c>
      <c r="AM44" s="13">
        <v>2789095.1216534432</v>
      </c>
      <c r="AN44" s="19">
        <f t="shared" si="7"/>
        <v>4900192.5598310549</v>
      </c>
      <c r="AO44" s="82">
        <f t="shared" si="9"/>
        <v>-4.0785827182107451E-2</v>
      </c>
      <c r="AP44" s="82">
        <f t="shared" si="10"/>
        <v>-3.7385176281772223E-2</v>
      </c>
      <c r="AQ44" s="82">
        <f t="shared" si="11"/>
        <v>6.6554411330247013E-3</v>
      </c>
      <c r="AR44" s="82">
        <f t="shared" si="12"/>
        <v>3.9373785751741205E-2</v>
      </c>
      <c r="AS44" s="82">
        <f t="shared" si="13"/>
        <v>1.8916751861792949E-2</v>
      </c>
      <c r="AT44" s="82">
        <f t="shared" si="14"/>
        <v>5.0868870433146321E-2</v>
      </c>
      <c r="AU44" s="82">
        <f t="shared" si="15"/>
        <v>-0.10474122330771651</v>
      </c>
      <c r="AV44" s="82">
        <f t="shared" si="16"/>
        <v>2.1542993533995865E-2</v>
      </c>
      <c r="AW44" s="82">
        <f t="shared" si="17"/>
        <v>9.4098040974877444E-3</v>
      </c>
      <c r="AX44" s="82">
        <f t="shared" si="18"/>
        <v>-3.0885945385211978E-2</v>
      </c>
      <c r="AY44" s="82">
        <f t="shared" si="19"/>
        <v>1.8916751861793146E-2</v>
      </c>
      <c r="AZ44" s="82">
        <f t="shared" si="20"/>
        <v>1.8832318076591383E-2</v>
      </c>
      <c r="BA44" s="82">
        <f t="shared" si="21"/>
        <v>2.0740373904867229E-2</v>
      </c>
      <c r="BB44" s="82">
        <f t="shared" si="22"/>
        <v>1.8916751861792546E-2</v>
      </c>
    </row>
    <row r="45" spans="1:54" s="4" customFormat="1" x14ac:dyDescent="0.45">
      <c r="A45" s="6">
        <v>42766</v>
      </c>
      <c r="B45" s="9">
        <v>4897176.6630366482</v>
      </c>
      <c r="C45" s="29">
        <v>1153413.70939319</v>
      </c>
      <c r="D45" s="29">
        <v>1497867.9791439632</v>
      </c>
      <c r="E45" s="29">
        <v>61947.662149395001</v>
      </c>
      <c r="F45" s="29">
        <v>2167992.6198238041</v>
      </c>
      <c r="G45" s="28">
        <v>15954.692526287001</v>
      </c>
      <c r="H45" s="11">
        <f t="shared" si="1"/>
        <v>4897176.6630366398</v>
      </c>
      <c r="I45" s="13">
        <v>4810880.3163219653</v>
      </c>
      <c r="J45" s="13">
        <v>86296.346714679021</v>
      </c>
      <c r="K45" s="12">
        <f t="shared" si="23"/>
        <v>4897176.6630366445</v>
      </c>
      <c r="L45" s="15">
        <v>4681782.1011603046</v>
      </c>
      <c r="M45" s="15">
        <v>215394.56187633908</v>
      </c>
      <c r="N45" s="10">
        <f t="shared" si="2"/>
        <v>4897176.6630366435</v>
      </c>
      <c r="O45" s="15">
        <v>691354.6068361887</v>
      </c>
      <c r="P45" s="15">
        <v>270197.87649394502</v>
      </c>
      <c r="Q45" s="15">
        <v>417125.17611247802</v>
      </c>
      <c r="R45" s="15">
        <v>382737.13233650109</v>
      </c>
      <c r="S45" s="15">
        <v>366572.71233789105</v>
      </c>
      <c r="T45" s="15">
        <v>482851.69370419008</v>
      </c>
      <c r="U45" s="15">
        <v>2286337.4652154427</v>
      </c>
      <c r="V45" s="19">
        <f t="shared" si="3"/>
        <v>4897176.663036637</v>
      </c>
      <c r="W45" s="15">
        <v>2127987.5041170041</v>
      </c>
      <c r="X45" s="24">
        <v>477825.99999999953</v>
      </c>
      <c r="Y45" s="24">
        <v>2291363.1589196334</v>
      </c>
      <c r="Z45" s="19">
        <f t="shared" si="4"/>
        <v>4897176.663036637</v>
      </c>
      <c r="AA45" s="15">
        <v>1938928.6559456084</v>
      </c>
      <c r="AB45" s="15">
        <v>413140.25353248196</v>
      </c>
      <c r="AC45" s="15">
        <v>2151117.1192764542</v>
      </c>
      <c r="AD45" s="15">
        <v>175501.90738931397</v>
      </c>
      <c r="AE45" s="15">
        <v>218488.72689277801</v>
      </c>
      <c r="AF45" s="19">
        <f t="shared" si="5"/>
        <v>4897176.6630366361</v>
      </c>
      <c r="AG45" s="15">
        <v>4154727.7831729269</v>
      </c>
      <c r="AH45" s="24">
        <v>742448.87986371329</v>
      </c>
      <c r="AI45" s="19">
        <f t="shared" si="6"/>
        <v>4897176.6630366398</v>
      </c>
      <c r="AJ45" s="13">
        <v>47776.911123601989</v>
      </c>
      <c r="AK45" s="13">
        <v>597876.15349269472</v>
      </c>
      <c r="AL45" s="13">
        <v>1516530.9336697597</v>
      </c>
      <c r="AM45" s="13">
        <v>2734992.6647505821</v>
      </c>
      <c r="AN45" s="19">
        <f t="shared" si="7"/>
        <v>4897176.6630366389</v>
      </c>
      <c r="AO45" s="82">
        <f t="shared" si="9"/>
        <v>6.2167550057224012E-2</v>
      </c>
      <c r="AP45" s="82">
        <f t="shared" si="10"/>
        <v>2.8106164972602665E-2</v>
      </c>
      <c r="AQ45" s="82">
        <f t="shared" si="11"/>
        <v>2.151820172292938E-2</v>
      </c>
      <c r="AR45" s="82">
        <f t="shared" si="12"/>
        <v>-1.9397852903198183E-2</v>
      </c>
      <c r="AS45" s="82">
        <f t="shared" si="13"/>
        <v>-6.1546495522208419E-4</v>
      </c>
      <c r="AT45" s="82">
        <f t="shared" si="14"/>
        <v>-2.6693952910705233E-2</v>
      </c>
      <c r="AU45" s="82">
        <f t="shared" si="15"/>
        <v>6.6951310634321415E-2</v>
      </c>
      <c r="AV45" s="82">
        <f t="shared" si="16"/>
        <v>1.0260808869199466E-2</v>
      </c>
      <c r="AW45" s="82">
        <f t="shared" si="17"/>
        <v>-2.6142370469338382E-2</v>
      </c>
      <c r="AX45" s="82">
        <f t="shared" si="18"/>
        <v>3.3586732655616576E-2</v>
      </c>
      <c r="AY45" s="82">
        <f t="shared" si="19"/>
        <v>-6.1546495522265437E-4</v>
      </c>
      <c r="AZ45" s="82">
        <f t="shared" si="20"/>
        <v>-2.5259666218648339E-4</v>
      </c>
      <c r="BA45" s="82">
        <f t="shared" si="21"/>
        <v>-8.4381350509926401E-3</v>
      </c>
      <c r="BB45" s="82">
        <f t="shared" si="22"/>
        <v>-6.1546495522170374E-4</v>
      </c>
    </row>
    <row r="46" spans="1:54" s="4" customFormat="1" x14ac:dyDescent="0.45">
      <c r="A46" s="6">
        <v>42794</v>
      </c>
      <c r="B46" s="9">
        <v>4922827.8679083977</v>
      </c>
      <c r="C46" s="29">
        <v>1151001.7277210825</v>
      </c>
      <c r="D46" s="29">
        <v>1493600.1242374668</v>
      </c>
      <c r="E46" s="29">
        <v>69858.636517327002</v>
      </c>
      <c r="F46" s="29">
        <v>2191482.6208655229</v>
      </c>
      <c r="G46" s="28">
        <v>16884.758566981</v>
      </c>
      <c r="H46" s="11">
        <f t="shared" si="1"/>
        <v>4922827.8679083809</v>
      </c>
      <c r="I46" s="13">
        <v>4835193.9277409147</v>
      </c>
      <c r="J46" s="13">
        <v>87633.940167474022</v>
      </c>
      <c r="K46" s="12">
        <f t="shared" si="23"/>
        <v>4922827.8679083884</v>
      </c>
      <c r="L46" s="15">
        <v>4704355.6406476693</v>
      </c>
      <c r="M46" s="15">
        <v>218472.22726071917</v>
      </c>
      <c r="N46" s="10">
        <f t="shared" si="2"/>
        <v>4922827.8679083884</v>
      </c>
      <c r="O46" s="15">
        <v>691173.6611091306</v>
      </c>
      <c r="P46" s="15">
        <v>270329.01388979109</v>
      </c>
      <c r="Q46" s="15">
        <v>417796.79279254487</v>
      </c>
      <c r="R46" s="15">
        <v>381951.0845371472</v>
      </c>
      <c r="S46" s="15">
        <v>366426.58239054197</v>
      </c>
      <c r="T46" s="15">
        <v>481853.88352844509</v>
      </c>
      <c r="U46" s="15">
        <v>2313296.8496607817</v>
      </c>
      <c r="V46" s="19">
        <f t="shared" si="3"/>
        <v>4922827.8679083828</v>
      </c>
      <c r="W46" s="15">
        <v>2127677.1347191567</v>
      </c>
      <c r="X46" s="24">
        <v>478639.99999999814</v>
      </c>
      <c r="Y46" s="24">
        <v>2316510.733189228</v>
      </c>
      <c r="Z46" s="19">
        <f t="shared" si="4"/>
        <v>4922827.8679083828</v>
      </c>
      <c r="AA46" s="15">
        <v>1932819.3292764551</v>
      </c>
      <c r="AB46" s="15">
        <v>432527.07256751298</v>
      </c>
      <c r="AC46" s="15">
        <v>2167385.5884580393</v>
      </c>
      <c r="AD46" s="15">
        <v>174419.04416155801</v>
      </c>
      <c r="AE46" s="15">
        <v>215676.83344481801</v>
      </c>
      <c r="AF46" s="19">
        <f t="shared" si="5"/>
        <v>4922827.8679083837</v>
      </c>
      <c r="AG46" s="15">
        <v>4184333.2945876392</v>
      </c>
      <c r="AH46" s="24">
        <v>738494.57332074596</v>
      </c>
      <c r="AI46" s="19">
        <f t="shared" si="6"/>
        <v>4922827.8679083847</v>
      </c>
      <c r="AJ46" s="13">
        <v>48693.267529998993</v>
      </c>
      <c r="AK46" s="13">
        <v>616961.58655261691</v>
      </c>
      <c r="AL46" s="13">
        <v>1524107.1921628956</v>
      </c>
      <c r="AM46" s="13">
        <v>2733065.821662873</v>
      </c>
      <c r="AN46" s="19">
        <f t="shared" si="7"/>
        <v>4922827.8679083847</v>
      </c>
      <c r="AO46" s="82">
        <f t="shared" si="9"/>
        <v>1.9179900601492016E-2</v>
      </c>
      <c r="AP46" s="82">
        <f t="shared" si="10"/>
        <v>3.1922050994053215E-2</v>
      </c>
      <c r="AQ46" s="82">
        <f t="shared" si="11"/>
        <v>4.9957823641635819E-3</v>
      </c>
      <c r="AR46" s="82">
        <f t="shared" si="12"/>
        <v>-7.0451490146309476E-4</v>
      </c>
      <c r="AS46" s="82">
        <f t="shared" si="13"/>
        <v>5.2379578350436702E-3</v>
      </c>
      <c r="AT46" s="82">
        <f t="shared" si="14"/>
        <v>-3.1508774964047327E-3</v>
      </c>
      <c r="AU46" s="82">
        <f t="shared" si="15"/>
        <v>4.6925514687245998E-2</v>
      </c>
      <c r="AV46" s="82">
        <f t="shared" si="16"/>
        <v>7.5628002937641802E-3</v>
      </c>
      <c r="AW46" s="82">
        <f t="shared" si="17"/>
        <v>-6.1700937833904139E-3</v>
      </c>
      <c r="AX46" s="82">
        <f t="shared" si="18"/>
        <v>-1.286974155577335E-2</v>
      </c>
      <c r="AY46" s="82">
        <f t="shared" si="19"/>
        <v>5.2379578350440536E-3</v>
      </c>
      <c r="AZ46" s="82">
        <f t="shared" si="20"/>
        <v>4.8215698637000242E-3</v>
      </c>
      <c r="BA46" s="82">
        <f t="shared" si="21"/>
        <v>1.4288500868220701E-2</v>
      </c>
      <c r="BB46" s="82">
        <f t="shared" si="22"/>
        <v>5.237957835043475E-3</v>
      </c>
    </row>
    <row r="47" spans="1:54" s="4" customFormat="1" x14ac:dyDescent="0.45">
      <c r="A47" s="6">
        <v>42825</v>
      </c>
      <c r="B47" s="9">
        <v>5005749.5585730998</v>
      </c>
      <c r="C47" s="29">
        <v>1173937.4058211339</v>
      </c>
      <c r="D47" s="29">
        <v>1492085.3921995885</v>
      </c>
      <c r="E47" s="29">
        <v>93144.441126238016</v>
      </c>
      <c r="F47" s="29">
        <v>2229025.6062519434</v>
      </c>
      <c r="G47" s="28">
        <v>17556.713174191002</v>
      </c>
      <c r="H47" s="11">
        <f t="shared" si="1"/>
        <v>5005749.5585730951</v>
      </c>
      <c r="I47" s="13">
        <v>4905739.3004055722</v>
      </c>
      <c r="J47" s="13">
        <v>100010.25816752395</v>
      </c>
      <c r="K47" s="12">
        <f t="shared" si="23"/>
        <v>5005749.5585730961</v>
      </c>
      <c r="L47" s="15">
        <v>4781708.4656790188</v>
      </c>
      <c r="M47" s="15">
        <v>224041.09289407998</v>
      </c>
      <c r="N47" s="10">
        <f t="shared" si="2"/>
        <v>5005749.5585730989</v>
      </c>
      <c r="O47" s="15">
        <v>693601.83966279426</v>
      </c>
      <c r="P47" s="15">
        <v>270214.59420460911</v>
      </c>
      <c r="Q47" s="15">
        <v>416720.00475826301</v>
      </c>
      <c r="R47" s="15">
        <v>378600.34016150213</v>
      </c>
      <c r="S47" s="15">
        <v>363126.19078796799</v>
      </c>
      <c r="T47" s="15">
        <v>480483.41510364588</v>
      </c>
      <c r="U47" s="15">
        <v>2403003.173894316</v>
      </c>
      <c r="V47" s="19">
        <f t="shared" si="3"/>
        <v>5005749.5585730989</v>
      </c>
      <c r="W47" s="15">
        <v>2122262.9695751346</v>
      </c>
      <c r="X47" s="24">
        <v>479648.00000000326</v>
      </c>
      <c r="Y47" s="24">
        <v>2403838.588997961</v>
      </c>
      <c r="Z47" s="19">
        <f t="shared" si="4"/>
        <v>5005749.5585730989</v>
      </c>
      <c r="AA47" s="15">
        <v>1970491.1842669896</v>
      </c>
      <c r="AB47" s="15">
        <v>464751.70314615127</v>
      </c>
      <c r="AC47" s="15">
        <v>2162311.3420155738</v>
      </c>
      <c r="AD47" s="15">
        <v>187205.86103081697</v>
      </c>
      <c r="AE47" s="15">
        <v>220989.46811356413</v>
      </c>
      <c r="AF47" s="19">
        <f t="shared" si="5"/>
        <v>5005749.5585730951</v>
      </c>
      <c r="AG47" s="15">
        <v>4265848.3904823065</v>
      </c>
      <c r="AH47" s="24">
        <v>739901.16809079214</v>
      </c>
      <c r="AI47" s="19">
        <f t="shared" si="6"/>
        <v>5005749.5585730989</v>
      </c>
      <c r="AJ47" s="13">
        <v>51376.613971354003</v>
      </c>
      <c r="AK47" s="13">
        <v>633950.80627842702</v>
      </c>
      <c r="AL47" s="13">
        <v>1554514.6429222322</v>
      </c>
      <c r="AM47" s="13">
        <v>2765907.4954010844</v>
      </c>
      <c r="AN47" s="19">
        <f t="shared" si="7"/>
        <v>5005749.558573097</v>
      </c>
      <c r="AO47" s="82">
        <f t="shared" si="9"/>
        <v>5.5107134465803745E-2</v>
      </c>
      <c r="AP47" s="82">
        <f t="shared" si="10"/>
        <v>2.7536916553817247E-2</v>
      </c>
      <c r="AQ47" s="82">
        <f t="shared" si="11"/>
        <v>1.9950992237091063E-2</v>
      </c>
      <c r="AR47" s="82">
        <f t="shared" si="12"/>
        <v>1.2016422538345457E-2</v>
      </c>
      <c r="AS47" s="82">
        <f t="shared" si="13"/>
        <v>1.6844320559179775E-2</v>
      </c>
      <c r="AT47" s="82">
        <f t="shared" si="14"/>
        <v>1.9490624095029527E-2</v>
      </c>
      <c r="AU47" s="82">
        <f t="shared" si="15"/>
        <v>7.4503152802321657E-2</v>
      </c>
      <c r="AV47" s="82">
        <f t="shared" si="16"/>
        <v>-2.3411830684338863E-3</v>
      </c>
      <c r="AW47" s="82">
        <f t="shared" si="17"/>
        <v>7.3310898650579728E-2</v>
      </c>
      <c r="AX47" s="82">
        <f t="shared" si="18"/>
        <v>2.4632384405371861E-2</v>
      </c>
      <c r="AY47" s="82">
        <f t="shared" si="19"/>
        <v>1.6844320559179587E-2</v>
      </c>
      <c r="AZ47" s="82">
        <f t="shared" si="20"/>
        <v>1.6442809800132359E-2</v>
      </c>
      <c r="BA47" s="82">
        <f t="shared" si="21"/>
        <v>2.5490039183401866E-2</v>
      </c>
      <c r="BB47" s="82">
        <f t="shared" si="22"/>
        <v>1.6844320559179383E-2</v>
      </c>
    </row>
    <row r="48" spans="1:54" s="4" customFormat="1" x14ac:dyDescent="0.45">
      <c r="A48" s="6">
        <v>42855</v>
      </c>
      <c r="B48" s="9">
        <v>5013730.7508160649</v>
      </c>
      <c r="C48" s="29">
        <v>1183950.7058396991</v>
      </c>
      <c r="D48" s="29">
        <v>1479836.6739049596</v>
      </c>
      <c r="E48" s="29">
        <v>81179.636819335996</v>
      </c>
      <c r="F48" s="29">
        <v>2251405.7199293477</v>
      </c>
      <c r="G48" s="28">
        <v>17358.014322725001</v>
      </c>
      <c r="H48" s="11">
        <f t="shared" si="1"/>
        <v>5013730.7508160677</v>
      </c>
      <c r="I48" s="13">
        <v>4909515.2672369499</v>
      </c>
      <c r="J48" s="13">
        <v>104215.48357911591</v>
      </c>
      <c r="K48" s="12">
        <f t="shared" si="23"/>
        <v>5013730.7508160658</v>
      </c>
      <c r="L48" s="15">
        <v>4784034.8329606419</v>
      </c>
      <c r="M48" s="15">
        <v>229695.91785542411</v>
      </c>
      <c r="N48" s="10">
        <f t="shared" si="2"/>
        <v>5013730.7508160658</v>
      </c>
      <c r="O48" s="15">
        <v>691650.29416321719</v>
      </c>
      <c r="P48" s="15">
        <v>270797.36909255001</v>
      </c>
      <c r="Q48" s="15">
        <v>419218.6127089691</v>
      </c>
      <c r="R48" s="15">
        <v>380470.66180655698</v>
      </c>
      <c r="S48" s="15">
        <v>363748.018427848</v>
      </c>
      <c r="T48" s="15">
        <v>480620.82466025895</v>
      </c>
      <c r="U48" s="15">
        <v>2407224.9699566644</v>
      </c>
      <c r="V48" s="19">
        <f t="shared" si="3"/>
        <v>5013730.750816064</v>
      </c>
      <c r="W48" s="15">
        <v>2125884.9561991422</v>
      </c>
      <c r="X48" s="24">
        <v>478439.99999999767</v>
      </c>
      <c r="Y48" s="24">
        <v>2409405.7946169241</v>
      </c>
      <c r="Z48" s="19">
        <f t="shared" si="4"/>
        <v>5013730.750816064</v>
      </c>
      <c r="AA48" s="15">
        <v>1939272.2510638938</v>
      </c>
      <c r="AB48" s="15">
        <v>495105.31840045797</v>
      </c>
      <c r="AC48" s="15">
        <v>2230476.9715008433</v>
      </c>
      <c r="AD48" s="15">
        <v>181759.58206762694</v>
      </c>
      <c r="AE48" s="15">
        <v>167116.62778324692</v>
      </c>
      <c r="AF48" s="19">
        <f t="shared" si="5"/>
        <v>5013730.7508160695</v>
      </c>
      <c r="AG48" s="15">
        <v>4284672.3203508575</v>
      </c>
      <c r="AH48" s="24">
        <v>729058.43046520581</v>
      </c>
      <c r="AI48" s="19">
        <f t="shared" si="6"/>
        <v>5013730.750816063</v>
      </c>
      <c r="AJ48" s="13">
        <v>55260.454652968991</v>
      </c>
      <c r="AK48" s="13">
        <v>654683.53646488907</v>
      </c>
      <c r="AL48" s="13">
        <v>1562105.7191509213</v>
      </c>
      <c r="AM48" s="13">
        <v>2741681.0405472848</v>
      </c>
      <c r="AN48" s="19">
        <f t="shared" si="7"/>
        <v>5013730.750816064</v>
      </c>
      <c r="AO48" s="82">
        <f t="shared" si="9"/>
        <v>7.5595497277817794E-2</v>
      </c>
      <c r="AP48" s="82">
        <f t="shared" si="10"/>
        <v>3.2704004760515083E-2</v>
      </c>
      <c r="AQ48" s="82">
        <f t="shared" si="11"/>
        <v>4.8832452387963313E-3</v>
      </c>
      <c r="AR48" s="82">
        <f t="shared" si="12"/>
        <v>-8.7589533974224906E-3</v>
      </c>
      <c r="AS48" s="82">
        <f t="shared" si="13"/>
        <v>1.5944050235789315E-3</v>
      </c>
      <c r="AT48" s="82">
        <f t="shared" si="14"/>
        <v>-1.5843223990220007E-2</v>
      </c>
      <c r="AU48" s="82">
        <f t="shared" si="15"/>
        <v>6.5311466421375003E-2</v>
      </c>
      <c r="AV48" s="82">
        <f t="shared" si="16"/>
        <v>3.1524428587480717E-2</v>
      </c>
      <c r="AW48" s="82">
        <f t="shared" si="17"/>
        <v>-2.9092459676214391E-2</v>
      </c>
      <c r="AX48" s="82">
        <f t="shared" si="18"/>
        <v>-0.2437801257688558</v>
      </c>
      <c r="AY48" s="82">
        <f t="shared" si="19"/>
        <v>1.5944050235804205E-3</v>
      </c>
      <c r="AZ48" s="82">
        <f t="shared" si="20"/>
        <v>4.8651382624449328E-4</v>
      </c>
      <c r="BA48" s="82">
        <f t="shared" si="21"/>
        <v>2.5240123980369816E-2</v>
      </c>
      <c r="BB48" s="82">
        <f t="shared" si="22"/>
        <v>1.594405023578931E-3</v>
      </c>
    </row>
    <row r="49" spans="1:54" s="4" customFormat="1" x14ac:dyDescent="0.45">
      <c r="A49" s="6">
        <v>42886</v>
      </c>
      <c r="B49" s="9">
        <v>5104851.2664246215</v>
      </c>
      <c r="C49" s="29">
        <v>1235126.7215898158</v>
      </c>
      <c r="D49" s="29">
        <v>1496574.1473187387</v>
      </c>
      <c r="E49" s="29">
        <v>106811.71446605196</v>
      </c>
      <c r="F49" s="29">
        <v>2246743.5063191564</v>
      </c>
      <c r="G49" s="28">
        <v>19595.176730858002</v>
      </c>
      <c r="H49" s="11">
        <f t="shared" si="1"/>
        <v>5104851.2664246205</v>
      </c>
      <c r="I49" s="13">
        <v>5001715.8822434582</v>
      </c>
      <c r="J49" s="13">
        <v>103135.38418115996</v>
      </c>
      <c r="K49" s="12">
        <f t="shared" si="23"/>
        <v>5104851.2664246177</v>
      </c>
      <c r="L49" s="15">
        <v>4872519.5795146795</v>
      </c>
      <c r="M49" s="15">
        <v>232331.68690994504</v>
      </c>
      <c r="N49" s="10">
        <f t="shared" si="2"/>
        <v>5104851.2664246242</v>
      </c>
      <c r="O49" s="15">
        <v>696131.4424074149</v>
      </c>
      <c r="P49" s="15">
        <v>271663.35582209809</v>
      </c>
      <c r="Q49" s="15">
        <v>425895.08697478689</v>
      </c>
      <c r="R49" s="15">
        <v>384351.61566987901</v>
      </c>
      <c r="S49" s="15">
        <v>364941.16663666815</v>
      </c>
      <c r="T49" s="15">
        <v>483084.60583281692</v>
      </c>
      <c r="U49" s="15">
        <v>2478783.9930809573</v>
      </c>
      <c r="V49" s="19">
        <f t="shared" si="3"/>
        <v>5104851.2664246215</v>
      </c>
      <c r="W49" s="15">
        <v>2142982.6675108466</v>
      </c>
      <c r="X49" s="24">
        <v>482551.99999999953</v>
      </c>
      <c r="Y49" s="24">
        <v>2479316.5989137753</v>
      </c>
      <c r="Z49" s="19">
        <f t="shared" si="4"/>
        <v>5104851.2664246215</v>
      </c>
      <c r="AA49" s="15">
        <v>2013163.9820803818</v>
      </c>
      <c r="AB49" s="15">
        <v>504053.96911511896</v>
      </c>
      <c r="AC49" s="15">
        <v>2230707.668739832</v>
      </c>
      <c r="AD49" s="15">
        <v>189223.44658749201</v>
      </c>
      <c r="AE49" s="15">
        <v>167702.19990179403</v>
      </c>
      <c r="AF49" s="19">
        <f t="shared" si="5"/>
        <v>5104851.2664246187</v>
      </c>
      <c r="AG49" s="15">
        <v>4355571.0879964652</v>
      </c>
      <c r="AH49" s="24">
        <v>749280.17842815106</v>
      </c>
      <c r="AI49" s="19">
        <f t="shared" si="6"/>
        <v>5104851.2664246159</v>
      </c>
      <c r="AJ49" s="13">
        <v>55944.303803772011</v>
      </c>
      <c r="AK49" s="13">
        <v>672846.37189620174</v>
      </c>
      <c r="AL49" s="13">
        <v>1548518.2699292179</v>
      </c>
      <c r="AM49" s="13">
        <v>2827542.3207954299</v>
      </c>
      <c r="AN49" s="19">
        <f t="shared" si="7"/>
        <v>5104851.2664246215</v>
      </c>
      <c r="AO49" s="82">
        <f t="shared" si="9"/>
        <v>1.2375018538981182E-2</v>
      </c>
      <c r="AP49" s="82">
        <f t="shared" si="10"/>
        <v>2.7742923748147064E-2</v>
      </c>
      <c r="AQ49" s="82">
        <f t="shared" si="11"/>
        <v>-8.6981623939568452E-3</v>
      </c>
      <c r="AR49" s="82">
        <f t="shared" si="12"/>
        <v>3.1317020097642645E-2</v>
      </c>
      <c r="AS49" s="82">
        <f t="shared" si="13"/>
        <v>1.8174194055739071E-2</v>
      </c>
      <c r="AT49" s="82">
        <f t="shared" si="14"/>
        <v>3.8102814587250809E-2</v>
      </c>
      <c r="AU49" s="82">
        <f t="shared" si="15"/>
        <v>1.8074236696894098E-2</v>
      </c>
      <c r="AV49" s="82">
        <f t="shared" si="16"/>
        <v>1.0342955427756654E-4</v>
      </c>
      <c r="AW49" s="82">
        <f t="shared" si="17"/>
        <v>4.106448988801048E-2</v>
      </c>
      <c r="AX49" s="82">
        <f t="shared" si="18"/>
        <v>3.5039728021953724E-3</v>
      </c>
      <c r="AY49" s="82">
        <f t="shared" si="19"/>
        <v>1.8174194055737378E-2</v>
      </c>
      <c r="AZ49" s="82">
        <f t="shared" si="20"/>
        <v>1.849584077950327E-2</v>
      </c>
      <c r="BA49" s="82">
        <f t="shared" si="21"/>
        <v>1.1475036557593275E-2</v>
      </c>
      <c r="BB49" s="82">
        <f t="shared" si="22"/>
        <v>1.8174194055739251E-2</v>
      </c>
    </row>
    <row r="50" spans="1:54" s="4" customFormat="1" x14ac:dyDescent="0.45">
      <c r="A50" s="6">
        <v>42916</v>
      </c>
      <c r="B50" s="9">
        <v>5131043.4964691112</v>
      </c>
      <c r="C50" s="29">
        <v>1232612.7581066941</v>
      </c>
      <c r="D50" s="29">
        <v>1556629.0785314832</v>
      </c>
      <c r="E50" s="29">
        <v>79028.810319631986</v>
      </c>
      <c r="F50" s="29">
        <v>2243137.0507094301</v>
      </c>
      <c r="G50" s="28">
        <v>19635.798801872996</v>
      </c>
      <c r="H50" s="11">
        <f t="shared" si="1"/>
        <v>5131043.4964691121</v>
      </c>
      <c r="I50" s="13">
        <v>5034298.8140498316</v>
      </c>
      <c r="J50" s="13">
        <v>96744.682419278019</v>
      </c>
      <c r="K50" s="12">
        <f t="shared" si="23"/>
        <v>5131043.4964691093</v>
      </c>
      <c r="L50" s="15">
        <v>4894632.5651567839</v>
      </c>
      <c r="M50" s="15">
        <v>236410.93131232914</v>
      </c>
      <c r="N50" s="10">
        <f t="shared" si="2"/>
        <v>5131043.496469113</v>
      </c>
      <c r="O50" s="15">
        <v>724416.2471659336</v>
      </c>
      <c r="P50" s="15">
        <v>280784.71939672926</v>
      </c>
      <c r="Q50" s="15">
        <v>436427.11582037556</v>
      </c>
      <c r="R50" s="15">
        <v>394872.36395558319</v>
      </c>
      <c r="S50" s="15">
        <v>365344.76990917046</v>
      </c>
      <c r="T50" s="15">
        <v>486043.32290435402</v>
      </c>
      <c r="U50" s="15">
        <v>2443154.9573169686</v>
      </c>
      <c r="V50" s="19">
        <f t="shared" si="3"/>
        <v>5131043.4964691149</v>
      </c>
      <c r="W50" s="15">
        <v>2201845.2162477882</v>
      </c>
      <c r="X50" s="24">
        <v>486206.00000000466</v>
      </c>
      <c r="Y50" s="24">
        <v>2442992.2802213221</v>
      </c>
      <c r="Z50" s="19">
        <f t="shared" si="4"/>
        <v>5131043.4964691149</v>
      </c>
      <c r="AA50" s="15">
        <v>2030758.3388885246</v>
      </c>
      <c r="AB50" s="15">
        <v>494363.88511567807</v>
      </c>
      <c r="AC50" s="15">
        <v>2251239.1057073683</v>
      </c>
      <c r="AD50" s="15">
        <v>185489.833070583</v>
      </c>
      <c r="AE50" s="15">
        <v>169192.33368695801</v>
      </c>
      <c r="AF50" s="19">
        <f t="shared" si="5"/>
        <v>5131043.4964691121</v>
      </c>
      <c r="AG50" s="15">
        <v>4387552.3340485794</v>
      </c>
      <c r="AH50" s="24">
        <v>743491.16242053406</v>
      </c>
      <c r="AI50" s="19">
        <f t="shared" si="6"/>
        <v>5131043.496469114</v>
      </c>
      <c r="AJ50" s="13">
        <v>53814.995968750998</v>
      </c>
      <c r="AK50" s="13">
        <v>670172.77568586869</v>
      </c>
      <c r="AL50" s="13">
        <v>1546512.5390115143</v>
      </c>
      <c r="AM50" s="13">
        <v>2860543.1858029775</v>
      </c>
      <c r="AN50" s="19">
        <f t="shared" si="7"/>
        <v>5131043.4964691121</v>
      </c>
      <c r="AO50" s="82">
        <f t="shared" si="9"/>
        <v>-3.8061208921102797E-2</v>
      </c>
      <c r="AP50" s="82">
        <f t="shared" si="10"/>
        <v>-3.9735611604746852E-3</v>
      </c>
      <c r="AQ50" s="82">
        <f t="shared" si="11"/>
        <v>-1.2952581552655973E-3</v>
      </c>
      <c r="AR50" s="82">
        <f t="shared" si="12"/>
        <v>1.1671218770039144E-2</v>
      </c>
      <c r="AS50" s="82">
        <f t="shared" si="13"/>
        <v>5.1308507687111114E-3</v>
      </c>
      <c r="AT50" s="82">
        <f t="shared" si="14"/>
        <v>8.7396540792275251E-3</v>
      </c>
      <c r="AU50" s="82">
        <f t="shared" si="15"/>
        <v>-1.9224298573527962E-2</v>
      </c>
      <c r="AV50" s="82">
        <f t="shared" si="16"/>
        <v>9.2040016068689664E-3</v>
      </c>
      <c r="AW50" s="82">
        <f t="shared" si="17"/>
        <v>-1.9731241472671759E-2</v>
      </c>
      <c r="AX50" s="82">
        <f t="shared" si="18"/>
        <v>8.8855947389873367E-3</v>
      </c>
      <c r="AY50" s="82">
        <f t="shared" si="19"/>
        <v>5.1308507687116613E-3</v>
      </c>
      <c r="AZ50" s="82">
        <f t="shared" si="20"/>
        <v>4.5383061640374041E-3</v>
      </c>
      <c r="BA50" s="82">
        <f t="shared" si="21"/>
        <v>1.7557847819377585E-2</v>
      </c>
      <c r="BB50" s="82">
        <f t="shared" si="22"/>
        <v>5.1308507687107437E-3</v>
      </c>
    </row>
    <row r="51" spans="1:54" s="4" customFormat="1" x14ac:dyDescent="0.45">
      <c r="A51" s="6">
        <v>42947</v>
      </c>
      <c r="B51" s="9">
        <v>5123266.8717007451</v>
      </c>
      <c r="C51" s="29">
        <v>1203817.6293350346</v>
      </c>
      <c r="D51" s="29">
        <v>1547062.8766093922</v>
      </c>
      <c r="E51" s="29">
        <v>79180.877611649033</v>
      </c>
      <c r="F51" s="29">
        <v>2274188.3992150561</v>
      </c>
      <c r="G51" s="28">
        <v>19017.088929611004</v>
      </c>
      <c r="H51" s="11">
        <f t="shared" si="1"/>
        <v>5123266.8717007441</v>
      </c>
      <c r="I51" s="13">
        <v>5022599.5799642662</v>
      </c>
      <c r="J51" s="13">
        <v>100667.29173647694</v>
      </c>
      <c r="K51" s="12">
        <f t="shared" si="23"/>
        <v>5123266.8717007432</v>
      </c>
      <c r="L51" s="15">
        <v>4883870.4261174118</v>
      </c>
      <c r="M51" s="15">
        <v>239396.44558333006</v>
      </c>
      <c r="N51" s="10">
        <f t="shared" si="2"/>
        <v>5123266.8717007423</v>
      </c>
      <c r="O51" s="15">
        <v>722015.93996217917</v>
      </c>
      <c r="P51" s="15">
        <v>283191.61175868596</v>
      </c>
      <c r="Q51" s="15">
        <v>439654.80429938313</v>
      </c>
      <c r="R51" s="15">
        <v>398845.62755079812</v>
      </c>
      <c r="S51" s="15">
        <v>365915.39408696606</v>
      </c>
      <c r="T51" s="15">
        <v>490735.43012314482</v>
      </c>
      <c r="U51" s="15">
        <v>2422908.0639195843</v>
      </c>
      <c r="V51" s="19">
        <f t="shared" si="3"/>
        <v>5123266.8717007414</v>
      </c>
      <c r="W51" s="15">
        <v>2209623.3776580105</v>
      </c>
      <c r="X51" s="24">
        <v>489010.00000000093</v>
      </c>
      <c r="Y51" s="24">
        <v>2424633.49404273</v>
      </c>
      <c r="Z51" s="19">
        <f t="shared" si="4"/>
        <v>5123266.8717007414</v>
      </c>
      <c r="AA51" s="15">
        <v>2011652.5714208148</v>
      </c>
      <c r="AB51" s="15">
        <v>493690.18554957875</v>
      </c>
      <c r="AC51" s="15">
        <v>2268267.8289761445</v>
      </c>
      <c r="AD51" s="15">
        <v>184693.46454779402</v>
      </c>
      <c r="AE51" s="15">
        <v>164962.82120641202</v>
      </c>
      <c r="AF51" s="19">
        <f t="shared" si="5"/>
        <v>5123266.8717007441</v>
      </c>
      <c r="AG51" s="15">
        <v>4418884.0527143702</v>
      </c>
      <c r="AH51" s="24">
        <v>704382.81898637232</v>
      </c>
      <c r="AI51" s="19">
        <f t="shared" si="6"/>
        <v>5123266.8717007423</v>
      </c>
      <c r="AJ51" s="13">
        <v>54552.468941308005</v>
      </c>
      <c r="AK51" s="13">
        <v>667347.29473365971</v>
      </c>
      <c r="AL51" s="13">
        <v>1554276.8304618259</v>
      </c>
      <c r="AM51" s="13">
        <v>2847090.277563951</v>
      </c>
      <c r="AN51" s="19">
        <f t="shared" si="7"/>
        <v>5123266.8717007451</v>
      </c>
      <c r="AO51" s="82">
        <f t="shared" si="9"/>
        <v>1.3703856318882542E-2</v>
      </c>
      <c r="AP51" s="82">
        <f t="shared" si="10"/>
        <v>-4.2160485395983487E-3</v>
      </c>
      <c r="AQ51" s="82">
        <f t="shared" si="11"/>
        <v>5.020516325896957E-3</v>
      </c>
      <c r="AR51" s="82">
        <f t="shared" si="12"/>
        <v>-4.7029208668458592E-3</v>
      </c>
      <c r="AS51" s="82">
        <f t="shared" si="13"/>
        <v>-1.5156029711536185E-3</v>
      </c>
      <c r="AT51" s="82">
        <f t="shared" si="14"/>
        <v>-9.4081935313714872E-3</v>
      </c>
      <c r="AU51" s="82">
        <f t="shared" si="15"/>
        <v>-1.3627604814653593E-3</v>
      </c>
      <c r="AV51" s="82">
        <f t="shared" si="16"/>
        <v>7.5641557689739743E-3</v>
      </c>
      <c r="AW51" s="82">
        <f t="shared" si="17"/>
        <v>-4.2933270767780791E-3</v>
      </c>
      <c r="AX51" s="82">
        <f t="shared" si="18"/>
        <v>-2.4998251329587398E-2</v>
      </c>
      <c r="AY51" s="82">
        <f t="shared" si="19"/>
        <v>-1.5156029711538E-3</v>
      </c>
      <c r="AZ51" s="82">
        <f t="shared" si="20"/>
        <v>-2.19876342015621E-3</v>
      </c>
      <c r="BA51" s="82">
        <f t="shared" si="21"/>
        <v>1.2628495029515692E-2</v>
      </c>
      <c r="BB51" s="82">
        <f t="shared" si="22"/>
        <v>-1.5156029711543442E-3</v>
      </c>
    </row>
    <row r="52" spans="1:54" s="4" customFormat="1" x14ac:dyDescent="0.45">
      <c r="A52" s="6">
        <v>42978</v>
      </c>
      <c r="B52" s="9">
        <v>5142270.7705079531</v>
      </c>
      <c r="C52" s="29">
        <v>1184241.4003445811</v>
      </c>
      <c r="D52" s="29">
        <v>1547194.6322712679</v>
      </c>
      <c r="E52" s="29">
        <v>77082.937054142007</v>
      </c>
      <c r="F52" s="29">
        <v>2316658.3697305396</v>
      </c>
      <c r="G52" s="28">
        <v>17093.431107425004</v>
      </c>
      <c r="H52" s="11">
        <f t="shared" si="1"/>
        <v>5142270.770507955</v>
      </c>
      <c r="I52" s="13">
        <v>5040611.2482517753</v>
      </c>
      <c r="J52" s="13">
        <v>101659.52225617398</v>
      </c>
      <c r="K52" s="12">
        <f t="shared" si="23"/>
        <v>5142270.7705079494</v>
      </c>
      <c r="L52" s="15">
        <v>4905696.5809620395</v>
      </c>
      <c r="M52" s="15">
        <v>236574.18954590906</v>
      </c>
      <c r="N52" s="10">
        <f t="shared" si="2"/>
        <v>5142270.7705079485</v>
      </c>
      <c r="O52" s="15">
        <v>725393.51877209346</v>
      </c>
      <c r="P52" s="15">
        <v>283740.4680198264</v>
      </c>
      <c r="Q52" s="15">
        <v>440455.76299992111</v>
      </c>
      <c r="R52" s="15">
        <v>399711.04705008375</v>
      </c>
      <c r="S52" s="15">
        <v>364807.49756992218</v>
      </c>
      <c r="T52" s="15">
        <v>493688.33844983735</v>
      </c>
      <c r="U52" s="15">
        <v>2434474.13764627</v>
      </c>
      <c r="V52" s="19">
        <f t="shared" si="3"/>
        <v>5142270.7705079541</v>
      </c>
      <c r="W52" s="15">
        <v>2214108.294411845</v>
      </c>
      <c r="X52" s="24">
        <v>492210.00000000186</v>
      </c>
      <c r="Y52" s="24">
        <v>2435952.4760961072</v>
      </c>
      <c r="Z52" s="19">
        <f t="shared" si="4"/>
        <v>5142270.7705079541</v>
      </c>
      <c r="AA52" s="15">
        <v>2026337.3144546065</v>
      </c>
      <c r="AB52" s="15">
        <v>493159.55051359191</v>
      </c>
      <c r="AC52" s="15">
        <v>2269326.5226084953</v>
      </c>
      <c r="AD52" s="15">
        <v>182342.72557961993</v>
      </c>
      <c r="AE52" s="15">
        <v>171104.65735163807</v>
      </c>
      <c r="AF52" s="19">
        <f t="shared" si="5"/>
        <v>5142270.7705079522</v>
      </c>
      <c r="AG52" s="15">
        <v>4421015.7313156882</v>
      </c>
      <c r="AH52" s="24">
        <v>721255.03919226571</v>
      </c>
      <c r="AI52" s="19">
        <f t="shared" si="6"/>
        <v>5142270.7705079541</v>
      </c>
      <c r="AJ52" s="13">
        <v>52922.33148691</v>
      </c>
      <c r="AK52" s="13">
        <v>663161.53724083921</v>
      </c>
      <c r="AL52" s="13">
        <v>1563717.6618455583</v>
      </c>
      <c r="AM52" s="13">
        <v>2862469.2399346456</v>
      </c>
      <c r="AN52" s="19">
        <f t="shared" si="7"/>
        <v>5142270.7705079531</v>
      </c>
      <c r="AO52" s="82">
        <f t="shared" si="9"/>
        <v>-2.9882010586025728E-2</v>
      </c>
      <c r="AP52" s="82">
        <f t="shared" si="10"/>
        <v>-6.2722326528513875E-3</v>
      </c>
      <c r="AQ52" s="82">
        <f t="shared" si="11"/>
        <v>6.0740990270872174E-3</v>
      </c>
      <c r="AR52" s="82">
        <f t="shared" si="12"/>
        <v>5.4016419823024646E-3</v>
      </c>
      <c r="AS52" s="82">
        <f t="shared" si="13"/>
        <v>3.7093322060147583E-3</v>
      </c>
      <c r="AT52" s="82">
        <f t="shared" si="14"/>
        <v>7.299840560151964E-3</v>
      </c>
      <c r="AU52" s="82">
        <f t="shared" si="15"/>
        <v>-1.0748340791829425E-3</v>
      </c>
      <c r="AV52" s="82">
        <f t="shared" si="16"/>
        <v>4.6674101657062438E-4</v>
      </c>
      <c r="AW52" s="82">
        <f t="shared" si="17"/>
        <v>-1.2727786410470293E-2</v>
      </c>
      <c r="AX52" s="82">
        <f t="shared" si="18"/>
        <v>3.7231638622020169E-2</v>
      </c>
      <c r="AY52" s="82">
        <f t="shared" si="19"/>
        <v>3.7093322060147587E-3</v>
      </c>
      <c r="AZ52" s="82">
        <f t="shared" si="20"/>
        <v>4.4690282379131648E-3</v>
      </c>
      <c r="BA52" s="82">
        <f t="shared" si="21"/>
        <v>-1.1789047370958641E-2</v>
      </c>
      <c r="BB52" s="82">
        <f t="shared" si="22"/>
        <v>3.7093322060143966E-3</v>
      </c>
    </row>
    <row r="53" spans="1:54" s="4" customFormat="1" x14ac:dyDescent="0.45">
      <c r="A53" s="6">
        <v>43008</v>
      </c>
      <c r="B53" s="9">
        <v>5225163.7209635954</v>
      </c>
      <c r="C53" s="29">
        <v>1223099.5866455911</v>
      </c>
      <c r="D53" s="29">
        <v>1577614.7866344606</v>
      </c>
      <c r="E53" s="29">
        <v>87754.374337365007</v>
      </c>
      <c r="F53" s="29">
        <v>2319972.7336921589</v>
      </c>
      <c r="G53" s="28">
        <v>16722.239654019999</v>
      </c>
      <c r="H53" s="11">
        <f t="shared" si="1"/>
        <v>5225163.7209635964</v>
      </c>
      <c r="I53" s="13">
        <v>5123792.6779086785</v>
      </c>
      <c r="J53" s="13">
        <v>101371.04305491908</v>
      </c>
      <c r="K53" s="12">
        <f t="shared" si="23"/>
        <v>5225163.7209635973</v>
      </c>
      <c r="L53" s="15">
        <v>4981765.9362993967</v>
      </c>
      <c r="M53" s="15">
        <v>243397.78466419905</v>
      </c>
      <c r="N53" s="10">
        <f t="shared" si="2"/>
        <v>5225163.7209635954</v>
      </c>
      <c r="O53" s="15">
        <v>723336.84961691475</v>
      </c>
      <c r="P53" s="15">
        <v>285493.60323940607</v>
      </c>
      <c r="Q53" s="15">
        <v>443432.55183136801</v>
      </c>
      <c r="R53" s="15">
        <v>402202.99940554285</v>
      </c>
      <c r="S53" s="15">
        <v>368251.60445766989</v>
      </c>
      <c r="T53" s="15">
        <v>497428.3758399479</v>
      </c>
      <c r="U53" s="15">
        <v>2505017.7365727476</v>
      </c>
      <c r="V53" s="19">
        <f t="shared" si="3"/>
        <v>5225163.7209635973</v>
      </c>
      <c r="W53" s="15">
        <v>2222717.6085509001</v>
      </c>
      <c r="X53" s="24">
        <v>498650.00000000279</v>
      </c>
      <c r="Y53" s="24">
        <v>2503796.1124126944</v>
      </c>
      <c r="Z53" s="19">
        <f t="shared" si="4"/>
        <v>5225163.7209635973</v>
      </c>
      <c r="AA53" s="15">
        <v>2062292.4526127521</v>
      </c>
      <c r="AB53" s="15">
        <v>517053.10313234979</v>
      </c>
      <c r="AC53" s="15">
        <v>2287938.1052191453</v>
      </c>
      <c r="AD53" s="15">
        <v>185129.07011765093</v>
      </c>
      <c r="AE53" s="15">
        <v>172750.98988170005</v>
      </c>
      <c r="AF53" s="19">
        <f t="shared" si="5"/>
        <v>5225163.7209635973</v>
      </c>
      <c r="AG53" s="15">
        <v>4486512.0308147743</v>
      </c>
      <c r="AH53" s="24">
        <v>738651.6901488275</v>
      </c>
      <c r="AI53" s="19">
        <f t="shared" si="6"/>
        <v>5225163.720963602</v>
      </c>
      <c r="AJ53" s="13">
        <v>53919.798938088999</v>
      </c>
      <c r="AK53" s="13">
        <v>685669.75547580805</v>
      </c>
      <c r="AL53" s="13">
        <v>1587235.9208415425</v>
      </c>
      <c r="AM53" s="13">
        <v>2898338.2457081564</v>
      </c>
      <c r="AN53" s="19">
        <f t="shared" si="7"/>
        <v>5225163.7209635954</v>
      </c>
      <c r="AO53" s="82">
        <f t="shared" si="9"/>
        <v>1.8847760919711503E-2</v>
      </c>
      <c r="AP53" s="82">
        <f t="shared" si="10"/>
        <v>3.3940777579798881E-2</v>
      </c>
      <c r="AQ53" s="82">
        <f t="shared" si="11"/>
        <v>1.5039965058799095E-2</v>
      </c>
      <c r="AR53" s="82">
        <f t="shared" si="12"/>
        <v>1.253079169309422E-2</v>
      </c>
      <c r="AS53" s="82">
        <f t="shared" si="13"/>
        <v>1.6119911641186126E-2</v>
      </c>
      <c r="AT53" s="82">
        <f t="shared" si="14"/>
        <v>1.7743905667464355E-2</v>
      </c>
      <c r="AU53" s="82">
        <f t="shared" si="15"/>
        <v>4.8449944026987574E-2</v>
      </c>
      <c r="AV53" s="82">
        <f t="shared" si="16"/>
        <v>8.2013683025467642E-3</v>
      </c>
      <c r="AW53" s="82">
        <f t="shared" si="17"/>
        <v>1.5280809964718572E-2</v>
      </c>
      <c r="AX53" s="82">
        <f t="shared" si="18"/>
        <v>9.6217867797636254E-3</v>
      </c>
      <c r="AY53" s="82">
        <f t="shared" si="19"/>
        <v>1.6119911641186674E-2</v>
      </c>
      <c r="AZ53" s="82">
        <f t="shared" si="20"/>
        <v>1.5506331074890784E-2</v>
      </c>
      <c r="BA53" s="82">
        <f t="shared" si="21"/>
        <v>2.8843362546808245E-2</v>
      </c>
      <c r="BB53" s="82">
        <f t="shared" si="22"/>
        <v>1.6119911641187045E-2</v>
      </c>
    </row>
    <row r="54" spans="1:54" s="4" customFormat="1" x14ac:dyDescent="0.45">
      <c r="A54" s="6">
        <v>43039</v>
      </c>
      <c r="B54" s="9">
        <v>5256888.0350980666</v>
      </c>
      <c r="C54" s="29">
        <v>1250386.8336693021</v>
      </c>
      <c r="D54" s="29">
        <v>1577362.1811043024</v>
      </c>
      <c r="E54" s="29">
        <v>88845.169304414027</v>
      </c>
      <c r="F54" s="29">
        <v>2319381.5373877594</v>
      </c>
      <c r="G54" s="28">
        <v>20912.313632300007</v>
      </c>
      <c r="H54" s="11">
        <f t="shared" si="1"/>
        <v>5256888.0350980777</v>
      </c>
      <c r="I54" s="13">
        <v>5149388.0320756612</v>
      </c>
      <c r="J54" s="13">
        <v>107500.00302240899</v>
      </c>
      <c r="K54" s="12">
        <f t="shared" si="23"/>
        <v>5256888.0350980703</v>
      </c>
      <c r="L54" s="15">
        <v>5015093.4805222359</v>
      </c>
      <c r="M54" s="15">
        <v>241794.55457583698</v>
      </c>
      <c r="N54" s="10">
        <f t="shared" si="2"/>
        <v>5256888.0350980731</v>
      </c>
      <c r="O54" s="15">
        <v>726261.06239026412</v>
      </c>
      <c r="P54" s="15">
        <v>288000.7054174181</v>
      </c>
      <c r="Q54" s="15">
        <v>447655.148424407</v>
      </c>
      <c r="R54" s="15">
        <v>405123.65753534</v>
      </c>
      <c r="S54" s="15">
        <v>368804.32819990488</v>
      </c>
      <c r="T54" s="15">
        <v>497226.4809217939</v>
      </c>
      <c r="U54" s="15">
        <v>2523816.6522089471</v>
      </c>
      <c r="V54" s="19">
        <f t="shared" si="3"/>
        <v>5256888.0350980749</v>
      </c>
      <c r="W54" s="15">
        <v>2235844.9019673336</v>
      </c>
      <c r="X54" s="24">
        <v>498050</v>
      </c>
      <c r="Y54" s="24">
        <v>2522993.1331307413</v>
      </c>
      <c r="Z54" s="19">
        <f t="shared" si="4"/>
        <v>5256888.0350980749</v>
      </c>
      <c r="AA54" s="15">
        <v>2052568.4909698227</v>
      </c>
      <c r="AB54" s="15">
        <v>534113.01520935097</v>
      </c>
      <c r="AC54" s="15">
        <v>2305609.607547529</v>
      </c>
      <c r="AD54" s="15">
        <v>190284.68102446903</v>
      </c>
      <c r="AE54" s="15">
        <v>174312.24034690499</v>
      </c>
      <c r="AF54" s="19">
        <f t="shared" si="5"/>
        <v>5256888.0350980768</v>
      </c>
      <c r="AG54" s="15">
        <v>4520395.6399992667</v>
      </c>
      <c r="AH54" s="24">
        <v>736492.39509880915</v>
      </c>
      <c r="AI54" s="19">
        <f t="shared" si="6"/>
        <v>5256888.0350980759</v>
      </c>
      <c r="AJ54" s="13">
        <v>56103.671084431</v>
      </c>
      <c r="AK54" s="13">
        <v>700493.66111774219</v>
      </c>
      <c r="AL54" s="13">
        <v>1603272.5838452212</v>
      </c>
      <c r="AM54" s="13">
        <v>2897018.1190506811</v>
      </c>
      <c r="AN54" s="19">
        <f t="shared" si="7"/>
        <v>5256888.0350980759</v>
      </c>
      <c r="AO54" s="82">
        <f t="shared" si="9"/>
        <v>4.0502230893878784E-2</v>
      </c>
      <c r="AP54" s="82">
        <f t="shared" si="10"/>
        <v>2.1619599703136032E-2</v>
      </c>
      <c r="AQ54" s="82">
        <f t="shared" si="11"/>
        <v>1.0103515673445777E-2</v>
      </c>
      <c r="AR54" s="82">
        <f t="shared" si="12"/>
        <v>-4.5547708568179996E-4</v>
      </c>
      <c r="AS54" s="82">
        <f t="shared" si="13"/>
        <v>6.0714488250772003E-3</v>
      </c>
      <c r="AT54" s="82">
        <f t="shared" si="14"/>
        <v>-4.7151225475367993E-3</v>
      </c>
      <c r="AU54" s="82">
        <f t="shared" si="15"/>
        <v>3.2994506702794829E-2</v>
      </c>
      <c r="AV54" s="82">
        <f t="shared" si="16"/>
        <v>7.7237676526617002E-3</v>
      </c>
      <c r="AW54" s="82">
        <f t="shared" si="17"/>
        <v>2.7848737659307995E-2</v>
      </c>
      <c r="AX54" s="82">
        <f t="shared" si="18"/>
        <v>9.0375775344273528E-3</v>
      </c>
      <c r="AY54" s="82">
        <f t="shared" si="19"/>
        <v>6.0714488250770198E-3</v>
      </c>
      <c r="AZ54" s="82">
        <f t="shared" si="20"/>
        <v>6.6899056778239293E-3</v>
      </c>
      <c r="BA54" s="82">
        <f t="shared" si="21"/>
        <v>-6.5868721466546655E-3</v>
      </c>
      <c r="BB54" s="82">
        <f t="shared" si="22"/>
        <v>6.0714488250766651E-3</v>
      </c>
    </row>
    <row r="55" spans="1:54" s="4" customFormat="1" x14ac:dyDescent="0.45">
      <c r="A55" s="6">
        <v>43069</v>
      </c>
      <c r="B55" s="9">
        <v>5279734.2440653574</v>
      </c>
      <c r="C55" s="29">
        <v>1244141.4470877179</v>
      </c>
      <c r="D55" s="29">
        <v>1616224.7464689617</v>
      </c>
      <c r="E55" s="29">
        <v>81976.264850966021</v>
      </c>
      <c r="F55" s="29">
        <v>2316443.5245992858</v>
      </c>
      <c r="G55" s="28">
        <v>20948.261058429001</v>
      </c>
      <c r="H55" s="11">
        <f t="shared" si="1"/>
        <v>5279734.2440653611</v>
      </c>
      <c r="I55" s="13">
        <v>5182111.0045976881</v>
      </c>
      <c r="J55" s="13">
        <v>97623.239467670035</v>
      </c>
      <c r="K55" s="12">
        <f t="shared" si="23"/>
        <v>5279734.2440653583</v>
      </c>
      <c r="L55" s="15">
        <v>5034834.6509371512</v>
      </c>
      <c r="M55" s="15">
        <v>244899.5931282042</v>
      </c>
      <c r="N55" s="10">
        <f t="shared" si="2"/>
        <v>5279734.2440653555</v>
      </c>
      <c r="O55" s="15">
        <v>743629.56740388519</v>
      </c>
      <c r="P55" s="15">
        <v>291867.12247771333</v>
      </c>
      <c r="Q55" s="15">
        <v>452555.79768780712</v>
      </c>
      <c r="R55" s="15">
        <v>407478.61542940215</v>
      </c>
      <c r="S55" s="15">
        <v>370153.06310638896</v>
      </c>
      <c r="T55" s="15">
        <v>495952.73013210885</v>
      </c>
      <c r="U55" s="15">
        <v>2518097.3478280525</v>
      </c>
      <c r="V55" s="19">
        <f t="shared" si="3"/>
        <v>5279734.2440653583</v>
      </c>
      <c r="W55" s="15">
        <v>2265684.1661051973</v>
      </c>
      <c r="X55" s="24">
        <v>498547.99999999907</v>
      </c>
      <c r="Y55" s="24">
        <v>2515502.077960162</v>
      </c>
      <c r="Z55" s="19">
        <f t="shared" si="4"/>
        <v>5279734.2440653583</v>
      </c>
      <c r="AA55" s="15">
        <v>2087297.5871166131</v>
      </c>
      <c r="AB55" s="15">
        <v>524866.29215812858</v>
      </c>
      <c r="AC55" s="15">
        <v>2310298.1897650491</v>
      </c>
      <c r="AD55" s="15">
        <v>185727.91971347207</v>
      </c>
      <c r="AE55" s="15">
        <v>171544.25531209496</v>
      </c>
      <c r="AF55" s="19">
        <f t="shared" si="5"/>
        <v>5279734.2440653583</v>
      </c>
      <c r="AG55" s="15">
        <v>4551682.6794605097</v>
      </c>
      <c r="AH55" s="24">
        <v>728051.56460484513</v>
      </c>
      <c r="AI55" s="19">
        <f t="shared" si="6"/>
        <v>5279734.2440653546</v>
      </c>
      <c r="AJ55" s="13">
        <v>54913.021465859005</v>
      </c>
      <c r="AK55" s="13">
        <v>696452.10524335806</v>
      </c>
      <c r="AL55" s="13">
        <v>1604079.1640952572</v>
      </c>
      <c r="AM55" s="13">
        <v>2924289.9532608851</v>
      </c>
      <c r="AN55" s="19">
        <f t="shared" si="7"/>
        <v>5279734.2440653592</v>
      </c>
      <c r="AO55" s="82">
        <f t="shared" si="9"/>
        <v>-2.1222312115372524E-2</v>
      </c>
      <c r="AP55" s="82">
        <f t="shared" si="10"/>
        <v>-5.7695823655780397E-3</v>
      </c>
      <c r="AQ55" s="82">
        <f t="shared" si="11"/>
        <v>5.0308366659741874E-4</v>
      </c>
      <c r="AR55" s="82">
        <f t="shared" si="12"/>
        <v>9.4137603181924934E-3</v>
      </c>
      <c r="AS55" s="82">
        <f t="shared" si="13"/>
        <v>4.3459569263694878E-3</v>
      </c>
      <c r="AT55" s="82">
        <f t="shared" si="14"/>
        <v>1.6919823284620862E-2</v>
      </c>
      <c r="AU55" s="82">
        <f t="shared" si="15"/>
        <v>-1.7312296813433846E-2</v>
      </c>
      <c r="AV55" s="82">
        <f t="shared" si="16"/>
        <v>2.0335542505425866E-3</v>
      </c>
      <c r="AW55" s="82">
        <f t="shared" si="17"/>
        <v>-2.3947073860407037E-2</v>
      </c>
      <c r="AX55" s="82">
        <f t="shared" si="18"/>
        <v>-1.587946451322847E-2</v>
      </c>
      <c r="AY55" s="82">
        <f t="shared" si="19"/>
        <v>4.3459569263691322E-3</v>
      </c>
      <c r="AZ55" s="82">
        <f t="shared" si="20"/>
        <v>3.9363514342427783E-3</v>
      </c>
      <c r="BA55" s="82">
        <f t="shared" si="21"/>
        <v>1.2841639704476241E-2</v>
      </c>
      <c r="BB55" s="82">
        <f t="shared" si="22"/>
        <v>4.3459569263693126E-3</v>
      </c>
    </row>
    <row r="56" spans="1:54" s="4" customFormat="1" x14ac:dyDescent="0.45">
      <c r="A56" s="6">
        <v>43100</v>
      </c>
      <c r="B56" s="9">
        <v>5363316.3145931344</v>
      </c>
      <c r="C56" s="29">
        <v>1265002.3035588784</v>
      </c>
      <c r="D56" s="29">
        <v>1704012.4513525865</v>
      </c>
      <c r="E56" s="29">
        <v>92155.179056549998</v>
      </c>
      <c r="F56" s="29">
        <v>2281842.6119811046</v>
      </c>
      <c r="G56" s="28">
        <v>20303.768644016</v>
      </c>
      <c r="H56" s="11">
        <f t="shared" si="1"/>
        <v>5363316.3145931354</v>
      </c>
      <c r="I56" s="13">
        <v>5274482.5243726606</v>
      </c>
      <c r="J56" s="13">
        <v>88833.790220477007</v>
      </c>
      <c r="K56" s="12">
        <f t="shared" si="23"/>
        <v>5363316.3145931372</v>
      </c>
      <c r="L56" s="15">
        <v>5113757.9960481245</v>
      </c>
      <c r="M56" s="15">
        <v>249558.31854500988</v>
      </c>
      <c r="N56" s="10">
        <f t="shared" si="2"/>
        <v>5363316.3145931344</v>
      </c>
      <c r="O56" s="15">
        <v>770378.26761505334</v>
      </c>
      <c r="P56" s="15">
        <v>305168.45894198195</v>
      </c>
      <c r="Q56" s="15">
        <v>468123.33442459686</v>
      </c>
      <c r="R56" s="15">
        <v>424807.10340889514</v>
      </c>
      <c r="S56" s="15">
        <v>377212.92680032703</v>
      </c>
      <c r="T56" s="15">
        <v>508114.31408474874</v>
      </c>
      <c r="U56" s="15">
        <v>2509511.9093175335</v>
      </c>
      <c r="V56" s="19">
        <f t="shared" si="3"/>
        <v>5363316.3145931363</v>
      </c>
      <c r="W56" s="15">
        <v>2345690.0911908536</v>
      </c>
      <c r="X56" s="24">
        <v>511988.0000000014</v>
      </c>
      <c r="Y56" s="24">
        <v>2505638.2234022813</v>
      </c>
      <c r="Z56" s="19">
        <f t="shared" si="4"/>
        <v>5363316.3145931363</v>
      </c>
      <c r="AA56" s="15">
        <v>2225080.0238077519</v>
      </c>
      <c r="AB56" s="15">
        <v>453170.43861196528</v>
      </c>
      <c r="AC56" s="15">
        <v>2322175.9616527096</v>
      </c>
      <c r="AD56" s="15">
        <v>188007.51177479199</v>
      </c>
      <c r="AE56" s="15">
        <v>174882.37874591802</v>
      </c>
      <c r="AF56" s="19">
        <f t="shared" si="5"/>
        <v>5363316.3145931372</v>
      </c>
      <c r="AG56" s="15">
        <v>4619601.6846135184</v>
      </c>
      <c r="AH56" s="24">
        <v>743714.62997961347</v>
      </c>
      <c r="AI56" s="19">
        <f t="shared" si="6"/>
        <v>5363316.3145931317</v>
      </c>
      <c r="AJ56" s="13">
        <v>48850.471421639006</v>
      </c>
      <c r="AK56" s="13">
        <v>661458.41386778699</v>
      </c>
      <c r="AL56" s="13">
        <v>1603559.5350450198</v>
      </c>
      <c r="AM56" s="13">
        <v>3049447.8942586891</v>
      </c>
      <c r="AN56" s="19">
        <f t="shared" si="7"/>
        <v>5363316.3145931344</v>
      </c>
      <c r="AO56" s="82">
        <f t="shared" si="9"/>
        <v>-0.11040277665269721</v>
      </c>
      <c r="AP56" s="82">
        <f t="shared" si="10"/>
        <v>-5.0245653810384254E-2</v>
      </c>
      <c r="AQ56" s="82">
        <f t="shared" si="11"/>
        <v>-3.2394227284315104E-4</v>
      </c>
      <c r="AR56" s="82">
        <f t="shared" si="12"/>
        <v>4.2799429262559967E-2</v>
      </c>
      <c r="AS56" s="82">
        <f t="shared" si="13"/>
        <v>1.583073440140002E-2</v>
      </c>
      <c r="AT56" s="82">
        <f t="shared" si="14"/>
        <v>6.6009963093701052E-2</v>
      </c>
      <c r="AU56" s="82">
        <f t="shared" si="15"/>
        <v>-0.13659831964321154</v>
      </c>
      <c r="AV56" s="82">
        <f t="shared" si="16"/>
        <v>5.1412289289238583E-3</v>
      </c>
      <c r="AW56" s="82">
        <f t="shared" si="17"/>
        <v>1.2273825415353308E-2</v>
      </c>
      <c r="AX56" s="82">
        <f t="shared" si="18"/>
        <v>1.9459255151097431E-2</v>
      </c>
      <c r="AY56" s="82">
        <f t="shared" si="19"/>
        <v>1.5830734401400728E-2</v>
      </c>
      <c r="AZ56" s="82">
        <f t="shared" si="20"/>
        <v>1.5675459192345684E-2</v>
      </c>
      <c r="BA56" s="82">
        <f t="shared" si="21"/>
        <v>1.9023001864959626E-2</v>
      </c>
      <c r="BB56" s="82">
        <f t="shared" si="22"/>
        <v>1.5830734401400738E-2</v>
      </c>
    </row>
    <row r="57" spans="1:54" s="4" customFormat="1" x14ac:dyDescent="0.45">
      <c r="A57" s="6">
        <v>43131</v>
      </c>
      <c r="B57" s="9">
        <v>5314298.2401917037</v>
      </c>
      <c r="C57" s="29">
        <v>1267581.2526760208</v>
      </c>
      <c r="D57" s="29">
        <v>1655247.643096433</v>
      </c>
      <c r="E57" s="29">
        <v>58914.042021040994</v>
      </c>
      <c r="F57" s="29">
        <v>2311978.5375839178</v>
      </c>
      <c r="G57" s="28">
        <v>20576.764814299</v>
      </c>
      <c r="H57" s="11">
        <f t="shared" si="1"/>
        <v>5314298.2401917111</v>
      </c>
      <c r="I57" s="13">
        <v>5215149.1162896547</v>
      </c>
      <c r="J57" s="13">
        <v>99149.123902051055</v>
      </c>
      <c r="K57" s="12">
        <f t="shared" si="23"/>
        <v>5314298.2401917055</v>
      </c>
      <c r="L57" s="15">
        <v>5064176.5842859726</v>
      </c>
      <c r="M57" s="15">
        <v>250121.65590573195</v>
      </c>
      <c r="N57" s="10">
        <f t="shared" si="2"/>
        <v>5314298.2401917046</v>
      </c>
      <c r="O57" s="15">
        <v>750482.72091322974</v>
      </c>
      <c r="P57" s="15">
        <v>300886.88658746995</v>
      </c>
      <c r="Q57" s="15">
        <v>465208.00170851004</v>
      </c>
      <c r="R57" s="15">
        <v>418731.92882750212</v>
      </c>
      <c r="S57" s="15">
        <v>373742.24558924697</v>
      </c>
      <c r="T57" s="15">
        <v>500088.08792181511</v>
      </c>
      <c r="U57" s="15">
        <v>2505158.3686439409</v>
      </c>
      <c r="V57" s="19">
        <f t="shared" si="3"/>
        <v>5314298.2401917148</v>
      </c>
      <c r="W57" s="15">
        <v>2309051.7836259566</v>
      </c>
      <c r="X57" s="24">
        <v>502802.00000000326</v>
      </c>
      <c r="Y57" s="24">
        <v>2502444.456565755</v>
      </c>
      <c r="Z57" s="19">
        <f t="shared" si="4"/>
        <v>5314298.2401917148</v>
      </c>
      <c r="AA57" s="15">
        <v>2116400.7876929725</v>
      </c>
      <c r="AB57" s="15">
        <v>477809.15549594676</v>
      </c>
      <c r="AC57" s="15">
        <v>2358953.447683855</v>
      </c>
      <c r="AD57" s="15">
        <v>184544.82308130499</v>
      </c>
      <c r="AE57" s="15">
        <v>176590.02623763197</v>
      </c>
      <c r="AF57" s="19">
        <f t="shared" si="5"/>
        <v>5314298.240191712</v>
      </c>
      <c r="AG57" s="15">
        <v>4576641.0728823785</v>
      </c>
      <c r="AH57" s="24">
        <v>737657.16730933415</v>
      </c>
      <c r="AI57" s="19">
        <f t="shared" si="6"/>
        <v>5314298.240191713</v>
      </c>
      <c r="AJ57" s="13">
        <v>51341.466697694996</v>
      </c>
      <c r="AK57" s="13">
        <v>670160.84625871445</v>
      </c>
      <c r="AL57" s="13">
        <v>1628392.6565647076</v>
      </c>
      <c r="AM57" s="13">
        <v>2964403.2706705974</v>
      </c>
      <c r="AN57" s="19">
        <f t="shared" si="7"/>
        <v>5314298.2401917148</v>
      </c>
      <c r="AO57" s="82">
        <f t="shared" si="9"/>
        <v>5.0992246411619445E-2</v>
      </c>
      <c r="AP57" s="82">
        <f t="shared" si="10"/>
        <v>1.3156431619096321E-2</v>
      </c>
      <c r="AQ57" s="82">
        <f t="shared" si="11"/>
        <v>1.5486248547042957E-2</v>
      </c>
      <c r="AR57" s="82">
        <f t="shared" si="12"/>
        <v>-2.7888531477520382E-2</v>
      </c>
      <c r="AS57" s="82">
        <f t="shared" si="13"/>
        <v>-9.1395083799263414E-3</v>
      </c>
      <c r="AT57" s="82">
        <f t="shared" si="14"/>
        <v>-4.88428438312066E-2</v>
      </c>
      <c r="AU57" s="82">
        <f t="shared" si="15"/>
        <v>5.4369647233496611E-2</v>
      </c>
      <c r="AV57" s="82">
        <f t="shared" si="16"/>
        <v>1.5837510437826819E-2</v>
      </c>
      <c r="AW57" s="82">
        <f t="shared" si="17"/>
        <v>-1.8417820973211107E-2</v>
      </c>
      <c r="AX57" s="82">
        <f t="shared" si="18"/>
        <v>9.7645486295388998E-3</v>
      </c>
      <c r="AY57" s="82">
        <f t="shared" si="19"/>
        <v>-9.1395083799273771E-3</v>
      </c>
      <c r="AZ57" s="82">
        <f t="shared" si="20"/>
        <v>-9.6956899017255072E-3</v>
      </c>
      <c r="BA57" s="82">
        <f t="shared" si="21"/>
        <v>2.2573375394035144E-3</v>
      </c>
      <c r="BB57" s="82">
        <f t="shared" si="22"/>
        <v>-9.1395083799282514E-3</v>
      </c>
    </row>
    <row r="58" spans="1:54" s="4" customFormat="1" x14ac:dyDescent="0.45">
      <c r="A58" s="6">
        <v>43159</v>
      </c>
      <c r="B58" s="9">
        <v>5334452.2714529755</v>
      </c>
      <c r="C58" s="29">
        <v>1289433.7956028057</v>
      </c>
      <c r="D58" s="29">
        <v>1651733.7612681901</v>
      </c>
      <c r="E58" s="29">
        <v>63583.894861822002</v>
      </c>
      <c r="F58" s="29">
        <v>2310280.7941213092</v>
      </c>
      <c r="G58" s="28">
        <v>19420.025598836004</v>
      </c>
      <c r="H58" s="11">
        <f t="shared" si="1"/>
        <v>5334452.2714529634</v>
      </c>
      <c r="I58" s="13">
        <v>5239243.3589511365</v>
      </c>
      <c r="J58" s="13">
        <v>95208.912501836996</v>
      </c>
      <c r="K58" s="12">
        <f t="shared" si="23"/>
        <v>5334452.2714529736</v>
      </c>
      <c r="L58" s="15">
        <v>5084338.5708111553</v>
      </c>
      <c r="M58" s="15">
        <v>250113.70064181404</v>
      </c>
      <c r="N58" s="10">
        <f t="shared" si="2"/>
        <v>5334452.2714529689</v>
      </c>
      <c r="O58" s="15">
        <v>754679.13314940117</v>
      </c>
      <c r="P58" s="15">
        <v>301568.43965996994</v>
      </c>
      <c r="Q58" s="15">
        <v>464978.96192458202</v>
      </c>
      <c r="R58" s="15">
        <v>417282.09755130892</v>
      </c>
      <c r="S58" s="15">
        <v>371170.99608963891</v>
      </c>
      <c r="T58" s="15">
        <v>498770.42609910807</v>
      </c>
      <c r="U58" s="15">
        <v>2526002.2169789551</v>
      </c>
      <c r="V58" s="19">
        <f t="shared" si="3"/>
        <v>5334452.2714529634</v>
      </c>
      <c r="W58" s="15">
        <v>2309679.6283749016</v>
      </c>
      <c r="X58" s="24">
        <v>501095.9999999986</v>
      </c>
      <c r="Y58" s="24">
        <v>2523676.6430780631</v>
      </c>
      <c r="Z58" s="19">
        <f t="shared" si="4"/>
        <v>5334452.2714529634</v>
      </c>
      <c r="AA58" s="15">
        <v>2116857.8671848727</v>
      </c>
      <c r="AB58" s="15">
        <v>485457.81330861384</v>
      </c>
      <c r="AC58" s="15">
        <v>2368907.1318649594</v>
      </c>
      <c r="AD58" s="15">
        <v>189280.72304986301</v>
      </c>
      <c r="AE58" s="15">
        <v>173948.73604465497</v>
      </c>
      <c r="AF58" s="19">
        <f t="shared" si="5"/>
        <v>5334452.2714529643</v>
      </c>
      <c r="AG58" s="15">
        <v>4599403.3572214106</v>
      </c>
      <c r="AH58" s="24">
        <v>735048.91423155717</v>
      </c>
      <c r="AI58" s="19">
        <f t="shared" si="6"/>
        <v>5334452.271452968</v>
      </c>
      <c r="AJ58" s="13">
        <v>53421.932354304015</v>
      </c>
      <c r="AK58" s="13">
        <v>676816.05440476886</v>
      </c>
      <c r="AL58" s="13">
        <v>1644088.8169194458</v>
      </c>
      <c r="AM58" s="13">
        <v>2960125.4677744466</v>
      </c>
      <c r="AN58" s="19">
        <f t="shared" si="7"/>
        <v>5334452.2714529652</v>
      </c>
      <c r="AO58" s="82">
        <f t="shared" si="9"/>
        <v>4.0522131337989681E-2</v>
      </c>
      <c r="AP58" s="82">
        <f t="shared" si="10"/>
        <v>9.9307624180198419E-3</v>
      </c>
      <c r="AQ58" s="82">
        <f t="shared" si="11"/>
        <v>9.6390513009626828E-3</v>
      </c>
      <c r="AR58" s="82">
        <f t="shared" si="12"/>
        <v>-1.4430570018846131E-3</v>
      </c>
      <c r="AS58" s="82">
        <f t="shared" si="13"/>
        <v>3.7924162985108105E-3</v>
      </c>
      <c r="AT58" s="82">
        <f t="shared" si="14"/>
        <v>2.1597019551222588E-4</v>
      </c>
      <c r="AU58" s="82">
        <f t="shared" si="15"/>
        <v>1.6007767378856688E-2</v>
      </c>
      <c r="AV58" s="82">
        <f t="shared" si="16"/>
        <v>4.2195339593824824E-3</v>
      </c>
      <c r="AW58" s="82">
        <f t="shared" si="17"/>
        <v>2.566259995530475E-2</v>
      </c>
      <c r="AX58" s="82">
        <f t="shared" si="18"/>
        <v>-1.4957187839265029E-2</v>
      </c>
      <c r="AY58" s="82">
        <f t="shared" si="19"/>
        <v>3.7924162985111627E-3</v>
      </c>
      <c r="AZ58" s="82">
        <f t="shared" si="20"/>
        <v>3.9812961079881788E-3</v>
      </c>
      <c r="BA58" s="82">
        <f t="shared" si="21"/>
        <v>-3.1805578325911545E-5</v>
      </c>
      <c r="BB58" s="82">
        <f t="shared" si="22"/>
        <v>3.7924162985134464E-3</v>
      </c>
    </row>
    <row r="59" spans="1:54" s="4" customFormat="1" x14ac:dyDescent="0.45">
      <c r="A59" s="6">
        <v>43190</v>
      </c>
      <c r="B59" s="9">
        <v>5381240.3444756093</v>
      </c>
      <c r="C59" s="29">
        <v>1274899.3166395244</v>
      </c>
      <c r="D59" s="29">
        <v>1646035.2405410581</v>
      </c>
      <c r="E59" s="29">
        <v>86881.225157127017</v>
      </c>
      <c r="F59" s="29">
        <v>2356351.371488723</v>
      </c>
      <c r="G59" s="28">
        <v>17073.190649189</v>
      </c>
      <c r="H59" s="11">
        <f t="shared" si="1"/>
        <v>5381240.3444756214</v>
      </c>
      <c r="I59" s="13">
        <v>5280703.4662048407</v>
      </c>
      <c r="J59" s="13">
        <v>100536.87827077394</v>
      </c>
      <c r="K59" s="12">
        <f t="shared" si="23"/>
        <v>5381240.3444756148</v>
      </c>
      <c r="L59" s="15">
        <v>5125574.4561358932</v>
      </c>
      <c r="M59" s="15">
        <v>255665.88833971616</v>
      </c>
      <c r="N59" s="10">
        <f t="shared" si="2"/>
        <v>5381240.3444756093</v>
      </c>
      <c r="O59" s="15">
        <v>754019.10306705011</v>
      </c>
      <c r="P59" s="15">
        <v>302856.67757013399</v>
      </c>
      <c r="Q59" s="15">
        <v>466288.54185237398</v>
      </c>
      <c r="R59" s="15">
        <v>415829.37058940518</v>
      </c>
      <c r="S59" s="15">
        <v>368041.00168389909</v>
      </c>
      <c r="T59" s="15">
        <v>495845.85926339775</v>
      </c>
      <c r="U59" s="15">
        <v>2578359.7904493622</v>
      </c>
      <c r="V59" s="19">
        <f t="shared" si="3"/>
        <v>5381240.3444756232</v>
      </c>
      <c r="W59" s="15">
        <v>2307034.6947628614</v>
      </c>
      <c r="X59" s="24">
        <v>499410.00000000279</v>
      </c>
      <c r="Y59" s="24">
        <v>2574795.6497127591</v>
      </c>
      <c r="Z59" s="19">
        <f t="shared" si="4"/>
        <v>5381240.3444756232</v>
      </c>
      <c r="AA59" s="15">
        <v>2133453.155533304</v>
      </c>
      <c r="AB59" s="15">
        <v>508295.87926382024</v>
      </c>
      <c r="AC59" s="15">
        <v>2362735.6657153419</v>
      </c>
      <c r="AD59" s="15">
        <v>197523.18818308011</v>
      </c>
      <c r="AE59" s="15">
        <v>179232.45578007595</v>
      </c>
      <c r="AF59" s="19">
        <f t="shared" si="5"/>
        <v>5381240.3444756223</v>
      </c>
      <c r="AG59" s="15">
        <v>4644122.8383997539</v>
      </c>
      <c r="AH59" s="24">
        <v>737117.5060758628</v>
      </c>
      <c r="AI59" s="19">
        <f t="shared" si="6"/>
        <v>5381240.3444756167</v>
      </c>
      <c r="AJ59" s="13">
        <v>53958.997330033999</v>
      </c>
      <c r="AK59" s="13">
        <v>694522.85364092398</v>
      </c>
      <c r="AL59" s="13">
        <v>1662213.3937305929</v>
      </c>
      <c r="AM59" s="13">
        <v>2970545.0997740705</v>
      </c>
      <c r="AN59" s="19">
        <f t="shared" si="7"/>
        <v>5381240.3444756214</v>
      </c>
      <c r="AO59" s="82">
        <f t="shared" si="9"/>
        <v>1.0053267488867127E-2</v>
      </c>
      <c r="AP59" s="82">
        <f t="shared" si="10"/>
        <v>2.61619078343635E-2</v>
      </c>
      <c r="AQ59" s="82">
        <f t="shared" si="11"/>
        <v>1.1024086183559993E-2</v>
      </c>
      <c r="AR59" s="82">
        <f t="shared" si="12"/>
        <v>3.5199967410360828E-3</v>
      </c>
      <c r="AS59" s="82">
        <f t="shared" si="13"/>
        <v>8.7709235441171731E-3</v>
      </c>
      <c r="AT59" s="82">
        <f t="shared" si="14"/>
        <v>7.8395855506825617E-3</v>
      </c>
      <c r="AU59" s="82">
        <f t="shared" si="15"/>
        <v>4.704438847024562E-2</v>
      </c>
      <c r="AV59" s="82">
        <f t="shared" si="16"/>
        <v>-2.6051954787939991E-3</v>
      </c>
      <c r="AW59" s="82">
        <f t="shared" si="17"/>
        <v>4.3546247078978868E-2</v>
      </c>
      <c r="AX59" s="82">
        <f t="shared" si="18"/>
        <v>3.0375154517159452E-2</v>
      </c>
      <c r="AY59" s="82">
        <f t="shared" si="19"/>
        <v>8.7709235441175235E-3</v>
      </c>
      <c r="AZ59" s="82">
        <f t="shared" si="20"/>
        <v>8.1103736012920983E-3</v>
      </c>
      <c r="BA59" s="82">
        <f t="shared" si="21"/>
        <v>2.2198654786421974E-2</v>
      </c>
      <c r="BB59" s="82">
        <f t="shared" si="22"/>
        <v>8.7709235441141981E-3</v>
      </c>
    </row>
    <row r="60" spans="1:54" s="4" customFormat="1" x14ac:dyDescent="0.45">
      <c r="A60" s="6">
        <v>43220</v>
      </c>
      <c r="B60" s="9">
        <v>5397793.3654122967</v>
      </c>
      <c r="C60" s="29">
        <v>1300764.0195702978</v>
      </c>
      <c r="D60" s="29">
        <v>1639656.1988892404</v>
      </c>
      <c r="E60" s="29">
        <v>71811.139662778005</v>
      </c>
      <c r="F60" s="29">
        <v>2367074.8180176513</v>
      </c>
      <c r="G60" s="28">
        <v>18487.189272336</v>
      </c>
      <c r="H60" s="11">
        <f t="shared" si="1"/>
        <v>5397793.3654123032</v>
      </c>
      <c r="I60" s="13">
        <v>5297261.5235299952</v>
      </c>
      <c r="J60" s="13">
        <v>100531.84188230895</v>
      </c>
      <c r="K60" s="12">
        <f t="shared" si="23"/>
        <v>5397793.3654123042</v>
      </c>
      <c r="L60" s="15">
        <v>5141927.3601272292</v>
      </c>
      <c r="M60" s="15">
        <v>255866.00528506684</v>
      </c>
      <c r="N60" s="10">
        <f t="shared" si="2"/>
        <v>5397793.3654122958</v>
      </c>
      <c r="O60" s="15">
        <v>760520.63968001446</v>
      </c>
      <c r="P60" s="15">
        <v>302979.26294811402</v>
      </c>
      <c r="Q60" s="15">
        <v>468527.93390923797</v>
      </c>
      <c r="R60" s="15">
        <v>417162.17862528202</v>
      </c>
      <c r="S60" s="15">
        <v>367928.92808704212</v>
      </c>
      <c r="T60" s="15">
        <v>495223.83729314944</v>
      </c>
      <c r="U60" s="15">
        <v>2585450.5848694644</v>
      </c>
      <c r="V60" s="19">
        <f t="shared" si="3"/>
        <v>5397793.3654123042</v>
      </c>
      <c r="W60" s="15">
        <v>2317118.9432496955</v>
      </c>
      <c r="X60" s="24">
        <v>497709.99999999534</v>
      </c>
      <c r="Y60" s="24">
        <v>2582964.4221626134</v>
      </c>
      <c r="Z60" s="19">
        <f t="shared" si="4"/>
        <v>5397793.3654123042</v>
      </c>
      <c r="AA60" s="15">
        <v>2126978.8495465619</v>
      </c>
      <c r="AB60" s="15">
        <v>522727.1968023472</v>
      </c>
      <c r="AC60" s="15">
        <v>2371162.8714107401</v>
      </c>
      <c r="AD60" s="15">
        <v>192034.74355083707</v>
      </c>
      <c r="AE60" s="15">
        <v>184889.70410181899</v>
      </c>
      <c r="AF60" s="19">
        <f t="shared" si="5"/>
        <v>5397793.3654123051</v>
      </c>
      <c r="AG60" s="15">
        <v>4665148.4981913082</v>
      </c>
      <c r="AH60" s="24">
        <v>732644.8672209871</v>
      </c>
      <c r="AI60" s="19">
        <f t="shared" si="6"/>
        <v>5397793.3654122949</v>
      </c>
      <c r="AJ60" s="13">
        <v>56659.688429660004</v>
      </c>
      <c r="AK60" s="13">
        <v>705951.12146462873</v>
      </c>
      <c r="AL60" s="13">
        <v>1666892.9630309206</v>
      </c>
      <c r="AM60" s="13">
        <v>2968289.592487094</v>
      </c>
      <c r="AN60" s="19">
        <f t="shared" si="7"/>
        <v>5397793.3654123032</v>
      </c>
      <c r="AO60" s="82">
        <f t="shared" si="9"/>
        <v>5.0050802150891326E-2</v>
      </c>
      <c r="AP60" s="82">
        <f t="shared" si="10"/>
        <v>1.6454847761731527E-2</v>
      </c>
      <c r="AQ60" s="82">
        <f t="shared" si="11"/>
        <v>2.8152638632185966E-3</v>
      </c>
      <c r="AR60" s="82">
        <f t="shared" si="12"/>
        <v>-7.5929070632460799E-4</v>
      </c>
      <c r="AS60" s="82">
        <f t="shared" si="13"/>
        <v>3.0760605133861398E-3</v>
      </c>
      <c r="AT60" s="82">
        <f t="shared" si="14"/>
        <v>-3.0346604845530941E-3</v>
      </c>
      <c r="AU60" s="82">
        <f t="shared" si="15"/>
        <v>2.8391569019658894E-2</v>
      </c>
      <c r="AV60" s="82">
        <f t="shared" si="16"/>
        <v>3.5667154043855899E-3</v>
      </c>
      <c r="AW60" s="82">
        <f t="shared" si="17"/>
        <v>-2.7786330722628476E-2</v>
      </c>
      <c r="AX60" s="82">
        <f t="shared" si="18"/>
        <v>3.1563749417598055E-2</v>
      </c>
      <c r="AY60" s="82">
        <f t="shared" si="19"/>
        <v>3.0760605133863124E-3</v>
      </c>
      <c r="AZ60" s="82">
        <f t="shared" si="20"/>
        <v>3.1904529202106749E-3</v>
      </c>
      <c r="BA60" s="82">
        <f t="shared" si="21"/>
        <v>7.8272837510799523E-4</v>
      </c>
      <c r="BB60" s="82">
        <f t="shared" si="22"/>
        <v>3.0760605133870124E-3</v>
      </c>
    </row>
    <row r="61" spans="1:54" s="4" customFormat="1" x14ac:dyDescent="0.45">
      <c r="A61" s="6">
        <v>43251</v>
      </c>
      <c r="B61" s="9">
        <v>5415003.6354630683</v>
      </c>
      <c r="C61" s="29">
        <v>1334148.2503640314</v>
      </c>
      <c r="D61" s="29">
        <v>1678887.5120893994</v>
      </c>
      <c r="E61" s="29">
        <v>70865.821265318009</v>
      </c>
      <c r="F61" s="29">
        <v>2313147.9566307538</v>
      </c>
      <c r="G61" s="28">
        <v>17954.095113569001</v>
      </c>
      <c r="H61" s="11">
        <f t="shared" si="1"/>
        <v>5415003.6354630711</v>
      </c>
      <c r="I61" s="13">
        <v>5309997.1253187153</v>
      </c>
      <c r="J61" s="13">
        <v>105006.51014435402</v>
      </c>
      <c r="K61" s="12">
        <f t="shared" si="23"/>
        <v>5415003.6354630692</v>
      </c>
      <c r="L61" s="15">
        <v>5163516.3969785199</v>
      </c>
      <c r="M61" s="15">
        <v>251487.23848455015</v>
      </c>
      <c r="N61" s="10">
        <f t="shared" si="2"/>
        <v>5415003.6354630701</v>
      </c>
      <c r="O61" s="15">
        <v>791186.76384450414</v>
      </c>
      <c r="P61" s="15">
        <v>307247.54149261507</v>
      </c>
      <c r="Q61" s="15">
        <v>474985.90136336343</v>
      </c>
      <c r="R61" s="15">
        <v>420570.46461913409</v>
      </c>
      <c r="S61" s="15">
        <v>369826.54343547614</v>
      </c>
      <c r="T61" s="15">
        <v>494244.3702982731</v>
      </c>
      <c r="U61" s="15">
        <v>2556942.0504097054</v>
      </c>
      <c r="V61" s="19">
        <f t="shared" si="3"/>
        <v>5415003.6354630711</v>
      </c>
      <c r="W61" s="15">
        <v>2363817.2147550909</v>
      </c>
      <c r="X61" s="24">
        <v>495698.00000000419</v>
      </c>
      <c r="Y61" s="24">
        <v>2555488.420707976</v>
      </c>
      <c r="Z61" s="19">
        <f t="shared" si="4"/>
        <v>5415003.6354630711</v>
      </c>
      <c r="AA61" s="15">
        <v>2156799.0609875144</v>
      </c>
      <c r="AB61" s="15">
        <v>517973.94459144498</v>
      </c>
      <c r="AC61" s="15">
        <v>2353689.8557671839</v>
      </c>
      <c r="AD61" s="15">
        <v>196622.50313417599</v>
      </c>
      <c r="AE61" s="15">
        <v>189918.27098274798</v>
      </c>
      <c r="AF61" s="19">
        <f t="shared" si="5"/>
        <v>5415003.6354630673</v>
      </c>
      <c r="AG61" s="15">
        <v>4674322.841932876</v>
      </c>
      <c r="AH61" s="24">
        <v>740680.79353019618</v>
      </c>
      <c r="AI61" s="19">
        <f t="shared" si="6"/>
        <v>5415003.635463072</v>
      </c>
      <c r="AJ61" s="13">
        <v>54181.137854373999</v>
      </c>
      <c r="AK61" s="13">
        <v>704795.44347038411</v>
      </c>
      <c r="AL61" s="13">
        <v>1651024.1236297679</v>
      </c>
      <c r="AM61" s="13">
        <v>3005002.9305085437</v>
      </c>
      <c r="AN61" s="19">
        <f t="shared" si="7"/>
        <v>5415003.6354630701</v>
      </c>
      <c r="AO61" s="82">
        <f t="shared" si="9"/>
        <v>-4.3744514733133302E-2</v>
      </c>
      <c r="AP61" s="82">
        <f t="shared" si="10"/>
        <v>-1.6370510069407406E-3</v>
      </c>
      <c r="AQ61" s="82">
        <f t="shared" si="11"/>
        <v>-9.5200110343607695E-3</v>
      </c>
      <c r="AR61" s="82">
        <f t="shared" si="12"/>
        <v>1.236851623722067E-2</v>
      </c>
      <c r="AS61" s="82">
        <f t="shared" si="13"/>
        <v>3.1883899374596184E-3</v>
      </c>
      <c r="AT61" s="82">
        <f t="shared" si="14"/>
        <v>1.4019984941227644E-2</v>
      </c>
      <c r="AU61" s="82">
        <f t="shared" si="15"/>
        <v>-9.0931794633588147E-3</v>
      </c>
      <c r="AV61" s="82">
        <f t="shared" si="16"/>
        <v>-7.3689647616489717E-3</v>
      </c>
      <c r="AW61" s="82">
        <f t="shared" si="17"/>
        <v>2.3890258077827513E-2</v>
      </c>
      <c r="AX61" s="82">
        <f t="shared" si="18"/>
        <v>2.7197657681142455E-2</v>
      </c>
      <c r="AY61" s="82">
        <f t="shared" si="19"/>
        <v>3.188389937458755E-3</v>
      </c>
      <c r="AZ61" s="82">
        <f t="shared" si="20"/>
        <v>4.198627351039908E-3</v>
      </c>
      <c r="BA61" s="82">
        <f t="shared" si="21"/>
        <v>-1.7113515316887044E-2</v>
      </c>
      <c r="BB61" s="82">
        <f t="shared" si="22"/>
        <v>3.1883899374610032E-3</v>
      </c>
    </row>
    <row r="62" spans="1:54" s="4" customFormat="1" x14ac:dyDescent="0.45">
      <c r="A62" s="6">
        <v>43281</v>
      </c>
      <c r="B62" s="9">
        <v>5471156.5027171802</v>
      </c>
      <c r="C62" s="29">
        <v>1341512.2118762301</v>
      </c>
      <c r="D62" s="29">
        <v>1719324.52518669</v>
      </c>
      <c r="E62" s="29">
        <v>79790.910585643986</v>
      </c>
      <c r="F62" s="29">
        <v>2315061.2126338137</v>
      </c>
      <c r="G62" s="28">
        <v>15467.642434810003</v>
      </c>
      <c r="H62" s="11">
        <f t="shared" si="1"/>
        <v>5471156.5027171886</v>
      </c>
      <c r="I62" s="13">
        <v>5369574.1010453524</v>
      </c>
      <c r="J62" s="13">
        <v>101582.40167183006</v>
      </c>
      <c r="K62" s="12">
        <f t="shared" si="23"/>
        <v>5471156.502717182</v>
      </c>
      <c r="L62" s="15">
        <v>5221224.3574629864</v>
      </c>
      <c r="M62" s="15">
        <v>249932.14525419602</v>
      </c>
      <c r="N62" s="10">
        <f t="shared" si="2"/>
        <v>5471156.502717182</v>
      </c>
      <c r="O62" s="15">
        <v>789695.02887256397</v>
      </c>
      <c r="P62" s="15">
        <v>311645.07133859908</v>
      </c>
      <c r="Q62" s="15">
        <v>482853.81978618284</v>
      </c>
      <c r="R62" s="15">
        <v>427866.26178973902</v>
      </c>
      <c r="S62" s="15">
        <v>375364.01183863601</v>
      </c>
      <c r="T62" s="15">
        <v>499035.01693931583</v>
      </c>
      <c r="U62" s="15">
        <v>2584697.2921521482</v>
      </c>
      <c r="V62" s="19">
        <f t="shared" si="3"/>
        <v>5471156.5027171848</v>
      </c>
      <c r="W62" s="15">
        <v>2387424.1936257211</v>
      </c>
      <c r="X62" s="24">
        <v>499975.99999999953</v>
      </c>
      <c r="Y62" s="24">
        <v>2583756.3090914642</v>
      </c>
      <c r="Z62" s="19">
        <f t="shared" si="4"/>
        <v>5471156.5027171848</v>
      </c>
      <c r="AA62" s="15">
        <v>2192870.1071746983</v>
      </c>
      <c r="AB62" s="15">
        <v>508971.43752808217</v>
      </c>
      <c r="AC62" s="15">
        <v>2367318.3580208989</v>
      </c>
      <c r="AD62" s="15">
        <v>199848.50623147405</v>
      </c>
      <c r="AE62" s="15">
        <v>202148.09376203208</v>
      </c>
      <c r="AF62" s="19">
        <f t="shared" si="5"/>
        <v>5471156.5027171848</v>
      </c>
      <c r="AG62" s="15">
        <v>4701494.7572746277</v>
      </c>
      <c r="AH62" s="24">
        <v>769661.74544255633</v>
      </c>
      <c r="AI62" s="19">
        <f t="shared" si="6"/>
        <v>5471156.5027171839</v>
      </c>
      <c r="AJ62" s="13">
        <v>53436.740732555998</v>
      </c>
      <c r="AK62" s="13">
        <v>701367.18098463211</v>
      </c>
      <c r="AL62" s="13">
        <v>1668361.5278232708</v>
      </c>
      <c r="AM62" s="13">
        <v>3047991.0531767267</v>
      </c>
      <c r="AN62" s="19">
        <f t="shared" si="7"/>
        <v>5471156.5027171858</v>
      </c>
      <c r="AO62" s="82">
        <f t="shared" si="9"/>
        <v>-1.3739045566351219E-2</v>
      </c>
      <c r="AP62" s="82">
        <f t="shared" si="10"/>
        <v>-4.8641950192971932E-3</v>
      </c>
      <c r="AQ62" s="82">
        <f t="shared" si="11"/>
        <v>1.0500999922028189E-2</v>
      </c>
      <c r="AR62" s="82">
        <f t="shared" si="12"/>
        <v>1.43055177190486E-2</v>
      </c>
      <c r="AS62" s="82">
        <f t="shared" si="13"/>
        <v>1.0369866953803746E-2</v>
      </c>
      <c r="AT62" s="82">
        <f t="shared" si="14"/>
        <v>1.6724342494227669E-2</v>
      </c>
      <c r="AU62" s="82">
        <f t="shared" si="15"/>
        <v>-1.7380231491110208E-2</v>
      </c>
      <c r="AV62" s="82">
        <f t="shared" si="16"/>
        <v>5.7902710590018438E-3</v>
      </c>
      <c r="AW62" s="82">
        <f t="shared" si="17"/>
        <v>1.6407089961094752E-2</v>
      </c>
      <c r="AX62" s="82">
        <f t="shared" si="18"/>
        <v>6.4395188077481166E-2</v>
      </c>
      <c r="AY62" s="82">
        <f t="shared" si="19"/>
        <v>1.0369866953804097E-2</v>
      </c>
      <c r="AZ62" s="82">
        <f t="shared" si="20"/>
        <v>1.1176097071800697E-2</v>
      </c>
      <c r="BA62" s="82">
        <f t="shared" si="21"/>
        <v>-6.1835870469016639E-3</v>
      </c>
      <c r="BB62" s="82">
        <f t="shared" si="22"/>
        <v>1.0369866953803059E-2</v>
      </c>
    </row>
    <row r="63" spans="1:54" s="4" customFormat="1" x14ac:dyDescent="0.45">
      <c r="A63" s="6">
        <v>43312</v>
      </c>
      <c r="B63" s="9">
        <v>5466633.2519286359</v>
      </c>
      <c r="C63" s="29">
        <v>1306116.6904639115</v>
      </c>
      <c r="D63" s="29">
        <v>1720563.4794590534</v>
      </c>
      <c r="E63" s="29">
        <v>69331.719986343014</v>
      </c>
      <c r="F63" s="29">
        <v>2354383.498009651</v>
      </c>
      <c r="G63" s="28">
        <v>16237.864009675999</v>
      </c>
      <c r="H63" s="11">
        <f t="shared" si="1"/>
        <v>5466633.251928634</v>
      </c>
      <c r="I63" s="13">
        <v>5365850.1308895554</v>
      </c>
      <c r="J63" s="13">
        <v>100783.12103907899</v>
      </c>
      <c r="K63" s="12">
        <f t="shared" si="23"/>
        <v>5466633.251928634</v>
      </c>
      <c r="L63" s="15">
        <v>5217162.8108125143</v>
      </c>
      <c r="M63" s="15">
        <v>249470.44111612201</v>
      </c>
      <c r="N63" s="10">
        <f t="shared" si="2"/>
        <v>5466633.2519286359</v>
      </c>
      <c r="O63" s="15">
        <v>796339.1296409131</v>
      </c>
      <c r="P63" s="15">
        <v>313286.31767641398</v>
      </c>
      <c r="Q63" s="15">
        <v>492818.15010225592</v>
      </c>
      <c r="R63" s="15">
        <v>430674.290359843</v>
      </c>
      <c r="S63" s="15">
        <v>377636.75991838682</v>
      </c>
      <c r="T63" s="15">
        <v>505430.60278826713</v>
      </c>
      <c r="U63" s="15">
        <v>2550448.0014425535</v>
      </c>
      <c r="V63" s="19">
        <f t="shared" si="3"/>
        <v>5466633.2519286331</v>
      </c>
      <c r="W63" s="15">
        <v>2410754.647697811</v>
      </c>
      <c r="X63" s="24">
        <v>505152.00000000093</v>
      </c>
      <c r="Y63" s="24">
        <v>2550726.6042308211</v>
      </c>
      <c r="Z63" s="19">
        <f t="shared" si="4"/>
        <v>5466633.2519286331</v>
      </c>
      <c r="AA63" s="15">
        <v>2220215.4390674205</v>
      </c>
      <c r="AB63" s="15">
        <v>498030.06339128275</v>
      </c>
      <c r="AC63" s="15">
        <v>2357739.4065549383</v>
      </c>
      <c r="AD63" s="15">
        <v>205683.76735562706</v>
      </c>
      <c r="AE63" s="15">
        <v>184964.57555936504</v>
      </c>
      <c r="AF63" s="19">
        <f t="shared" si="5"/>
        <v>5466633.251928634</v>
      </c>
      <c r="AG63" s="15">
        <v>4687514.6122416565</v>
      </c>
      <c r="AH63" s="24">
        <v>779118.63968697761</v>
      </c>
      <c r="AI63" s="19">
        <f t="shared" si="6"/>
        <v>5466633.251928634</v>
      </c>
      <c r="AJ63" s="13">
        <v>52688.306524406988</v>
      </c>
      <c r="AK63" s="13">
        <v>697152.65634938027</v>
      </c>
      <c r="AL63" s="13">
        <v>1641873.2734975687</v>
      </c>
      <c r="AM63" s="13">
        <v>3074919.0155572784</v>
      </c>
      <c r="AN63" s="19">
        <f t="shared" si="7"/>
        <v>5466633.2519286349</v>
      </c>
      <c r="AO63" s="82">
        <f t="shared" si="9"/>
        <v>-1.4005985355559523E-2</v>
      </c>
      <c r="AP63" s="82">
        <f t="shared" si="10"/>
        <v>-6.0090131809919832E-3</v>
      </c>
      <c r="AQ63" s="82">
        <f t="shared" si="11"/>
        <v>-1.5876807205127536E-2</v>
      </c>
      <c r="AR63" s="82">
        <f t="shared" si="12"/>
        <v>8.8346592594116813E-3</v>
      </c>
      <c r="AS63" s="82">
        <f t="shared" si="13"/>
        <v>-8.2674490965564673E-4</v>
      </c>
      <c r="AT63" s="82">
        <f t="shared" si="14"/>
        <v>1.2470110200897449E-2</v>
      </c>
      <c r="AU63" s="82">
        <f t="shared" si="15"/>
        <v>-2.1497029754632822E-2</v>
      </c>
      <c r="AV63" s="82">
        <f t="shared" si="16"/>
        <v>-4.0463300736486869E-3</v>
      </c>
      <c r="AW63" s="82">
        <f t="shared" si="17"/>
        <v>2.9198422516074917E-2</v>
      </c>
      <c r="AX63" s="82">
        <f t="shared" si="18"/>
        <v>-8.5004601739630578E-2</v>
      </c>
      <c r="AY63" s="82">
        <f t="shared" si="19"/>
        <v>-8.2674490965564684E-4</v>
      </c>
      <c r="AZ63" s="82">
        <f t="shared" si="20"/>
        <v>-7.7789161553012032E-4</v>
      </c>
      <c r="BA63" s="82">
        <f t="shared" si="21"/>
        <v>-1.8473179494555658E-3</v>
      </c>
      <c r="BB63" s="82">
        <f t="shared" si="22"/>
        <v>-8.2674490965479617E-4</v>
      </c>
    </row>
    <row r="64" spans="1:54" s="4" customFormat="1" x14ac:dyDescent="0.45">
      <c r="A64" s="6">
        <v>43343</v>
      </c>
      <c r="B64" s="9">
        <v>5483448.6176911071</v>
      </c>
      <c r="C64" s="29">
        <v>1284955.1109011134</v>
      </c>
      <c r="D64" s="29">
        <v>1717126.3382649152</v>
      </c>
      <c r="E64" s="29">
        <v>74107.410704641006</v>
      </c>
      <c r="F64" s="29">
        <v>2391685.5310717104</v>
      </c>
      <c r="G64" s="28">
        <v>15574.226748724001</v>
      </c>
      <c r="H64" s="11">
        <f t="shared" si="1"/>
        <v>5483448.6176911034</v>
      </c>
      <c r="I64" s="13">
        <v>5386162.1072843596</v>
      </c>
      <c r="J64" s="13">
        <v>97286.510406744972</v>
      </c>
      <c r="K64" s="12">
        <f t="shared" si="23"/>
        <v>5483448.6176911043</v>
      </c>
      <c r="L64" s="15">
        <v>5234298.457973619</v>
      </c>
      <c r="M64" s="15">
        <v>249150.15971748607</v>
      </c>
      <c r="N64" s="10">
        <f t="shared" si="2"/>
        <v>5483448.6176911052</v>
      </c>
      <c r="O64" s="15">
        <v>797363.10839745402</v>
      </c>
      <c r="P64" s="15">
        <v>315938.76067915821</v>
      </c>
      <c r="Q64" s="15">
        <v>493141.45223871595</v>
      </c>
      <c r="R64" s="15">
        <v>431499.72487275052</v>
      </c>
      <c r="S64" s="15">
        <v>378749.645431148</v>
      </c>
      <c r="T64" s="15">
        <v>504806.99401106313</v>
      </c>
      <c r="U64" s="15">
        <v>2561948.9320608084</v>
      </c>
      <c r="V64" s="19">
        <f t="shared" si="3"/>
        <v>5483448.6176910978</v>
      </c>
      <c r="W64" s="15">
        <v>2416692.6916192267</v>
      </c>
      <c r="X64" s="24">
        <v>504711.99999999907</v>
      </c>
      <c r="Y64" s="24">
        <v>2562043.926071872</v>
      </c>
      <c r="Z64" s="19">
        <f t="shared" si="4"/>
        <v>5483448.6176910978</v>
      </c>
      <c r="AA64" s="15">
        <v>2248380.4672097694</v>
      </c>
      <c r="AB64" s="15">
        <v>492790.321174621</v>
      </c>
      <c r="AC64" s="15">
        <v>2352664.6813517003</v>
      </c>
      <c r="AD64" s="15">
        <v>200893.71920778803</v>
      </c>
      <c r="AE64" s="15">
        <v>188719.42874721903</v>
      </c>
      <c r="AF64" s="19">
        <f t="shared" si="5"/>
        <v>5483448.6176910978</v>
      </c>
      <c r="AG64" s="15">
        <v>4699895.3675821386</v>
      </c>
      <c r="AH64" s="24">
        <v>783553.25010896637</v>
      </c>
      <c r="AI64" s="19">
        <f t="shared" si="6"/>
        <v>5483448.6176911052</v>
      </c>
      <c r="AJ64" s="13">
        <v>51100.296795822003</v>
      </c>
      <c r="AK64" s="13">
        <v>688187.76718798548</v>
      </c>
      <c r="AL64" s="13">
        <v>1646879.6479487233</v>
      </c>
      <c r="AM64" s="13">
        <v>3097280.9057585681</v>
      </c>
      <c r="AN64" s="19">
        <f t="shared" si="7"/>
        <v>5483448.6176910987</v>
      </c>
      <c r="AO64" s="82">
        <f t="shared" si="9"/>
        <v>-3.0139699552677118E-2</v>
      </c>
      <c r="AP64" s="82">
        <f t="shared" si="10"/>
        <v>-1.2859291404466814E-2</v>
      </c>
      <c r="AQ64" s="82">
        <f t="shared" si="11"/>
        <v>3.0491844480115557E-3</v>
      </c>
      <c r="AR64" s="82">
        <f t="shared" si="12"/>
        <v>7.2723509426270037E-3</v>
      </c>
      <c r="AS64" s="82">
        <f t="shared" si="13"/>
        <v>3.0760003438188009E-3</v>
      </c>
      <c r="AT64" s="82">
        <f t="shared" si="14"/>
        <v>1.2685718532873235E-2</v>
      </c>
      <c r="AU64" s="82">
        <f t="shared" si="15"/>
        <v>-1.0520935585659788E-2</v>
      </c>
      <c r="AV64" s="82">
        <f t="shared" si="16"/>
        <v>-2.1523689976633196E-3</v>
      </c>
      <c r="AW64" s="82">
        <f t="shared" si="17"/>
        <v>-2.3288411182964378E-2</v>
      </c>
      <c r="AX64" s="82">
        <f t="shared" si="18"/>
        <v>2.0300390907278681E-2</v>
      </c>
      <c r="AY64" s="82">
        <f t="shared" si="19"/>
        <v>3.0760003438188013E-3</v>
      </c>
      <c r="AZ64" s="82">
        <f t="shared" si="20"/>
        <v>3.284476214848283E-3</v>
      </c>
      <c r="BA64" s="82">
        <f t="shared" si="21"/>
        <v>-1.2838450808160355E-3</v>
      </c>
      <c r="BB64" s="82">
        <f t="shared" si="22"/>
        <v>3.0760003438198226E-3</v>
      </c>
    </row>
    <row r="65" spans="1:54" s="4" customFormat="1" x14ac:dyDescent="0.45">
      <c r="A65" s="6">
        <v>43373</v>
      </c>
      <c r="B65" s="9">
        <v>5570140.5543678794</v>
      </c>
      <c r="C65" s="29">
        <v>1352605.5301736381</v>
      </c>
      <c r="D65" s="29">
        <v>1726811.0462983206</v>
      </c>
      <c r="E65" s="29">
        <v>80210.878618535004</v>
      </c>
      <c r="F65" s="29">
        <v>2396349.5711977445</v>
      </c>
      <c r="G65" s="28">
        <v>14163.528079637999</v>
      </c>
      <c r="H65" s="11">
        <f t="shared" si="1"/>
        <v>5570140.5543678766</v>
      </c>
      <c r="I65" s="13">
        <v>5468913.0069210585</v>
      </c>
      <c r="J65" s="13">
        <v>101227.54744682497</v>
      </c>
      <c r="K65" s="12">
        <f t="shared" si="23"/>
        <v>5570140.5543678831</v>
      </c>
      <c r="L65" s="15">
        <v>5316612.7944272775</v>
      </c>
      <c r="M65" s="15">
        <v>253527.75994060707</v>
      </c>
      <c r="N65" s="10">
        <f t="shared" si="2"/>
        <v>5570140.554367885</v>
      </c>
      <c r="O65" s="15">
        <v>796954.07162051951</v>
      </c>
      <c r="P65" s="15">
        <v>317302.92952671205</v>
      </c>
      <c r="Q65" s="15">
        <v>494450.44118707732</v>
      </c>
      <c r="R65" s="15">
        <v>432376.98662985035</v>
      </c>
      <c r="S65" s="15">
        <v>379632.89204388816</v>
      </c>
      <c r="T65" s="15">
        <v>509176.14348401997</v>
      </c>
      <c r="U65" s="15">
        <v>2640247.0898758136</v>
      </c>
      <c r="V65" s="19">
        <f t="shared" si="3"/>
        <v>5570140.5543678813</v>
      </c>
      <c r="W65" s="15">
        <v>2420717.321008049</v>
      </c>
      <c r="X65" s="24">
        <v>509101.99999999814</v>
      </c>
      <c r="Y65" s="24">
        <v>2640321.2333598342</v>
      </c>
      <c r="Z65" s="19">
        <f t="shared" si="4"/>
        <v>5570140.5543678813</v>
      </c>
      <c r="AA65" s="15">
        <v>2299749.4370383709</v>
      </c>
      <c r="AB65" s="15">
        <v>515324.31765657122</v>
      </c>
      <c r="AC65" s="15">
        <v>2351851.6509541795</v>
      </c>
      <c r="AD65" s="15">
        <v>209691.13014440605</v>
      </c>
      <c r="AE65" s="15">
        <v>193524.018574355</v>
      </c>
      <c r="AF65" s="19">
        <f t="shared" si="5"/>
        <v>5570140.5543678831</v>
      </c>
      <c r="AG65" s="15">
        <v>4746342.8152027903</v>
      </c>
      <c r="AH65" s="24">
        <v>823797.73916509887</v>
      </c>
      <c r="AI65" s="19">
        <f t="shared" si="6"/>
        <v>5570140.5543678887</v>
      </c>
      <c r="AJ65" s="13">
        <v>51717.975948658015</v>
      </c>
      <c r="AK65" s="13">
        <v>701333.17627628788</v>
      </c>
      <c r="AL65" s="13">
        <v>1675993.6593429325</v>
      </c>
      <c r="AM65" s="13">
        <v>3141095.7428000034</v>
      </c>
      <c r="AN65" s="19">
        <f t="shared" si="7"/>
        <v>5570140.5543678813</v>
      </c>
      <c r="AO65" s="82">
        <f t="shared" si="9"/>
        <v>1.2087584447973572E-2</v>
      </c>
      <c r="AP65" s="82">
        <f t="shared" si="10"/>
        <v>1.9101486127857316E-2</v>
      </c>
      <c r="AQ65" s="82">
        <f t="shared" si="11"/>
        <v>1.7678287196318376E-2</v>
      </c>
      <c r="AR65" s="82">
        <f t="shared" si="12"/>
        <v>1.4146226440092434E-2</v>
      </c>
      <c r="AS65" s="82">
        <f t="shared" si="13"/>
        <v>1.5809747245025832E-2</v>
      </c>
      <c r="AT65" s="82">
        <f t="shared" si="14"/>
        <v>2.2847098423849115E-2</v>
      </c>
      <c r="AU65" s="82">
        <f t="shared" si="15"/>
        <v>4.5727352006910187E-2</v>
      </c>
      <c r="AV65" s="82">
        <f t="shared" si="16"/>
        <v>-3.4557852802624965E-4</v>
      </c>
      <c r="AW65" s="82">
        <f t="shared" si="17"/>
        <v>4.3791368746171191E-2</v>
      </c>
      <c r="AX65" s="82">
        <f t="shared" si="18"/>
        <v>2.5458904040937345E-2</v>
      </c>
      <c r="AY65" s="82">
        <f t="shared" si="19"/>
        <v>1.5809747245026345E-2</v>
      </c>
      <c r="AZ65" s="82">
        <f t="shared" si="20"/>
        <v>1.5725953939112081E-2</v>
      </c>
      <c r="BA65" s="82">
        <f t="shared" si="21"/>
        <v>1.7570128103007464E-2</v>
      </c>
      <c r="BB65" s="82">
        <f t="shared" si="22"/>
        <v>1.5809747245025305E-2</v>
      </c>
    </row>
    <row r="66" spans="1:54" s="4" customFormat="1" x14ac:dyDescent="0.45">
      <c r="A66" s="6">
        <v>43404</v>
      </c>
      <c r="B66" s="9">
        <v>5646758.0577660883</v>
      </c>
      <c r="C66" s="29">
        <v>1373383.828656907</v>
      </c>
      <c r="D66" s="29">
        <v>1736523.538046954</v>
      </c>
      <c r="E66" s="29">
        <v>91811.650147445995</v>
      </c>
      <c r="F66" s="29">
        <v>2433352.5848556384</v>
      </c>
      <c r="G66" s="28">
        <v>11686.45605914</v>
      </c>
      <c r="H66" s="11">
        <f t="shared" si="1"/>
        <v>5646758.0577660855</v>
      </c>
      <c r="I66" s="13">
        <v>5541715.8799351808</v>
      </c>
      <c r="J66" s="13">
        <v>105042.17783090702</v>
      </c>
      <c r="K66" s="12">
        <f t="shared" si="23"/>
        <v>5646758.0577660874</v>
      </c>
      <c r="L66" s="15">
        <v>5393990.3604920749</v>
      </c>
      <c r="M66" s="15">
        <v>252767.69727400885</v>
      </c>
      <c r="N66" s="10">
        <f t="shared" si="2"/>
        <v>5646758.0577660836</v>
      </c>
      <c r="O66" s="15">
        <v>798352.35994953604</v>
      </c>
      <c r="P66" s="15">
        <v>318316.49377531995</v>
      </c>
      <c r="Q66" s="15">
        <v>497979.83850008989</v>
      </c>
      <c r="R66" s="15">
        <v>434587.04492866719</v>
      </c>
      <c r="S66" s="15">
        <v>383233.76021677704</v>
      </c>
      <c r="T66" s="15">
        <v>511894.10693323484</v>
      </c>
      <c r="U66" s="15">
        <v>2702394.4534624601</v>
      </c>
      <c r="V66" s="19">
        <f t="shared" si="3"/>
        <v>5646758.0577660855</v>
      </c>
      <c r="W66" s="15">
        <v>2432469.4973703888</v>
      </c>
      <c r="X66" s="24">
        <v>513158.0000000014</v>
      </c>
      <c r="Y66" s="24">
        <v>2701130.5603956953</v>
      </c>
      <c r="Z66" s="19">
        <f t="shared" si="4"/>
        <v>5646758.0577660855</v>
      </c>
      <c r="AA66" s="15">
        <v>2334674.5523412088</v>
      </c>
      <c r="AB66" s="15">
        <v>532624.4352887813</v>
      </c>
      <c r="AC66" s="15">
        <v>2370050.0289408201</v>
      </c>
      <c r="AD66" s="15">
        <v>212822.77810877201</v>
      </c>
      <c r="AE66" s="15">
        <v>196586.26308650585</v>
      </c>
      <c r="AF66" s="19">
        <f t="shared" si="5"/>
        <v>5646758.0577660883</v>
      </c>
      <c r="AG66" s="15">
        <v>4798943.1569402833</v>
      </c>
      <c r="AH66" s="24">
        <v>847814.90082580817</v>
      </c>
      <c r="AI66" s="19">
        <f t="shared" si="6"/>
        <v>5646758.0577660911</v>
      </c>
      <c r="AJ66" s="13">
        <v>52857.088202112049</v>
      </c>
      <c r="AK66" s="13">
        <v>724041.43500450114</v>
      </c>
      <c r="AL66" s="13">
        <v>1687431.8246980479</v>
      </c>
      <c r="AM66" s="13">
        <v>3182427.7098614243</v>
      </c>
      <c r="AN66" s="19">
        <f t="shared" si="7"/>
        <v>5646758.0577660855</v>
      </c>
      <c r="AO66" s="82">
        <f t="shared" si="9"/>
        <v>2.2025460829806342E-2</v>
      </c>
      <c r="AP66" s="82">
        <f t="shared" si="10"/>
        <v>3.2378703156155007E-2</v>
      </c>
      <c r="AQ66" s="82">
        <f t="shared" si="11"/>
        <v>6.8247068187595192E-3</v>
      </c>
      <c r="AR66" s="82">
        <f t="shared" si="12"/>
        <v>1.3158455025180857E-2</v>
      </c>
      <c r="AS66" s="82">
        <f t="shared" si="13"/>
        <v>1.3755039509393321E-2</v>
      </c>
      <c r="AT66" s="82">
        <f t="shared" si="14"/>
        <v>1.5186487162625273E-2</v>
      </c>
      <c r="AU66" s="82">
        <f t="shared" si="15"/>
        <v>3.3571320117168305E-2</v>
      </c>
      <c r="AV66" s="82">
        <f t="shared" si="16"/>
        <v>7.7378936631727303E-3</v>
      </c>
      <c r="AW66" s="82">
        <f t="shared" si="17"/>
        <v>1.4934575259379412E-2</v>
      </c>
      <c r="AX66" s="82">
        <f t="shared" si="18"/>
        <v>1.5823588899763815E-2</v>
      </c>
      <c r="AY66" s="82">
        <f t="shared" si="19"/>
        <v>1.3755039509393484E-2</v>
      </c>
      <c r="AZ66" s="82">
        <f t="shared" si="20"/>
        <v>1.4553921652128271E-2</v>
      </c>
      <c r="BA66" s="82">
        <f t="shared" si="21"/>
        <v>-2.9979465237900162E-3</v>
      </c>
      <c r="BB66" s="82">
        <f t="shared" si="22"/>
        <v>1.3755039509392308E-2</v>
      </c>
    </row>
    <row r="67" spans="1:54" s="4" customFormat="1" x14ac:dyDescent="0.45">
      <c r="A67" s="6">
        <v>43434</v>
      </c>
      <c r="B67" s="9">
        <v>5671052.0514447447</v>
      </c>
      <c r="C67" s="29">
        <v>1403956.7114270786</v>
      </c>
      <c r="D67" s="29">
        <v>1742509.8156384984</v>
      </c>
      <c r="E67" s="29">
        <v>92874.162752881995</v>
      </c>
      <c r="F67" s="29">
        <v>2417420.1062952462</v>
      </c>
      <c r="G67" s="28">
        <v>14291.255331038001</v>
      </c>
      <c r="H67" s="11">
        <f t="shared" si="1"/>
        <v>5671052.0514447428</v>
      </c>
      <c r="I67" s="13">
        <v>5559979.2033586865</v>
      </c>
      <c r="J67" s="13">
        <v>111072.84808605997</v>
      </c>
      <c r="K67" s="12">
        <f t="shared" si="23"/>
        <v>5671052.0514447466</v>
      </c>
      <c r="L67" s="15">
        <v>5418526.9337119572</v>
      </c>
      <c r="M67" s="15">
        <v>252525.11773279292</v>
      </c>
      <c r="N67" s="10">
        <f t="shared" si="2"/>
        <v>5671052.0514447503</v>
      </c>
      <c r="O67" s="15">
        <v>808547.26498371223</v>
      </c>
      <c r="P67" s="15">
        <v>320616.85748329002</v>
      </c>
      <c r="Q67" s="15">
        <v>500492.19027337787</v>
      </c>
      <c r="R67" s="15">
        <v>433714.72994003899</v>
      </c>
      <c r="S67" s="15">
        <v>382278.63705617841</v>
      </c>
      <c r="T67" s="15">
        <v>513600.72374986921</v>
      </c>
      <c r="U67" s="15">
        <v>2711801.6479582773</v>
      </c>
      <c r="V67" s="19">
        <f t="shared" si="3"/>
        <v>5671052.0514447438</v>
      </c>
      <c r="W67" s="15">
        <v>2445649.6797365975</v>
      </c>
      <c r="X67" s="15">
        <v>514756</v>
      </c>
      <c r="Y67" s="26">
        <v>2710646.3717081463</v>
      </c>
      <c r="Z67" s="19">
        <f t="shared" si="4"/>
        <v>5671052.0514447438</v>
      </c>
      <c r="AA67" s="15">
        <v>2368123.2235977212</v>
      </c>
      <c r="AB67" s="15">
        <v>536679.16217150411</v>
      </c>
      <c r="AC67" s="15">
        <v>2363619.066893124</v>
      </c>
      <c r="AD67" s="15">
        <v>202361.19347529107</v>
      </c>
      <c r="AE67" s="15">
        <v>200269.40530710004</v>
      </c>
      <c r="AF67" s="19">
        <f t="shared" si="5"/>
        <v>5671052.05144474</v>
      </c>
      <c r="AG67" s="15">
        <v>4808652.7774022482</v>
      </c>
      <c r="AH67" s="24">
        <v>862399.27404249716</v>
      </c>
      <c r="AI67" s="19">
        <f t="shared" si="6"/>
        <v>5671052.0514447456</v>
      </c>
      <c r="AJ67" s="13">
        <v>52986.691002783002</v>
      </c>
      <c r="AK67" s="13">
        <v>713650.83878835128</v>
      </c>
      <c r="AL67" s="13">
        <v>1704767.7083574524</v>
      </c>
      <c r="AM67" s="13">
        <v>3199646.8132961602</v>
      </c>
      <c r="AN67" s="19">
        <f t="shared" si="7"/>
        <v>5671052.0514447466</v>
      </c>
      <c r="AO67" s="82">
        <f t="shared" si="9"/>
        <v>2.451947412906759E-3</v>
      </c>
      <c r="AP67" s="82">
        <f t="shared" si="10"/>
        <v>-1.4350830924593792E-2</v>
      </c>
      <c r="AQ67" s="82">
        <f t="shared" si="11"/>
        <v>1.0273531295112668E-2</v>
      </c>
      <c r="AR67" s="82">
        <f t="shared" si="12"/>
        <v>5.41068171992686E-3</v>
      </c>
      <c r="AS67" s="82">
        <f t="shared" si="13"/>
        <v>4.3022905231877443E-3</v>
      </c>
      <c r="AT67" s="82">
        <f t="shared" si="14"/>
        <v>1.4326909599871261E-2</v>
      </c>
      <c r="AU67" s="82">
        <f t="shared" si="15"/>
        <v>7.612731624910142E-3</v>
      </c>
      <c r="AV67" s="82">
        <f t="shared" si="16"/>
        <v>-2.7134288176060666E-3</v>
      </c>
      <c r="AW67" s="82">
        <f t="shared" si="17"/>
        <v>-4.9156320232480476E-2</v>
      </c>
      <c r="AX67" s="82">
        <f t="shared" si="18"/>
        <v>1.8735501467737153E-2</v>
      </c>
      <c r="AY67" s="82">
        <f t="shared" si="19"/>
        <v>4.3022905231860928E-3</v>
      </c>
      <c r="AZ67" s="82">
        <f t="shared" si="20"/>
        <v>4.5488722782300152E-3</v>
      </c>
      <c r="BA67" s="82">
        <f t="shared" si="21"/>
        <v>-9.5969359942766133E-4</v>
      </c>
      <c r="BB67" s="82">
        <f t="shared" si="22"/>
        <v>4.3022905231887357E-3</v>
      </c>
    </row>
    <row r="68" spans="1:54" s="4" customFormat="1" x14ac:dyDescent="0.45">
      <c r="A68" s="6">
        <v>43465</v>
      </c>
      <c r="B68" s="9">
        <v>5704429.2398665007</v>
      </c>
      <c r="C68" s="29">
        <v>1350042.7964228988</v>
      </c>
      <c r="D68" s="29">
        <v>1827637.9576394511</v>
      </c>
      <c r="E68" s="29">
        <v>81051.233090349022</v>
      </c>
      <c r="F68" s="29">
        <v>2431445.4461315996</v>
      </c>
      <c r="G68" s="28">
        <v>14251.806582197001</v>
      </c>
      <c r="H68" s="11">
        <f t="shared" ref="H68:H76" si="24">SUM(C68:G68)</f>
        <v>5704429.2398664951</v>
      </c>
      <c r="I68" s="13">
        <v>5617508.9668618888</v>
      </c>
      <c r="J68" s="13">
        <v>86920.273004609073</v>
      </c>
      <c r="K68" s="12">
        <f t="shared" si="23"/>
        <v>5704429.2398664979</v>
      </c>
      <c r="L68" s="15">
        <v>5444668.6967583681</v>
      </c>
      <c r="M68" s="15">
        <v>259760.5431081251</v>
      </c>
      <c r="N68" s="10">
        <f t="shared" ref="N68:N77" si="25">SUM(L68:M68)</f>
        <v>5704429.2398664933</v>
      </c>
      <c r="O68" s="15">
        <v>837527.57600489224</v>
      </c>
      <c r="P68" s="15">
        <v>331262.04170053313</v>
      </c>
      <c r="Q68" s="15">
        <v>516626.67754916428</v>
      </c>
      <c r="R68" s="15">
        <v>452855.60161232413</v>
      </c>
      <c r="S68" s="15">
        <v>394758.92998416803</v>
      </c>
      <c r="T68" s="15">
        <v>533754.30556190282</v>
      </c>
      <c r="U68" s="15">
        <v>2637644.1074535172</v>
      </c>
      <c r="V68" s="19">
        <f t="shared" ref="V68:V80" si="26">SUM(O68:U68)</f>
        <v>5704429.2398665026</v>
      </c>
      <c r="W68" s="15">
        <v>2533030.8268510816</v>
      </c>
      <c r="X68" s="15">
        <v>531884.00000000279</v>
      </c>
      <c r="Y68" s="26">
        <v>2639514.4130154182</v>
      </c>
      <c r="Z68" s="19">
        <f t="shared" ref="Z68:Z77" si="27">V68</f>
        <v>5704429.2398665026</v>
      </c>
      <c r="AA68" s="15">
        <v>2422708.3573924876</v>
      </c>
      <c r="AB68" s="15">
        <v>480009.34628981922</v>
      </c>
      <c r="AC68" s="15">
        <v>2404708.9680887004</v>
      </c>
      <c r="AD68" s="15">
        <v>207964.33691187602</v>
      </c>
      <c r="AE68" s="15">
        <v>189038.23118361412</v>
      </c>
      <c r="AF68" s="19">
        <f t="shared" ref="AF68:AF80" si="28">SUM(AA68:AE68)</f>
        <v>5704429.239866497</v>
      </c>
      <c r="AG68" s="15">
        <v>4900653.9869367825</v>
      </c>
      <c r="AH68" s="24">
        <v>803775.25292971369</v>
      </c>
      <c r="AI68" s="19">
        <f t="shared" ref="AI68:AI80" si="29">SUM(AG68:AH68)</f>
        <v>5704429.2398664961</v>
      </c>
      <c r="AJ68" s="13">
        <v>48946.221372510015</v>
      </c>
      <c r="AK68" s="13">
        <v>696337.06953973672</v>
      </c>
      <c r="AL68" s="13">
        <v>1700430.4178790869</v>
      </c>
      <c r="AM68" s="13">
        <v>3258715.5310751656</v>
      </c>
      <c r="AN68" s="19">
        <f t="shared" ref="AN68:AN79" si="30">SUM(AJ68:AM68)</f>
        <v>5704429.2398664989</v>
      </c>
      <c r="AO68" s="82">
        <f t="shared" si="9"/>
        <v>-7.6254424532016349E-2</v>
      </c>
      <c r="AP68" s="82">
        <f t="shared" si="10"/>
        <v>-2.4260840606605563E-2</v>
      </c>
      <c r="AQ68" s="82">
        <f t="shared" si="11"/>
        <v>-2.5442120102946372E-3</v>
      </c>
      <c r="AR68" s="82">
        <f t="shared" si="12"/>
        <v>1.8461011863417188E-2</v>
      </c>
      <c r="AS68" s="82">
        <f t="shared" si="13"/>
        <v>5.8855373075352383E-3</v>
      </c>
      <c r="AT68" s="82">
        <f t="shared" si="14"/>
        <v>2.3049955023809559E-2</v>
      </c>
      <c r="AU68" s="82">
        <f t="shared" si="15"/>
        <v>-0.10559347162350823</v>
      </c>
      <c r="AV68" s="82">
        <f t="shared" si="16"/>
        <v>1.7384316183228006E-2</v>
      </c>
      <c r="AW68" s="82">
        <f t="shared" si="17"/>
        <v>2.7688823832070861E-2</v>
      </c>
      <c r="AX68" s="82">
        <f t="shared" si="18"/>
        <v>-5.6080328926246377E-2</v>
      </c>
      <c r="AY68" s="82">
        <f t="shared" si="19"/>
        <v>5.8855373075360666E-3</v>
      </c>
      <c r="AZ68" s="82">
        <f t="shared" si="20"/>
        <v>4.8245147373480847E-3</v>
      </c>
      <c r="BA68" s="82">
        <f t="shared" si="21"/>
        <v>2.8652299780286727E-2</v>
      </c>
      <c r="BB68" s="82">
        <f t="shared" si="22"/>
        <v>5.8855373075335921E-3</v>
      </c>
    </row>
    <row r="69" spans="1:54" s="4" customFormat="1" x14ac:dyDescent="0.45">
      <c r="A69" s="6">
        <v>43496</v>
      </c>
      <c r="B69" s="9">
        <v>5644464.0209882827</v>
      </c>
      <c r="C69" s="29">
        <v>1304369.208163321</v>
      </c>
      <c r="D69" s="29">
        <v>1764907.7321003126</v>
      </c>
      <c r="E69" s="29">
        <v>75512.562790915996</v>
      </c>
      <c r="F69" s="29">
        <v>2486006.7695389558</v>
      </c>
      <c r="G69" s="28">
        <v>13667.748394785998</v>
      </c>
      <c r="H69" s="11">
        <f t="shared" si="24"/>
        <v>5644464.0209882921</v>
      </c>
      <c r="I69" s="13">
        <v>5550959.4003474396</v>
      </c>
      <c r="J69" s="13">
        <v>93504.620640852037</v>
      </c>
      <c r="K69" s="12">
        <f t="shared" si="23"/>
        <v>5644464.0209882921</v>
      </c>
      <c r="L69" s="15">
        <v>5385632.2426312603</v>
      </c>
      <c r="M69" s="15">
        <v>258831.77835703106</v>
      </c>
      <c r="N69" s="10">
        <f t="shared" si="25"/>
        <v>5644464.0209882911</v>
      </c>
      <c r="O69" s="15">
        <v>819962.32013961649</v>
      </c>
      <c r="P69" s="15">
        <v>325899.97840750701</v>
      </c>
      <c r="Q69" s="15">
        <v>509498.91299531388</v>
      </c>
      <c r="R69" s="15">
        <v>443213.71638898482</v>
      </c>
      <c r="S69" s="15">
        <v>390775.00795723818</v>
      </c>
      <c r="T69" s="15">
        <v>526678.62989521306</v>
      </c>
      <c r="U69" s="15">
        <v>2628435.4552044151</v>
      </c>
      <c r="V69" s="19">
        <f t="shared" si="26"/>
        <v>5644464.0209882893</v>
      </c>
      <c r="W69" s="15">
        <v>2489349.9358886587</v>
      </c>
      <c r="X69" s="15">
        <v>526410.0000000014</v>
      </c>
      <c r="Y69" s="26">
        <v>2628704.0850996291</v>
      </c>
      <c r="Z69" s="19">
        <f t="shared" si="27"/>
        <v>5644464.0209882893</v>
      </c>
      <c r="AA69" s="15">
        <v>2336260.5949158128</v>
      </c>
      <c r="AB69" s="15">
        <v>496434.89622362913</v>
      </c>
      <c r="AC69" s="15">
        <v>2413054.4998611053</v>
      </c>
      <c r="AD69" s="15">
        <v>205427.04431243503</v>
      </c>
      <c r="AE69" s="15">
        <v>193286.985675306</v>
      </c>
      <c r="AF69" s="19">
        <f t="shared" si="28"/>
        <v>5644464.0209882883</v>
      </c>
      <c r="AG69" s="15">
        <v>4859451.4936624644</v>
      </c>
      <c r="AH69" s="24">
        <v>785012.52732582705</v>
      </c>
      <c r="AI69" s="19">
        <f t="shared" si="29"/>
        <v>5644464.0209882911</v>
      </c>
      <c r="AJ69" s="13">
        <v>52909.357813612965</v>
      </c>
      <c r="AK69" s="13">
        <v>703704.98689063289</v>
      </c>
      <c r="AL69" s="13">
        <v>1706006.1442531431</v>
      </c>
      <c r="AM69" s="13">
        <v>3181843.5320308972</v>
      </c>
      <c r="AN69" s="19">
        <f>SUM(AJ69:AM69)</f>
        <v>5644464.0209882865</v>
      </c>
      <c r="AO69" s="82">
        <f t="shared" ref="AO69:AO88" si="31">(AJ69-AJ68)/AJ68</f>
        <v>8.0969201094015231E-2</v>
      </c>
      <c r="AP69" s="82">
        <f t="shared" ref="AP69:AP88" si="32">(AK69-AK68)/AK68</f>
        <v>1.0580963836617514E-2</v>
      </c>
      <c r="AQ69" s="82">
        <f t="shared" ref="AQ69:AQ88" si="33">(AL69-AL68)/AL68</f>
        <v>3.2790088411913279E-3</v>
      </c>
      <c r="AR69" s="82">
        <f t="shared" ref="AR69:AR88" si="34">(AM69-AM68)/AM68</f>
        <v>-2.3589662341255542E-2</v>
      </c>
      <c r="AS69" s="82">
        <f t="shared" ref="AS69:AS88" si="35">(AN69-AN68)/AN68</f>
        <v>-1.0512045352256093E-2</v>
      </c>
      <c r="AT69" s="82">
        <f t="shared" ref="AT69:AT88" si="36">(AA69-AA68)/AA68</f>
        <v>-3.5682281861493532E-2</v>
      </c>
      <c r="AU69" s="82">
        <f t="shared" ref="AU69:AU88" si="37">(AB69-AB68)/AB68</f>
        <v>3.4219229397863669E-2</v>
      </c>
      <c r="AV69" s="82">
        <f t="shared" ref="AV69:AV88" si="38">(AC69-AC68)/AC68</f>
        <v>3.470495549836979E-3</v>
      </c>
      <c r="AW69" s="82">
        <f t="shared" ref="AW69:AW88" si="39">(AD69-AD68)/AD68</f>
        <v>-1.2200613995255136E-2</v>
      </c>
      <c r="AX69" s="82">
        <f t="shared" ref="AX69:AX88" si="40">(AE69-AE68)/AE68</f>
        <v>2.2475636092706777E-2</v>
      </c>
      <c r="AY69" s="82">
        <f t="shared" ref="AY69:AY88" si="41">(AF69-AF68)/AF68</f>
        <v>-1.0512045352255443E-2</v>
      </c>
      <c r="AZ69" s="82">
        <f t="shared" ref="AZ69:AZ88" si="42">(L69-L68)/L68</f>
        <v>-1.0842983736045631E-2</v>
      </c>
      <c r="BA69" s="82">
        <f t="shared" ref="BA69:BA88" si="43">(M69-M68)/M68</f>
        <v>-3.5754650801890519E-3</v>
      </c>
      <c r="BB69" s="82">
        <f t="shared" ref="BB69:BB88" si="44">(N69-N68)/N68</f>
        <v>-1.0512045352254307E-2</v>
      </c>
    </row>
    <row r="70" spans="1:54" s="4" customFormat="1" x14ac:dyDescent="0.45">
      <c r="A70" s="6">
        <v>43524</v>
      </c>
      <c r="B70" s="9">
        <v>5684840.9826831426</v>
      </c>
      <c r="C70" s="29">
        <v>1310966.4750253684</v>
      </c>
      <c r="D70" s="29">
        <v>1750142.5089619982</v>
      </c>
      <c r="E70" s="29">
        <v>80928.924314571021</v>
      </c>
      <c r="F70" s="29">
        <v>2527475.7740094941</v>
      </c>
      <c r="G70" s="28">
        <v>15327.300371711</v>
      </c>
      <c r="H70" s="11">
        <f t="shared" si="24"/>
        <v>5684840.9826831436</v>
      </c>
      <c r="I70" s="13">
        <v>5586751.1069069598</v>
      </c>
      <c r="J70" s="13">
        <v>98089.875776183995</v>
      </c>
      <c r="K70" s="12">
        <f t="shared" si="23"/>
        <v>5684840.9826831436</v>
      </c>
      <c r="L70" s="15">
        <v>5423776.1206531646</v>
      </c>
      <c r="M70" s="15">
        <v>261064.86202997903</v>
      </c>
      <c r="N70" s="10">
        <f t="shared" si="25"/>
        <v>5684840.9826831436</v>
      </c>
      <c r="O70" s="15">
        <v>814150.23512514774</v>
      </c>
      <c r="P70" s="15">
        <v>325244.94585622719</v>
      </c>
      <c r="Q70" s="15">
        <v>509706.51950663718</v>
      </c>
      <c r="R70" s="15">
        <v>443343.92453658208</v>
      </c>
      <c r="S70" s="15">
        <v>391687.05216444406</v>
      </c>
      <c r="T70" s="15">
        <v>527708.32419594517</v>
      </c>
      <c r="U70" s="15">
        <v>2672999.9812981603</v>
      </c>
      <c r="V70" s="19">
        <f t="shared" si="26"/>
        <v>5684840.9826831436</v>
      </c>
      <c r="W70" s="15">
        <v>2484132.6771890372</v>
      </c>
      <c r="X70" s="15">
        <v>529260.0000000014</v>
      </c>
      <c r="Y70" s="26">
        <v>2671448.305494105</v>
      </c>
      <c r="Z70" s="19">
        <f t="shared" si="27"/>
        <v>5684840.9826831436</v>
      </c>
      <c r="AA70" s="15">
        <v>2357644.5978627848</v>
      </c>
      <c r="AB70" s="15">
        <v>507404.55087262206</v>
      </c>
      <c r="AC70" s="15">
        <v>2452911.586319882</v>
      </c>
      <c r="AD70" s="15">
        <v>179087.96516244402</v>
      </c>
      <c r="AE70" s="15">
        <v>187792.28246541106</v>
      </c>
      <c r="AF70" s="19">
        <f t="shared" si="28"/>
        <v>5684840.9826831436</v>
      </c>
      <c r="AG70" s="15">
        <v>4885365.4898103531</v>
      </c>
      <c r="AH70" s="24">
        <v>799475.49287278892</v>
      </c>
      <c r="AI70" s="19">
        <f t="shared" si="29"/>
        <v>5684840.9826831417</v>
      </c>
      <c r="AJ70" s="13">
        <v>52834.289359825023</v>
      </c>
      <c r="AK70" s="13">
        <v>715447.71776343137</v>
      </c>
      <c r="AL70" s="13">
        <v>1715888.3996871051</v>
      </c>
      <c r="AM70" s="13">
        <v>3200670.5758727826</v>
      </c>
      <c r="AN70" s="19">
        <f t="shared" si="30"/>
        <v>5684840.9826831445</v>
      </c>
      <c r="AO70" s="82">
        <f t="shared" si="31"/>
        <v>-1.4188124159886925E-3</v>
      </c>
      <c r="AP70" s="82">
        <f t="shared" si="32"/>
        <v>1.6687008180351987E-2</v>
      </c>
      <c r="AQ70" s="82">
        <f t="shared" si="33"/>
        <v>5.7926259335298255E-3</v>
      </c>
      <c r="AR70" s="82">
        <f t="shared" si="34"/>
        <v>5.9170237795660979E-3</v>
      </c>
      <c r="AS70" s="82">
        <f t="shared" si="35"/>
        <v>7.1533739155251897E-3</v>
      </c>
      <c r="AT70" s="82">
        <f t="shared" si="36"/>
        <v>9.1530897681140269E-3</v>
      </c>
      <c r="AU70" s="82">
        <f t="shared" si="37"/>
        <v>2.2096864528337729E-2</v>
      </c>
      <c r="AV70" s="82">
        <f t="shared" si="38"/>
        <v>1.6517275702256529E-2</v>
      </c>
      <c r="AW70" s="82">
        <f t="shared" si="39"/>
        <v>-0.12821622020677947</v>
      </c>
      <c r="AX70" s="82">
        <f t="shared" si="40"/>
        <v>-2.8427693621986758E-2</v>
      </c>
      <c r="AY70" s="82">
        <f t="shared" si="41"/>
        <v>7.1533739155246927E-3</v>
      </c>
      <c r="AZ70" s="82">
        <f t="shared" si="42"/>
        <v>7.0825255612455814E-3</v>
      </c>
      <c r="BA70" s="82">
        <f t="shared" si="43"/>
        <v>8.627548313900139E-3</v>
      </c>
      <c r="BB70" s="82">
        <f t="shared" si="44"/>
        <v>7.153373915524194E-3</v>
      </c>
    </row>
    <row r="71" spans="1:54" s="4" customFormat="1" x14ac:dyDescent="0.45">
      <c r="A71" s="6">
        <v>43555</v>
      </c>
      <c r="B71" s="9">
        <v>5762959.2765754415</v>
      </c>
      <c r="C71" s="29">
        <v>1349492.9885789414</v>
      </c>
      <c r="D71" s="29">
        <v>1751423.2304404245</v>
      </c>
      <c r="E71" s="29">
        <v>100998.88076428699</v>
      </c>
      <c r="F71" s="29">
        <v>2544563.4619730697</v>
      </c>
      <c r="G71" s="28">
        <v>16480.714818714005</v>
      </c>
      <c r="H71" s="11">
        <f t="shared" si="24"/>
        <v>5762959.2765754368</v>
      </c>
      <c r="I71" s="13">
        <v>5661010.5196256749</v>
      </c>
      <c r="J71" s="13">
        <v>101948.75694976398</v>
      </c>
      <c r="K71" s="12">
        <f t="shared" si="23"/>
        <v>5762959.2765754387</v>
      </c>
      <c r="L71" s="15">
        <v>5499320.3290006761</v>
      </c>
      <c r="M71" s="15">
        <v>263638.94757476315</v>
      </c>
      <c r="N71" s="10">
        <f t="shared" si="25"/>
        <v>5762959.2765754396</v>
      </c>
      <c r="O71" s="15">
        <v>811593.06449546525</v>
      </c>
      <c r="P71" s="15">
        <v>326340.3055435631</v>
      </c>
      <c r="Q71" s="15">
        <v>510370.56071423308</v>
      </c>
      <c r="R71" s="15">
        <v>443616.68471220788</v>
      </c>
      <c r="S71" s="15">
        <v>391405.08446423092</v>
      </c>
      <c r="T71" s="15">
        <v>529521.36682487489</v>
      </c>
      <c r="U71" s="15">
        <v>2750112.2098208619</v>
      </c>
      <c r="V71" s="19">
        <f t="shared" si="26"/>
        <v>5762959.2765754368</v>
      </c>
      <c r="W71" s="15">
        <v>2483325.6999297021</v>
      </c>
      <c r="X71" s="15">
        <v>530755.9999999986</v>
      </c>
      <c r="Y71" s="26">
        <v>2748877.5766457361</v>
      </c>
      <c r="Z71" s="19">
        <f t="shared" si="27"/>
        <v>5762959.2765754368</v>
      </c>
      <c r="AA71" s="15">
        <v>2400037.5609461926</v>
      </c>
      <c r="AB71" s="15">
        <v>523879.2115430641</v>
      </c>
      <c r="AC71" s="15">
        <v>2466785.3292192104</v>
      </c>
      <c r="AD71" s="15">
        <v>182656.33306365798</v>
      </c>
      <c r="AE71" s="15">
        <v>189600.84180331201</v>
      </c>
      <c r="AF71" s="19">
        <f t="shared" si="28"/>
        <v>5762959.2765754377</v>
      </c>
      <c r="AG71" s="15">
        <v>4932488.3224619245</v>
      </c>
      <c r="AH71" s="24">
        <v>830470.95411351102</v>
      </c>
      <c r="AI71" s="19">
        <f t="shared" si="29"/>
        <v>5762959.2765754359</v>
      </c>
      <c r="AJ71" s="13">
        <v>54802.155117988012</v>
      </c>
      <c r="AK71" s="13">
        <v>729969.19321967242</v>
      </c>
      <c r="AL71" s="13">
        <v>1730282.2580726489</v>
      </c>
      <c r="AM71" s="13">
        <v>3247905.6701651234</v>
      </c>
      <c r="AN71" s="19">
        <f t="shared" si="30"/>
        <v>5762959.2765754331</v>
      </c>
      <c r="AO71" s="82">
        <f t="shared" si="31"/>
        <v>3.7245996530036525E-2</v>
      </c>
      <c r="AP71" s="82">
        <f t="shared" si="32"/>
        <v>2.0297046304986185E-2</v>
      </c>
      <c r="AQ71" s="82">
        <f t="shared" si="33"/>
        <v>8.3885749144108363E-3</v>
      </c>
      <c r="AR71" s="82">
        <f t="shared" si="34"/>
        <v>1.4757874380577385E-2</v>
      </c>
      <c r="AS71" s="82">
        <f t="shared" si="35"/>
        <v>1.3741509064237383E-2</v>
      </c>
      <c r="AT71" s="82">
        <f t="shared" si="36"/>
        <v>1.7981065985024736E-2</v>
      </c>
      <c r="AU71" s="82">
        <f t="shared" si="37"/>
        <v>3.2468492137308028E-2</v>
      </c>
      <c r="AV71" s="82">
        <f t="shared" si="38"/>
        <v>5.65603056249709E-3</v>
      </c>
      <c r="AW71" s="82">
        <f t="shared" si="39"/>
        <v>1.992522444474272E-2</v>
      </c>
      <c r="AX71" s="82">
        <f t="shared" si="40"/>
        <v>9.6306371814510808E-3</v>
      </c>
      <c r="AY71" s="82">
        <f t="shared" si="41"/>
        <v>1.3741509064238369E-2</v>
      </c>
      <c r="AZ71" s="82">
        <f t="shared" si="42"/>
        <v>1.3928341927655741E-2</v>
      </c>
      <c r="BA71" s="82">
        <f t="shared" si="43"/>
        <v>9.8599463932780244E-3</v>
      </c>
      <c r="BB71" s="82">
        <f t="shared" si="44"/>
        <v>1.3741509064238695E-2</v>
      </c>
    </row>
    <row r="72" spans="1:54" s="4" customFormat="1" x14ac:dyDescent="0.45">
      <c r="A72" s="6">
        <v>43585</v>
      </c>
      <c r="B72" s="9">
        <v>5761203.1931407768</v>
      </c>
      <c r="C72" s="29">
        <v>1369512.6478731746</v>
      </c>
      <c r="D72" s="29">
        <v>1748967.2824126189</v>
      </c>
      <c r="E72" s="29">
        <v>87461.744687022991</v>
      </c>
      <c r="F72" s="29">
        <v>2540140.5923888627</v>
      </c>
      <c r="G72" s="28">
        <v>15120.925779098001</v>
      </c>
      <c r="H72" s="11">
        <f t="shared" si="24"/>
        <v>5761203.1931407778</v>
      </c>
      <c r="I72" s="13">
        <v>5657262.7684841361</v>
      </c>
      <c r="J72" s="13">
        <v>103940.42465664103</v>
      </c>
      <c r="K72" s="12">
        <f t="shared" si="23"/>
        <v>5761203.1931407768</v>
      </c>
      <c r="L72" s="15">
        <v>5499867.0583439209</v>
      </c>
      <c r="M72" s="15">
        <v>261336.13479685696</v>
      </c>
      <c r="N72" s="10">
        <f t="shared" si="25"/>
        <v>5761203.1931407778</v>
      </c>
      <c r="O72" s="15">
        <v>815335.11646264547</v>
      </c>
      <c r="P72" s="15">
        <v>325439.54541868897</v>
      </c>
      <c r="Q72" s="15">
        <v>510243.05592728709</v>
      </c>
      <c r="R72" s="15">
        <v>444474.05645087629</v>
      </c>
      <c r="S72" s="15">
        <v>391088.73004408582</v>
      </c>
      <c r="T72" s="15">
        <v>527316.80943728006</v>
      </c>
      <c r="U72" s="15">
        <v>2747305.8793999143</v>
      </c>
      <c r="V72" s="19">
        <f t="shared" si="26"/>
        <v>5761203.1931407787</v>
      </c>
      <c r="W72" s="15">
        <v>2486580.504303582</v>
      </c>
      <c r="X72" s="15">
        <v>529054.0000000014</v>
      </c>
      <c r="Y72" s="26">
        <v>2745568.6888371953</v>
      </c>
      <c r="Z72" s="19">
        <f t="shared" si="27"/>
        <v>5761203.1931407787</v>
      </c>
      <c r="AA72" s="15">
        <v>2373151.8226357191</v>
      </c>
      <c r="AB72" s="15">
        <v>549900.47182296484</v>
      </c>
      <c r="AC72" s="15">
        <v>2465518.7545051696</v>
      </c>
      <c r="AD72" s="15">
        <v>178313.32086124405</v>
      </c>
      <c r="AE72" s="15">
        <v>194318.82331567904</v>
      </c>
      <c r="AF72" s="19">
        <f t="shared" si="28"/>
        <v>5761203.1931407768</v>
      </c>
      <c r="AG72" s="15">
        <v>4963473.0675272178</v>
      </c>
      <c r="AH72" s="24">
        <v>797730.12561355729</v>
      </c>
      <c r="AI72" s="19">
        <f t="shared" si="29"/>
        <v>5761203.193140775</v>
      </c>
      <c r="AJ72" s="13">
        <v>56758.61743538201</v>
      </c>
      <c r="AK72" s="13">
        <v>734209.61714910611</v>
      </c>
      <c r="AL72" s="13">
        <v>1738428.7048854188</v>
      </c>
      <c r="AM72" s="13">
        <v>3231806.253670875</v>
      </c>
      <c r="AN72" s="19">
        <f t="shared" si="30"/>
        <v>5761203.1931407824</v>
      </c>
      <c r="AO72" s="82">
        <f t="shared" si="31"/>
        <v>3.5700463114667139E-2</v>
      </c>
      <c r="AP72" s="82">
        <f t="shared" si="32"/>
        <v>5.8090450512445126E-3</v>
      </c>
      <c r="AQ72" s="82">
        <f t="shared" si="33"/>
        <v>4.708160633770898E-3</v>
      </c>
      <c r="AR72" s="82">
        <f t="shared" si="34"/>
        <v>-4.9568608602570475E-3</v>
      </c>
      <c r="AS72" s="82">
        <f t="shared" si="35"/>
        <v>-3.0471904283422337E-4</v>
      </c>
      <c r="AT72" s="82">
        <f t="shared" si="36"/>
        <v>-1.1202215643606033E-2</v>
      </c>
      <c r="AU72" s="82">
        <f t="shared" si="37"/>
        <v>4.9670343290118768E-2</v>
      </c>
      <c r="AV72" s="82">
        <f t="shared" si="38"/>
        <v>-5.1345153509638674E-4</v>
      </c>
      <c r="AW72" s="82">
        <f t="shared" si="39"/>
        <v>-2.3776959328863423E-2</v>
      </c>
      <c r="AX72" s="82">
        <f t="shared" si="40"/>
        <v>2.4883758254941522E-2</v>
      </c>
      <c r="AY72" s="82">
        <f t="shared" si="41"/>
        <v>-3.0471904283600081E-4</v>
      </c>
      <c r="AZ72" s="82">
        <f t="shared" si="42"/>
        <v>9.9417620821545471E-5</v>
      </c>
      <c r="BA72" s="82">
        <f t="shared" si="43"/>
        <v>-8.7347214783322375E-3</v>
      </c>
      <c r="BB72" s="82">
        <f t="shared" si="44"/>
        <v>-3.0471904283616231E-4</v>
      </c>
    </row>
    <row r="73" spans="1:54" s="4" customFormat="1" x14ac:dyDescent="0.45">
      <c r="A73" s="6">
        <v>43616</v>
      </c>
      <c r="B73" s="9">
        <v>5758387.4013374876</v>
      </c>
      <c r="C73" s="29">
        <v>1326560.6960804961</v>
      </c>
      <c r="D73" s="29">
        <v>1816904.1505283164</v>
      </c>
      <c r="E73" s="29">
        <v>96261.79112368499</v>
      </c>
      <c r="F73" s="29">
        <v>2504047.8703930909</v>
      </c>
      <c r="G73" s="28">
        <v>14612.893211896</v>
      </c>
      <c r="H73" s="11">
        <f t="shared" si="24"/>
        <v>5758387.4013374839</v>
      </c>
      <c r="I73" s="13">
        <v>5659843.8627381232</v>
      </c>
      <c r="J73" s="13">
        <v>98543.538599366992</v>
      </c>
      <c r="K73" s="12">
        <f t="shared" si="23"/>
        <v>5758387.4013374904</v>
      </c>
      <c r="L73" s="15">
        <v>5500868.5926895626</v>
      </c>
      <c r="M73" s="15">
        <v>257518.80864792303</v>
      </c>
      <c r="N73" s="10">
        <f t="shared" si="25"/>
        <v>5758387.4013374858</v>
      </c>
      <c r="O73" s="15">
        <v>878518.67896384583</v>
      </c>
      <c r="P73" s="15">
        <v>334612.13232912798</v>
      </c>
      <c r="Q73" s="15">
        <v>522140.0159254999</v>
      </c>
      <c r="R73" s="15">
        <v>448525.93152011122</v>
      </c>
      <c r="S73" s="15">
        <v>391641.28585440002</v>
      </c>
      <c r="T73" s="15">
        <v>523284.07125322678</v>
      </c>
      <c r="U73" s="15">
        <v>2659665.2854912747</v>
      </c>
      <c r="V73" s="19">
        <f t="shared" si="26"/>
        <v>5758387.4013374858</v>
      </c>
      <c r="W73" s="15">
        <v>2575438.0445929826</v>
      </c>
      <c r="X73" s="15">
        <v>524244.00000000093</v>
      </c>
      <c r="Y73" s="26">
        <v>2658705.3567445022</v>
      </c>
      <c r="Z73" s="19">
        <f t="shared" si="27"/>
        <v>5758387.4013374858</v>
      </c>
      <c r="AA73" s="15">
        <v>2385156.5085598687</v>
      </c>
      <c r="AB73" s="15">
        <v>521989.11687494017</v>
      </c>
      <c r="AC73" s="15">
        <v>2488555.1496825684</v>
      </c>
      <c r="AD73" s="15">
        <v>174788.59824835393</v>
      </c>
      <c r="AE73" s="15">
        <v>187898.02797175504</v>
      </c>
      <c r="AF73" s="19">
        <f t="shared" si="28"/>
        <v>5758387.4013374858</v>
      </c>
      <c r="AG73" s="15">
        <v>4993088.6650363449</v>
      </c>
      <c r="AH73" s="24">
        <v>765298.73630114424</v>
      </c>
      <c r="AI73" s="19">
        <f t="shared" si="29"/>
        <v>5758387.4013374895</v>
      </c>
      <c r="AJ73" s="13">
        <v>53553.414172392011</v>
      </c>
      <c r="AK73" s="13">
        <v>719749.09791964118</v>
      </c>
      <c r="AL73" s="13">
        <v>1715683.5840745689</v>
      </c>
      <c r="AM73" s="13">
        <v>3269401.3051708834</v>
      </c>
      <c r="AN73" s="19">
        <f t="shared" si="30"/>
        <v>5758387.4013374858</v>
      </c>
      <c r="AO73" s="82">
        <f t="shared" si="31"/>
        <v>-5.6470777616086695E-2</v>
      </c>
      <c r="AP73" s="82">
        <f t="shared" si="32"/>
        <v>-1.9695355238759062E-2</v>
      </c>
      <c r="AQ73" s="82">
        <f t="shared" si="33"/>
        <v>-1.3083723679280235E-2</v>
      </c>
      <c r="AR73" s="82">
        <f t="shared" si="34"/>
        <v>1.1632829615731382E-2</v>
      </c>
      <c r="AS73" s="82">
        <f t="shared" si="35"/>
        <v>-4.8875064962976874E-4</v>
      </c>
      <c r="AT73" s="82">
        <f t="shared" si="36"/>
        <v>5.0585410548309086E-3</v>
      </c>
      <c r="AU73" s="82">
        <f t="shared" si="37"/>
        <v>-5.0757103109034002E-2</v>
      </c>
      <c r="AV73" s="82">
        <f t="shared" si="38"/>
        <v>9.3434272748098481E-3</v>
      </c>
      <c r="AW73" s="82">
        <f t="shared" si="39"/>
        <v>-1.9767017942719574E-2</v>
      </c>
      <c r="AX73" s="82">
        <f t="shared" si="40"/>
        <v>-3.3042580406598819E-2</v>
      </c>
      <c r="AY73" s="82">
        <f t="shared" si="41"/>
        <v>-4.8875064962879925E-4</v>
      </c>
      <c r="AZ73" s="82">
        <f t="shared" si="42"/>
        <v>1.8210155536801408E-4</v>
      </c>
      <c r="BA73" s="82">
        <f t="shared" si="43"/>
        <v>-1.460695878088668E-2</v>
      </c>
      <c r="BB73" s="82">
        <f t="shared" si="44"/>
        <v>-4.887506496289609E-4</v>
      </c>
    </row>
    <row r="74" spans="1:54" s="4" customFormat="1" x14ac:dyDescent="0.45">
      <c r="A74" s="6">
        <v>43646</v>
      </c>
      <c r="B74" s="9">
        <v>5889921.7115734192</v>
      </c>
      <c r="C74" s="29">
        <v>1436392.1741377963</v>
      </c>
      <c r="D74" s="29">
        <v>1827953.8778089629</v>
      </c>
      <c r="E74" s="29">
        <v>99368.846549385999</v>
      </c>
      <c r="F74" s="29">
        <v>2511586.6814823588</v>
      </c>
      <c r="G74" s="28">
        <v>14620.131594907998</v>
      </c>
      <c r="H74" s="11">
        <f t="shared" si="24"/>
        <v>5889921.7115734126</v>
      </c>
      <c r="I74" s="13">
        <v>5782045.7303421143</v>
      </c>
      <c r="J74" s="13">
        <v>107875.98123130202</v>
      </c>
      <c r="K74" s="12">
        <f t="shared" si="23"/>
        <v>5889921.7115734164</v>
      </c>
      <c r="L74" s="15">
        <v>5622351.7977992026</v>
      </c>
      <c r="M74" s="15">
        <v>267569.91377421503</v>
      </c>
      <c r="N74" s="10">
        <f t="shared" si="25"/>
        <v>5889921.7115734173</v>
      </c>
      <c r="O74" s="15">
        <v>842457.30240924505</v>
      </c>
      <c r="P74" s="15">
        <v>334807.45182753413</v>
      </c>
      <c r="Q74" s="15">
        <v>526690.03579025192</v>
      </c>
      <c r="R74" s="15">
        <v>458400.29726421996</v>
      </c>
      <c r="S74" s="15">
        <v>404072.85928195389</v>
      </c>
      <c r="T74" s="15">
        <v>541245.85362476832</v>
      </c>
      <c r="U74" s="15">
        <v>2782247.9113754402</v>
      </c>
      <c r="V74" s="19">
        <f t="shared" si="26"/>
        <v>5889921.7115734126</v>
      </c>
      <c r="W74" s="15">
        <v>2566427.9465732034</v>
      </c>
      <c r="X74" s="15">
        <v>541790.00000000186</v>
      </c>
      <c r="Y74" s="26">
        <v>2781703.7650002073</v>
      </c>
      <c r="Z74" s="19">
        <f t="shared" si="27"/>
        <v>5889921.7115734126</v>
      </c>
      <c r="AA74" s="15">
        <v>2445041.5986014716</v>
      </c>
      <c r="AB74" s="15">
        <v>559651.29892961495</v>
      </c>
      <c r="AC74" s="15">
        <v>2517209.5949543649</v>
      </c>
      <c r="AD74" s="15">
        <v>177912.13814824499</v>
      </c>
      <c r="AE74" s="15">
        <v>190107.08093971602</v>
      </c>
      <c r="AF74" s="19">
        <f t="shared" si="28"/>
        <v>5889921.7115734126</v>
      </c>
      <c r="AG74" s="15">
        <v>5089067.8184415577</v>
      </c>
      <c r="AH74" s="24">
        <v>800853.89313185902</v>
      </c>
      <c r="AI74" s="19">
        <f t="shared" si="29"/>
        <v>5889921.7115734164</v>
      </c>
      <c r="AJ74" s="13">
        <v>57206.585850674986</v>
      </c>
      <c r="AK74" s="13">
        <v>752115.14896707155</v>
      </c>
      <c r="AL74" s="13">
        <v>1748125.7573273885</v>
      </c>
      <c r="AM74" s="13">
        <v>3332474.2194282766</v>
      </c>
      <c r="AN74" s="19">
        <f t="shared" si="30"/>
        <v>5889921.7115734117</v>
      </c>
      <c r="AO74" s="82">
        <f t="shared" si="31"/>
        <v>6.8215476729890132E-2</v>
      </c>
      <c r="AP74" s="82">
        <f t="shared" si="32"/>
        <v>4.4968519086694282E-2</v>
      </c>
      <c r="AQ74" s="82">
        <f t="shared" si="33"/>
        <v>1.8909182062448137E-2</v>
      </c>
      <c r="AR74" s="82">
        <f t="shared" si="34"/>
        <v>1.9291885079276479E-2</v>
      </c>
      <c r="AS74" s="82">
        <f t="shared" si="35"/>
        <v>2.2842212770432017E-2</v>
      </c>
      <c r="AT74" s="82">
        <f t="shared" si="36"/>
        <v>2.5107404829279284E-2</v>
      </c>
      <c r="AU74" s="82">
        <f t="shared" si="37"/>
        <v>7.2151278325785481E-2</v>
      </c>
      <c r="AV74" s="82">
        <f t="shared" si="38"/>
        <v>1.1514490758001329E-2</v>
      </c>
      <c r="AW74" s="82">
        <f t="shared" si="39"/>
        <v>1.7870387034358424E-2</v>
      </c>
      <c r="AX74" s="82">
        <f t="shared" si="40"/>
        <v>1.1756658607896842E-2</v>
      </c>
      <c r="AY74" s="82">
        <f t="shared" si="41"/>
        <v>2.2842212770432177E-2</v>
      </c>
      <c r="AZ74" s="82">
        <f t="shared" si="42"/>
        <v>2.2084367779860514E-2</v>
      </c>
      <c r="BA74" s="82">
        <f t="shared" si="43"/>
        <v>3.9030567045041639E-2</v>
      </c>
      <c r="BB74" s="82">
        <f t="shared" si="44"/>
        <v>2.2842212770432985E-2</v>
      </c>
    </row>
    <row r="75" spans="1:54" s="4" customFormat="1" x14ac:dyDescent="0.45">
      <c r="A75" s="6">
        <v>43677</v>
      </c>
      <c r="B75" s="9">
        <v>5901140.4304790953</v>
      </c>
      <c r="C75" s="29">
        <v>1417827.3759002537</v>
      </c>
      <c r="D75" s="29">
        <v>1829893.1558066003</v>
      </c>
      <c r="E75" s="29">
        <v>85780.799667096988</v>
      </c>
      <c r="F75" s="29">
        <v>2553351.0878732922</v>
      </c>
      <c r="G75" s="28">
        <v>14288.011231847999</v>
      </c>
      <c r="H75" s="11">
        <f t="shared" si="24"/>
        <v>5901140.4304790916</v>
      </c>
      <c r="I75" s="13">
        <v>5799562.7429068536</v>
      </c>
      <c r="J75" s="13">
        <v>101577.68757224508</v>
      </c>
      <c r="K75" s="12">
        <f t="shared" si="23"/>
        <v>5901140.430479099</v>
      </c>
      <c r="L75" s="15">
        <v>5633845.3708680598</v>
      </c>
      <c r="M75" s="15">
        <v>267295.05961103179</v>
      </c>
      <c r="N75" s="10">
        <f t="shared" si="25"/>
        <v>5901140.4304790916</v>
      </c>
      <c r="O75" s="15">
        <v>848671.71979711321</v>
      </c>
      <c r="P75" s="15">
        <v>336634.88097937009</v>
      </c>
      <c r="Q75" s="15">
        <v>531733.02400352398</v>
      </c>
      <c r="R75" s="15">
        <v>462286.9917906308</v>
      </c>
      <c r="S75" s="15">
        <v>407679.3934969171</v>
      </c>
      <c r="T75" s="15">
        <v>545511.63294210203</v>
      </c>
      <c r="U75" s="15">
        <v>2768622.7874694346</v>
      </c>
      <c r="V75" s="19">
        <f t="shared" si="26"/>
        <v>5901140.4304790916</v>
      </c>
      <c r="W75" s="15">
        <v>2587006.0100675551</v>
      </c>
      <c r="X75" s="15">
        <v>546354.00000000047</v>
      </c>
      <c r="Y75" s="26">
        <v>2767780.420411536</v>
      </c>
      <c r="Z75" s="19">
        <f t="shared" si="27"/>
        <v>5901140.4304790916</v>
      </c>
      <c r="AA75" s="15">
        <v>2449309.2940188558</v>
      </c>
      <c r="AB75" s="15">
        <v>560000.62386738369</v>
      </c>
      <c r="AC75" s="15">
        <v>2533936.4150959896</v>
      </c>
      <c r="AD75" s="15">
        <v>170010.01116448393</v>
      </c>
      <c r="AE75" s="15">
        <v>187884.086332379</v>
      </c>
      <c r="AF75" s="19">
        <f t="shared" si="28"/>
        <v>5901140.4304790916</v>
      </c>
      <c r="AG75" s="15">
        <v>5086765.3313609427</v>
      </c>
      <c r="AH75" s="24">
        <v>814375.09911814914</v>
      </c>
      <c r="AI75" s="19">
        <f t="shared" si="29"/>
        <v>5901140.4304790916</v>
      </c>
      <c r="AJ75" s="13">
        <v>57618.036373689974</v>
      </c>
      <c r="AK75" s="13">
        <v>760985.32523089822</v>
      </c>
      <c r="AL75" s="13">
        <v>1743018.775566692</v>
      </c>
      <c r="AM75" s="13">
        <v>3339518.2933078115</v>
      </c>
      <c r="AN75" s="19">
        <f t="shared" si="30"/>
        <v>5901140.4304790916</v>
      </c>
      <c r="AO75" s="82">
        <f t="shared" si="31"/>
        <v>7.1923628529237471E-3</v>
      </c>
      <c r="AP75" s="82">
        <f t="shared" si="32"/>
        <v>1.1793641274223308E-2</v>
      </c>
      <c r="AQ75" s="82">
        <f t="shared" si="33"/>
        <v>-2.9214041033891556E-3</v>
      </c>
      <c r="AR75" s="82">
        <f t="shared" si="34"/>
        <v>2.1137669538350799E-3</v>
      </c>
      <c r="AS75" s="82">
        <f t="shared" si="35"/>
        <v>1.904731413260662E-3</v>
      </c>
      <c r="AT75" s="82">
        <f t="shared" si="36"/>
        <v>1.7454490016960084E-3</v>
      </c>
      <c r="AU75" s="82">
        <f t="shared" si="37"/>
        <v>6.2418319842527398E-4</v>
      </c>
      <c r="AV75" s="82">
        <f t="shared" si="38"/>
        <v>6.6449850561323253E-3</v>
      </c>
      <c r="AW75" s="82">
        <f t="shared" si="39"/>
        <v>-4.4415895767474983E-2</v>
      </c>
      <c r="AX75" s="82">
        <f t="shared" si="40"/>
        <v>-1.1693381416139605E-2</v>
      </c>
      <c r="AY75" s="82">
        <f t="shared" si="41"/>
        <v>1.9047314132605035E-3</v>
      </c>
      <c r="AZ75" s="82">
        <f t="shared" si="42"/>
        <v>2.0442643011695221E-3</v>
      </c>
      <c r="BA75" s="82">
        <f t="shared" si="43"/>
        <v>-1.027223723722467E-3</v>
      </c>
      <c r="BB75" s="82">
        <f t="shared" si="44"/>
        <v>1.9047314132597114E-3</v>
      </c>
    </row>
    <row r="76" spans="1:54" s="4" customFormat="1" x14ac:dyDescent="0.45">
      <c r="A76" s="1">
        <f>EOMONTH(A75,1)</f>
        <v>43708</v>
      </c>
      <c r="B76" s="9">
        <v>5898422.9601111114</v>
      </c>
      <c r="C76" s="29">
        <v>1387621.0063084625</v>
      </c>
      <c r="D76" s="29">
        <v>1828886.8120421781</v>
      </c>
      <c r="E76" s="29">
        <v>85394.378838233009</v>
      </c>
      <c r="F76" s="29">
        <v>2581192.5892457063</v>
      </c>
      <c r="G76" s="28">
        <v>15328.173676528002</v>
      </c>
      <c r="H76" s="11">
        <f t="shared" si="24"/>
        <v>5898422.9601111077</v>
      </c>
      <c r="I76" s="13">
        <v>5799596.3327552415</v>
      </c>
      <c r="J76" s="13">
        <v>98826.627355867036</v>
      </c>
      <c r="K76" s="12">
        <f t="shared" si="23"/>
        <v>5898422.9601111086</v>
      </c>
      <c r="L76" s="15">
        <v>5632858.1484125424</v>
      </c>
      <c r="M76" s="15">
        <v>265564.81169856503</v>
      </c>
      <c r="N76" s="10">
        <f t="shared" si="25"/>
        <v>5898422.9601111077</v>
      </c>
      <c r="O76" s="15">
        <v>841596.02088101627</v>
      </c>
      <c r="P76" s="15">
        <v>338261.27583528397</v>
      </c>
      <c r="Q76" s="15">
        <v>533655.20855280408</v>
      </c>
      <c r="R76" s="15">
        <v>462606.31559768796</v>
      </c>
      <c r="S76" s="15">
        <v>409434.91078247124</v>
      </c>
      <c r="T76" s="15">
        <v>546987.14864426304</v>
      </c>
      <c r="U76" s="15">
        <v>2765882.0798175782</v>
      </c>
      <c r="V76" s="19">
        <f t="shared" si="26"/>
        <v>5898422.9601111049</v>
      </c>
      <c r="W76" s="15">
        <v>2585553.7316492624</v>
      </c>
      <c r="X76" s="15">
        <v>548306.00000000047</v>
      </c>
      <c r="Y76" s="26">
        <v>2764563.2284618421</v>
      </c>
      <c r="Z76" s="19">
        <f t="shared" si="27"/>
        <v>5898422.9601111049</v>
      </c>
      <c r="AA76" s="15">
        <v>2449154.694029978</v>
      </c>
      <c r="AB76" s="15">
        <v>558215.9143544028</v>
      </c>
      <c r="AC76" s="15">
        <v>2528050.7847629166</v>
      </c>
      <c r="AD76" s="15">
        <v>176972.11694133197</v>
      </c>
      <c r="AE76" s="15">
        <v>186029.45002247611</v>
      </c>
      <c r="AF76" s="19">
        <f t="shared" si="28"/>
        <v>5898422.9601111049</v>
      </c>
      <c r="AG76" s="15">
        <v>5084921.2695925627</v>
      </c>
      <c r="AH76" s="24">
        <v>813501.69051854743</v>
      </c>
      <c r="AI76" s="19">
        <f t="shared" si="29"/>
        <v>5898422.9601111105</v>
      </c>
      <c r="AJ76" s="13">
        <v>56476.066334305018</v>
      </c>
      <c r="AK76" s="13">
        <v>753525.66676070285</v>
      </c>
      <c r="AL76" s="13">
        <v>1753554.0856110894</v>
      </c>
      <c r="AM76" s="13">
        <v>3334867.1414050125</v>
      </c>
      <c r="AN76" s="19">
        <f t="shared" si="30"/>
        <v>5898422.9601111095</v>
      </c>
      <c r="AO76" s="82">
        <f t="shared" si="31"/>
        <v>-1.9819662578893647E-2</v>
      </c>
      <c r="AP76" s="82">
        <f t="shared" si="32"/>
        <v>-9.8026311715432336E-3</v>
      </c>
      <c r="AQ76" s="82">
        <f t="shared" si="33"/>
        <v>6.0442894775887407E-3</v>
      </c>
      <c r="AR76" s="82">
        <f t="shared" si="34"/>
        <v>-1.392761318936222E-3</v>
      </c>
      <c r="AS76" s="82">
        <f t="shared" si="35"/>
        <v>-4.6049918655493357E-4</v>
      </c>
      <c r="AT76" s="82">
        <f t="shared" si="36"/>
        <v>-6.3119831070458142E-5</v>
      </c>
      <c r="AU76" s="82">
        <f t="shared" si="37"/>
        <v>-3.186977722731132E-3</v>
      </c>
      <c r="AV76" s="82">
        <f t="shared" si="38"/>
        <v>-2.3227221875060408E-3</v>
      </c>
      <c r="AW76" s="82">
        <f t="shared" si="39"/>
        <v>4.0951151812537862E-2</v>
      </c>
      <c r="AX76" s="82">
        <f t="shared" si="40"/>
        <v>-9.8711729455463922E-3</v>
      </c>
      <c r="AY76" s="82">
        <f t="shared" si="41"/>
        <v>-4.604991865557227E-4</v>
      </c>
      <c r="AZ76" s="82">
        <f t="shared" si="42"/>
        <v>-1.7523066227947932E-4</v>
      </c>
      <c r="BA76" s="82">
        <f t="shared" si="43"/>
        <v>-6.4731758042390255E-3</v>
      </c>
      <c r="BB76" s="82">
        <f t="shared" si="44"/>
        <v>-4.6049918655524923E-4</v>
      </c>
    </row>
    <row r="77" spans="1:54" x14ac:dyDescent="0.45">
      <c r="A77" s="1">
        <f t="shared" ref="A77:A88" si="45">EOMONTH(A76,1)</f>
        <v>43738</v>
      </c>
      <c r="B77" s="9">
        <v>5984425.0172657324</v>
      </c>
      <c r="C77" s="29">
        <v>1454948.0501346092</v>
      </c>
      <c r="D77" s="29">
        <v>1839118.3267775932</v>
      </c>
      <c r="E77" s="29">
        <v>89420.651161251997</v>
      </c>
      <c r="F77" s="29">
        <v>2582762.973331803</v>
      </c>
      <c r="G77" s="28">
        <v>18175.015860473002</v>
      </c>
      <c r="H77" s="11">
        <f t="shared" ref="H77:H88" si="46">SUM(C77:G77)</f>
        <v>5984425.0172657305</v>
      </c>
      <c r="I77" s="13">
        <v>5879840.0399070717</v>
      </c>
      <c r="J77" s="13">
        <v>104584.97735865499</v>
      </c>
      <c r="K77" s="12">
        <f t="shared" si="23"/>
        <v>5984425.0172657268</v>
      </c>
      <c r="L77" s="15">
        <v>5715547.0658617746</v>
      </c>
      <c r="M77" s="26">
        <v>268877.95140395791</v>
      </c>
      <c r="N77" s="10">
        <f t="shared" si="25"/>
        <v>5984425.0172657324</v>
      </c>
      <c r="O77" s="15">
        <v>840436.99145691877</v>
      </c>
      <c r="P77" s="15">
        <v>338510.55090019305</v>
      </c>
      <c r="Q77" s="15">
        <v>533868.17030936386</v>
      </c>
      <c r="R77" s="15">
        <v>464002.76951120986</v>
      </c>
      <c r="S77" s="15">
        <v>410590.25798247231</v>
      </c>
      <c r="T77" s="15">
        <v>553450.50987588428</v>
      </c>
      <c r="U77" s="15">
        <v>2843565.7672296902</v>
      </c>
      <c r="V77" s="19">
        <f t="shared" si="26"/>
        <v>5984425.0172657324</v>
      </c>
      <c r="W77" s="26">
        <v>2587408.740160157</v>
      </c>
      <c r="X77" s="15">
        <v>554020</v>
      </c>
      <c r="Y77" s="26">
        <v>2842996.2771055731</v>
      </c>
      <c r="Z77" s="19">
        <f t="shared" si="27"/>
        <v>5984425.0172657324</v>
      </c>
      <c r="AA77" s="15">
        <v>2503586.0151901026</v>
      </c>
      <c r="AB77" s="15">
        <v>576652.15977601975</v>
      </c>
      <c r="AC77" s="15">
        <v>2527986.0717968997</v>
      </c>
      <c r="AD77" s="15">
        <v>180649.21289179416</v>
      </c>
      <c r="AE77" s="15">
        <v>195551.55761091295</v>
      </c>
      <c r="AF77" s="19">
        <f t="shared" si="28"/>
        <v>5984425.0172657296</v>
      </c>
      <c r="AG77" s="15">
        <v>5146280.9914368344</v>
      </c>
      <c r="AH77" s="24">
        <v>838144.02582889609</v>
      </c>
      <c r="AI77" s="19">
        <f t="shared" si="29"/>
        <v>5984425.0172657305</v>
      </c>
      <c r="AJ77" s="13">
        <v>57598.475138914968</v>
      </c>
      <c r="AK77" s="13">
        <v>766379.64487841888</v>
      </c>
      <c r="AL77" s="13">
        <v>1769457.1940126892</v>
      </c>
      <c r="AM77" s="13">
        <v>3390989.7032357082</v>
      </c>
      <c r="AN77" s="19">
        <f t="shared" si="30"/>
        <v>5984425.0172657315</v>
      </c>
      <c r="AO77" s="82">
        <f t="shared" si="31"/>
        <v>1.9874061305296144E-2</v>
      </c>
      <c r="AP77" s="82">
        <f t="shared" si="32"/>
        <v>1.7058447621264732E-2</v>
      </c>
      <c r="AQ77" s="82">
        <f t="shared" si="33"/>
        <v>9.0690720817189919E-3</v>
      </c>
      <c r="AR77" s="82">
        <f t="shared" si="34"/>
        <v>1.6829024800985245E-2</v>
      </c>
      <c r="AS77" s="82">
        <f t="shared" si="35"/>
        <v>1.4580517154538184E-2</v>
      </c>
      <c r="AT77" s="82">
        <f t="shared" si="36"/>
        <v>2.2224533751504374E-2</v>
      </c>
      <c r="AU77" s="82">
        <f t="shared" si="37"/>
        <v>3.3027086737466342E-2</v>
      </c>
      <c r="AV77" s="82">
        <f t="shared" si="38"/>
        <v>-2.5597969157501816E-5</v>
      </c>
      <c r="AW77" s="82">
        <f t="shared" si="39"/>
        <v>2.0777826552649422E-2</v>
      </c>
      <c r="AX77" s="82">
        <f t="shared" si="40"/>
        <v>5.1186022359827277E-2</v>
      </c>
      <c r="AY77" s="82">
        <f t="shared" si="41"/>
        <v>1.4580517154538669E-2</v>
      </c>
      <c r="AZ77" s="82">
        <f t="shared" si="42"/>
        <v>1.4679744327049256E-2</v>
      </c>
      <c r="BA77" s="82">
        <f t="shared" si="43"/>
        <v>1.2475823450410782E-2</v>
      </c>
      <c r="BB77" s="82">
        <f t="shared" si="44"/>
        <v>1.4580517154538663E-2</v>
      </c>
    </row>
    <row r="78" spans="1:54" x14ac:dyDescent="0.45">
      <c r="A78" s="1">
        <f t="shared" si="45"/>
        <v>43769</v>
      </c>
      <c r="B78" s="9">
        <f t="shared" ref="B78:B88" si="47">SUM(C78:G78)</f>
        <v>6003886.2297623763</v>
      </c>
      <c r="C78" s="29">
        <v>1430427.9424536405</v>
      </c>
      <c r="D78" s="29">
        <v>1843739.2703287036</v>
      </c>
      <c r="E78" s="29">
        <v>94885.663866409974</v>
      </c>
      <c r="F78" s="29">
        <v>2618088.0720121646</v>
      </c>
      <c r="G78" s="28">
        <v>16745.281101458</v>
      </c>
      <c r="H78" s="11">
        <f t="shared" si="46"/>
        <v>6003886.2297623763</v>
      </c>
      <c r="I78" s="13">
        <v>5892394.2540365793</v>
      </c>
      <c r="J78" s="13">
        <v>111491.97572579593</v>
      </c>
      <c r="K78" s="12">
        <f t="shared" si="23"/>
        <v>6003886.2297623754</v>
      </c>
      <c r="L78" s="15">
        <v>5726040.6711837854</v>
      </c>
      <c r="M78" s="26">
        <v>277845.558578589</v>
      </c>
      <c r="N78" s="10">
        <f t="shared" ref="N78:N88" si="48">SUM(L78:M78)</f>
        <v>6003886.2297623744</v>
      </c>
      <c r="O78" s="15">
        <v>845565.24627015647</v>
      </c>
      <c r="P78" s="15">
        <v>340371.98507601698</v>
      </c>
      <c r="Q78" s="15">
        <v>535809.63833621878</v>
      </c>
      <c r="R78" s="15">
        <v>467235.1798775983</v>
      </c>
      <c r="S78" s="15">
        <v>412493.5026033381</v>
      </c>
      <c r="T78" s="15">
        <v>552494.7705419173</v>
      </c>
      <c r="U78" s="15">
        <v>2849915.9070571312</v>
      </c>
      <c r="V78" s="19">
        <f t="shared" si="26"/>
        <v>6003886.2297623772</v>
      </c>
      <c r="W78" s="26">
        <v>2601475.552163328</v>
      </c>
      <c r="X78" s="15">
        <v>554476</v>
      </c>
      <c r="Y78" s="26">
        <v>2847934.6775990482</v>
      </c>
      <c r="Z78" s="19">
        <f t="shared" ref="Z78:Z88" si="49">SUM(W78:Y78)</f>
        <v>6003886.2297623763</v>
      </c>
      <c r="AA78" s="15">
        <v>2493743.501140737</v>
      </c>
      <c r="AB78" s="15">
        <v>599879.34328984795</v>
      </c>
      <c r="AC78" s="15">
        <v>2537916.2603779323</v>
      </c>
      <c r="AD78" s="15">
        <v>172793.67939889894</v>
      </c>
      <c r="AE78" s="15">
        <v>199553.44555495898</v>
      </c>
      <c r="AF78" s="19">
        <f t="shared" si="28"/>
        <v>6003886.2297623744</v>
      </c>
      <c r="AG78" s="15">
        <v>5172726.2879857086</v>
      </c>
      <c r="AH78" s="24">
        <v>831159.94177666504</v>
      </c>
      <c r="AI78" s="19">
        <f t="shared" si="29"/>
        <v>6003886.2297623735</v>
      </c>
      <c r="AJ78" s="13">
        <v>61046.269839670029</v>
      </c>
      <c r="AK78" s="13">
        <v>784361.25417983206</v>
      </c>
      <c r="AL78" s="13">
        <v>1774491.2334761654</v>
      </c>
      <c r="AM78" s="13">
        <v>3383987.4722667104</v>
      </c>
      <c r="AN78" s="19">
        <f t="shared" si="30"/>
        <v>6003886.2297623781</v>
      </c>
      <c r="AO78" s="82">
        <f t="shared" si="31"/>
        <v>5.9859131555822127E-2</v>
      </c>
      <c r="AP78" s="82">
        <f t="shared" si="32"/>
        <v>2.346305701303672E-2</v>
      </c>
      <c r="AQ78" s="82">
        <f t="shared" si="33"/>
        <v>2.8449625571672224E-3</v>
      </c>
      <c r="AR78" s="82">
        <f t="shared" si="34"/>
        <v>-2.0649519998000086E-3</v>
      </c>
      <c r="AS78" s="82">
        <f t="shared" si="35"/>
        <v>3.2519769970379641E-3</v>
      </c>
      <c r="AT78" s="82">
        <f t="shared" si="36"/>
        <v>-3.9313664438320834E-3</v>
      </c>
      <c r="AU78" s="82">
        <f t="shared" si="37"/>
        <v>4.0279366200327744E-2</v>
      </c>
      <c r="AV78" s="82">
        <f t="shared" si="38"/>
        <v>3.928102568213231E-3</v>
      </c>
      <c r="AW78" s="82">
        <f t="shared" si="39"/>
        <v>-4.3485013674543681E-2</v>
      </c>
      <c r="AX78" s="82">
        <f t="shared" si="40"/>
        <v>2.0464618093242435E-2</v>
      </c>
      <c r="AY78" s="82">
        <f t="shared" si="41"/>
        <v>3.251976997037654E-3</v>
      </c>
      <c r="AZ78" s="82">
        <f t="shared" si="42"/>
        <v>1.8359756644622466E-3</v>
      </c>
      <c r="BA78" s="82">
        <f t="shared" si="43"/>
        <v>3.3351961839214933E-2</v>
      </c>
      <c r="BB78" s="82">
        <f t="shared" si="44"/>
        <v>3.2519769970371856E-3</v>
      </c>
    </row>
    <row r="79" spans="1:54" x14ac:dyDescent="0.45">
      <c r="A79" s="1">
        <f t="shared" si="45"/>
        <v>43799</v>
      </c>
      <c r="B79" s="9">
        <f t="shared" si="47"/>
        <v>6042744.0184483919</v>
      </c>
      <c r="C79" s="29">
        <v>1491397.9256293385</v>
      </c>
      <c r="D79" s="29">
        <v>1869471.7299506476</v>
      </c>
      <c r="E79" s="29">
        <v>86373.43254748598</v>
      </c>
      <c r="F79" s="29">
        <v>2577859.5362699898</v>
      </c>
      <c r="G79" s="28">
        <v>17641.394050930001</v>
      </c>
      <c r="H79" s="11">
        <f t="shared" si="46"/>
        <v>6042744.0184483919</v>
      </c>
      <c r="I79" s="13">
        <v>5936022.3133814093</v>
      </c>
      <c r="J79" s="13">
        <v>106721.70506698605</v>
      </c>
      <c r="K79" s="12">
        <f t="shared" si="23"/>
        <v>6042744.0184483957</v>
      </c>
      <c r="L79" s="15">
        <v>5765857.622107802</v>
      </c>
      <c r="M79" s="26">
        <v>276886.39634059835</v>
      </c>
      <c r="N79" s="10">
        <f t="shared" si="48"/>
        <v>6042744.0184484003</v>
      </c>
      <c r="O79" s="15">
        <v>853766.98659110768</v>
      </c>
      <c r="P79" s="15">
        <v>342436.64390511502</v>
      </c>
      <c r="Q79" s="15">
        <v>541034.86192952609</v>
      </c>
      <c r="R79" s="15">
        <v>470324.44211621024</v>
      </c>
      <c r="S79" s="15">
        <v>412362.06939362036</v>
      </c>
      <c r="T79" s="15">
        <v>554856.11016416689</v>
      </c>
      <c r="U79" s="15">
        <v>2867962.9043486509</v>
      </c>
      <c r="V79" s="19">
        <f t="shared" si="26"/>
        <v>6042744.0184483975</v>
      </c>
      <c r="W79" s="26">
        <v>2619925.0039355792</v>
      </c>
      <c r="X79" s="15">
        <v>558504</v>
      </c>
      <c r="Y79" s="26">
        <v>2864315.0145128174</v>
      </c>
      <c r="Z79" s="19">
        <f t="shared" si="49"/>
        <v>6042744.0184483966</v>
      </c>
      <c r="AA79" s="15">
        <v>2543476.7212222707</v>
      </c>
      <c r="AB79" s="15">
        <v>594277.96755705331</v>
      </c>
      <c r="AC79" s="15">
        <v>2539768.8656108882</v>
      </c>
      <c r="AD79" s="15">
        <v>172025.35161380601</v>
      </c>
      <c r="AE79" s="15">
        <v>193195.11244437599</v>
      </c>
      <c r="AF79" s="19">
        <f t="shared" si="28"/>
        <v>6042744.0184483938</v>
      </c>
      <c r="AG79" s="15">
        <v>5225299.3659836864</v>
      </c>
      <c r="AH79" s="24">
        <v>817444.65246470959</v>
      </c>
      <c r="AI79" s="19">
        <f t="shared" si="29"/>
        <v>6042744.0184483957</v>
      </c>
      <c r="AJ79" s="13">
        <v>59697.746807719988</v>
      </c>
      <c r="AK79" s="13">
        <v>779921.9861757633</v>
      </c>
      <c r="AL79" s="13">
        <v>1758542.249934033</v>
      </c>
      <c r="AM79" s="13">
        <v>3444153.3103257408</v>
      </c>
      <c r="AN79" s="19">
        <f t="shared" si="30"/>
        <v>6042315.2932432573</v>
      </c>
      <c r="AO79" s="82">
        <f t="shared" si="31"/>
        <v>-2.2090179064040413E-2</v>
      </c>
      <c r="AP79" s="82">
        <f t="shared" si="32"/>
        <v>-5.6597237311405441E-3</v>
      </c>
      <c r="AQ79" s="82">
        <f t="shared" si="33"/>
        <v>-8.9879190391315318E-3</v>
      </c>
      <c r="AR79" s="82">
        <f t="shared" si="34"/>
        <v>1.7779568793358843E-2</v>
      </c>
      <c r="AS79" s="82">
        <f t="shared" si="35"/>
        <v>6.4006981495384075E-3</v>
      </c>
      <c r="AT79" s="82">
        <f t="shared" si="36"/>
        <v>1.9943197870504255E-2</v>
      </c>
      <c r="AU79" s="82">
        <f t="shared" si="37"/>
        <v>-9.337503942168885E-3</v>
      </c>
      <c r="AV79" s="82">
        <f t="shared" si="38"/>
        <v>7.2997098520500767E-4</v>
      </c>
      <c r="AW79" s="82">
        <f t="shared" si="39"/>
        <v>-4.4465039911513434E-3</v>
      </c>
      <c r="AX79" s="82">
        <f t="shared" si="40"/>
        <v>-3.1862807945512717E-2</v>
      </c>
      <c r="AY79" s="82">
        <f t="shared" si="41"/>
        <v>6.4721060991119591E-3</v>
      </c>
      <c r="AZ79" s="82">
        <f t="shared" si="42"/>
        <v>6.9536619123917072E-3</v>
      </c>
      <c r="BA79" s="82">
        <f t="shared" si="43"/>
        <v>-3.4521416966229717E-3</v>
      </c>
      <c r="BB79" s="82">
        <f t="shared" si="44"/>
        <v>6.4721060991130451E-3</v>
      </c>
    </row>
    <row r="80" spans="1:54" x14ac:dyDescent="0.45">
      <c r="A80" s="1">
        <f t="shared" si="45"/>
        <v>43830</v>
      </c>
      <c r="B80" s="45">
        <f t="shared" si="47"/>
        <v>6077378.7980441116</v>
      </c>
      <c r="C80" s="47">
        <v>1493117.1836633249</v>
      </c>
      <c r="D80" s="47">
        <v>1952727.6344997198</v>
      </c>
      <c r="E80" s="47">
        <v>71816.210683567988</v>
      </c>
      <c r="F80" s="47">
        <v>2541174.4911837755</v>
      </c>
      <c r="G80" s="47">
        <v>18543.278013723</v>
      </c>
      <c r="H80" s="46">
        <f t="shared" si="46"/>
        <v>6077378.7980441116</v>
      </c>
      <c r="I80" s="15">
        <v>5981803.2177651096</v>
      </c>
      <c r="J80" s="48">
        <v>95575.580279008049</v>
      </c>
      <c r="K80" s="12">
        <f t="shared" si="23"/>
        <v>6077378.7980441181</v>
      </c>
      <c r="L80" s="51">
        <v>5786283.2863571774</v>
      </c>
      <c r="M80" s="44">
        <v>291095.51168694388</v>
      </c>
      <c r="N80" s="10">
        <f t="shared" si="48"/>
        <v>6077378.7980441209</v>
      </c>
      <c r="O80" s="50">
        <v>883046.64054045011</v>
      </c>
      <c r="P80" s="50">
        <v>352148.64890968084</v>
      </c>
      <c r="Q80" s="50">
        <v>557630.92520251672</v>
      </c>
      <c r="R80" s="50">
        <v>490298.12743433402</v>
      </c>
      <c r="S80" s="50">
        <v>422459.48825754796</v>
      </c>
      <c r="T80" s="50">
        <v>563772.07685014093</v>
      </c>
      <c r="U80" s="50">
        <v>2808022.8908494427</v>
      </c>
      <c r="V80" s="49">
        <f t="shared" si="26"/>
        <v>6077378.7980441134</v>
      </c>
      <c r="W80" s="50">
        <v>2705583.830344528</v>
      </c>
      <c r="X80" s="50">
        <v>566526</v>
      </c>
      <c r="Y80" s="50">
        <v>2805268.9676995841</v>
      </c>
      <c r="Z80" s="49">
        <f t="shared" si="49"/>
        <v>6077378.7980441116</v>
      </c>
      <c r="AA80" s="50">
        <v>2596337.388208631</v>
      </c>
      <c r="AB80" s="50">
        <v>537464.48946875543</v>
      </c>
      <c r="AC80" s="50">
        <v>2565784.3574274383</v>
      </c>
      <c r="AD80" s="50">
        <v>179950.86893338303</v>
      </c>
      <c r="AE80" s="44">
        <v>197841.69400590201</v>
      </c>
      <c r="AF80" s="19">
        <f t="shared" si="28"/>
        <v>6077378.7980441106</v>
      </c>
      <c r="AG80" s="51">
        <v>5247465.8162960336</v>
      </c>
      <c r="AH80" s="44">
        <v>829912.9817480871</v>
      </c>
      <c r="AI80" s="19">
        <f t="shared" si="29"/>
        <v>6077378.7980441209</v>
      </c>
      <c r="AJ80" s="51">
        <v>52997.774794803998</v>
      </c>
      <c r="AK80" s="50">
        <v>761445.31511104561</v>
      </c>
      <c r="AL80" s="50">
        <v>1755829.3749949557</v>
      </c>
      <c r="AM80" s="50">
        <v>3507028.1204018542</v>
      </c>
      <c r="AN80" s="49">
        <f t="shared" ref="AN80:AN88" si="50">SUM(AJ80:AM80)</f>
        <v>6077300.5853026602</v>
      </c>
      <c r="AO80" s="82">
        <f t="shared" si="31"/>
        <v>-0.11223157273415826</v>
      </c>
      <c r="AP80" s="82">
        <f t="shared" si="32"/>
        <v>-2.3690409287364021E-2</v>
      </c>
      <c r="AQ80" s="82">
        <f t="shared" si="33"/>
        <v>-1.5426839697363355E-3</v>
      </c>
      <c r="AR80" s="82">
        <f t="shared" si="34"/>
        <v>1.8255520126706195E-2</v>
      </c>
      <c r="AS80" s="82">
        <f t="shared" si="35"/>
        <v>5.7900474175064604E-3</v>
      </c>
      <c r="AT80" s="82">
        <f t="shared" si="36"/>
        <v>2.078283891702298E-2</v>
      </c>
      <c r="AU80" s="82">
        <f t="shared" si="37"/>
        <v>-9.5600848743973565E-2</v>
      </c>
      <c r="AV80" s="82">
        <f t="shared" si="38"/>
        <v>1.0243251726094589E-2</v>
      </c>
      <c r="AW80" s="82">
        <f t="shared" si="39"/>
        <v>4.6071798401956882E-2</v>
      </c>
      <c r="AX80" s="82">
        <f t="shared" si="40"/>
        <v>2.4051237646417416E-2</v>
      </c>
      <c r="AY80" s="82">
        <f t="shared" si="41"/>
        <v>5.7316311083139499E-3</v>
      </c>
      <c r="AZ80" s="82">
        <f t="shared" si="42"/>
        <v>3.5425197061852757E-3</v>
      </c>
      <c r="BA80" s="82">
        <f t="shared" si="43"/>
        <v>5.1317491701061667E-2</v>
      </c>
      <c r="BB80" s="82">
        <f t="shared" si="44"/>
        <v>5.7316311083145596E-3</v>
      </c>
    </row>
    <row r="81" spans="1:54" x14ac:dyDescent="0.45">
      <c r="A81" s="1">
        <f t="shared" si="45"/>
        <v>43861</v>
      </c>
      <c r="B81" s="45">
        <f t="shared" si="47"/>
        <v>6035034.0336877061</v>
      </c>
      <c r="C81" s="47">
        <v>1455484.9504344794</v>
      </c>
      <c r="D81" s="47">
        <v>1896216.3205346535</v>
      </c>
      <c r="E81" s="47">
        <v>79453.982748546972</v>
      </c>
      <c r="F81" s="47">
        <v>2585106.634356685</v>
      </c>
      <c r="G81" s="47">
        <v>18772.145613342</v>
      </c>
      <c r="H81" s="46">
        <f t="shared" si="46"/>
        <v>6035034.0336877061</v>
      </c>
      <c r="I81" s="15">
        <v>5928405.62642782</v>
      </c>
      <c r="J81" s="48">
        <v>106628.40725988502</v>
      </c>
      <c r="K81" s="12">
        <f t="shared" ref="K81:K88" si="51">SUM(I81:J81)</f>
        <v>6035034.0336877052</v>
      </c>
      <c r="L81" s="51">
        <v>5746469.9234527946</v>
      </c>
      <c r="M81" s="44">
        <v>288564.11023491091</v>
      </c>
      <c r="N81" s="10">
        <f t="shared" si="48"/>
        <v>6035034.0336877052</v>
      </c>
      <c r="O81" s="50">
        <v>860115.88238641073</v>
      </c>
      <c r="P81" s="50">
        <v>346951.52118694637</v>
      </c>
      <c r="Q81" s="50">
        <v>550974.018349602</v>
      </c>
      <c r="R81" s="50">
        <v>482570.13474459032</v>
      </c>
      <c r="S81" s="50">
        <v>419029.1633705601</v>
      </c>
      <c r="T81" s="50">
        <v>556169.61084741354</v>
      </c>
      <c r="U81" s="50">
        <v>2819223.7028021859</v>
      </c>
      <c r="V81" s="49">
        <f t="shared" ref="V81:V88" si="52">SUM(O81:U81)</f>
        <v>6035034.0336877089</v>
      </c>
      <c r="W81" s="50">
        <v>2659640.7200381104</v>
      </c>
      <c r="X81" s="50">
        <v>559130</v>
      </c>
      <c r="Y81" s="50">
        <v>2816263.3136495962</v>
      </c>
      <c r="Z81" s="49">
        <f t="shared" si="49"/>
        <v>6035034.033687707</v>
      </c>
      <c r="AA81" s="50">
        <v>2540584.852235774</v>
      </c>
      <c r="AB81" s="50">
        <v>533853.10648164363</v>
      </c>
      <c r="AC81" s="50">
        <v>2586710.1979056462</v>
      </c>
      <c r="AD81" s="50">
        <v>175381.596819042</v>
      </c>
      <c r="AE81" s="44">
        <v>198504.28024560315</v>
      </c>
      <c r="AF81" s="19">
        <f t="shared" ref="AF81:AF88" si="53">SUM(AA81:AE81)</f>
        <v>6035034.0336877089</v>
      </c>
      <c r="AG81" s="51">
        <v>5212714.3542403616</v>
      </c>
      <c r="AH81" s="44">
        <v>822319.67944733659</v>
      </c>
      <c r="AI81" s="19">
        <f t="shared" ref="AI81:AI88" si="54">SUM(AG81:AH81)</f>
        <v>6035034.0336876977</v>
      </c>
      <c r="AJ81" s="51">
        <v>53199.164747546019</v>
      </c>
      <c r="AK81" s="50">
        <v>764400.7602246725</v>
      </c>
      <c r="AL81" s="50">
        <v>1757953.2399611352</v>
      </c>
      <c r="AM81" s="50">
        <v>3459580.9692062642</v>
      </c>
      <c r="AN81" s="49">
        <f t="shared" si="50"/>
        <v>6035134.1341396179</v>
      </c>
      <c r="AO81" s="82">
        <f t="shared" si="31"/>
        <v>3.7999699708480281E-3</v>
      </c>
      <c r="AP81" s="82">
        <f t="shared" si="32"/>
        <v>3.8813622659112199E-3</v>
      </c>
      <c r="AQ81" s="82">
        <f t="shared" si="33"/>
        <v>1.2096078334408653E-3</v>
      </c>
      <c r="AR81" s="82">
        <f t="shared" si="34"/>
        <v>-1.3529161890539152E-2</v>
      </c>
      <c r="AS81" s="82">
        <f t="shared" si="35"/>
        <v>-6.9383520810238769E-3</v>
      </c>
      <c r="AT81" s="82">
        <f t="shared" si="36"/>
        <v>-2.1473532764292987E-2</v>
      </c>
      <c r="AU81" s="82">
        <f t="shared" si="37"/>
        <v>-6.7192959867569974E-3</v>
      </c>
      <c r="AV81" s="82">
        <f t="shared" si="38"/>
        <v>8.155728449131646E-3</v>
      </c>
      <c r="AW81" s="82">
        <f t="shared" si="39"/>
        <v>-2.5391775774267333E-2</v>
      </c>
      <c r="AX81" s="82">
        <f t="shared" si="40"/>
        <v>3.3490728181966066E-3</v>
      </c>
      <c r="AY81" s="82">
        <f t="shared" si="41"/>
        <v>-6.9676032650835603E-3</v>
      </c>
      <c r="AZ81" s="82">
        <f t="shared" si="42"/>
        <v>-6.8806453009748574E-3</v>
      </c>
      <c r="BA81" s="82">
        <f t="shared" si="43"/>
        <v>-8.6961198314707763E-3</v>
      </c>
      <c r="BB81" s="82">
        <f t="shared" si="44"/>
        <v>-6.9676032650858475E-3</v>
      </c>
    </row>
    <row r="82" spans="1:54" x14ac:dyDescent="0.45">
      <c r="A82" s="61">
        <f t="shared" si="45"/>
        <v>43890</v>
      </c>
      <c r="B82" s="58">
        <f t="shared" si="47"/>
        <v>6129766.0232152222</v>
      </c>
      <c r="C82" s="50">
        <v>1491373.673257963</v>
      </c>
      <c r="D82" s="50">
        <v>1894817.304228365</v>
      </c>
      <c r="E82" s="50">
        <v>78029.288334352008</v>
      </c>
      <c r="F82" s="50">
        <v>2647719.5497131431</v>
      </c>
      <c r="G82" s="50">
        <v>17826.207681398999</v>
      </c>
      <c r="H82" s="46">
        <f t="shared" si="46"/>
        <v>6129766.0232152222</v>
      </c>
      <c r="I82" s="48">
        <v>6019366.6343491748</v>
      </c>
      <c r="J82" s="48">
        <v>110399.38886605704</v>
      </c>
      <c r="K82" s="12">
        <f t="shared" si="51"/>
        <v>6129766.0232152315</v>
      </c>
      <c r="L82" s="51">
        <v>5836887.9975495329</v>
      </c>
      <c r="M82" s="44">
        <v>292878.02566568996</v>
      </c>
      <c r="N82" s="10">
        <f t="shared" si="48"/>
        <v>6129766.0232152231</v>
      </c>
      <c r="O82" s="50">
        <v>856940.98779286444</v>
      </c>
      <c r="P82" s="50">
        <v>347016.3183189939</v>
      </c>
      <c r="Q82" s="50">
        <v>553374.73083541938</v>
      </c>
      <c r="R82" s="50">
        <v>484933.9493798539</v>
      </c>
      <c r="S82" s="50">
        <v>424015.21224784618</v>
      </c>
      <c r="T82" s="50">
        <v>562788.12310203211</v>
      </c>
      <c r="U82" s="50">
        <v>2900696.7015382145</v>
      </c>
      <c r="V82" s="49">
        <f t="shared" si="52"/>
        <v>6129766.023215224</v>
      </c>
      <c r="W82" s="50">
        <v>2666281.198574977</v>
      </c>
      <c r="X82" s="50">
        <v>566672</v>
      </c>
      <c r="Y82" s="50">
        <v>2896812.8246402461</v>
      </c>
      <c r="Z82" s="49">
        <f t="shared" si="49"/>
        <v>6129766.0232152231</v>
      </c>
      <c r="AA82" s="50">
        <v>2576010.2069927128</v>
      </c>
      <c r="AB82" s="50">
        <v>547254.03167352232</v>
      </c>
      <c r="AC82" s="50">
        <v>2625011.4696850032</v>
      </c>
      <c r="AD82" s="50">
        <v>179188.72911077715</v>
      </c>
      <c r="AE82" s="44">
        <v>202301.58575320896</v>
      </c>
      <c r="AF82" s="19">
        <f t="shared" si="53"/>
        <v>6129766.023215224</v>
      </c>
      <c r="AG82" s="44">
        <v>5276555.8351392448</v>
      </c>
      <c r="AH82" s="44">
        <v>853210.18807597447</v>
      </c>
      <c r="AI82" s="19">
        <f t="shared" si="54"/>
        <v>6129766.0232152194</v>
      </c>
      <c r="AJ82" s="50">
        <v>52429.65249603003</v>
      </c>
      <c r="AK82" s="50">
        <v>768125.39190425561</v>
      </c>
      <c r="AL82" s="50">
        <v>1798317.5056495152</v>
      </c>
      <c r="AM82" s="50">
        <v>3510844.3145313077</v>
      </c>
      <c r="AN82" s="49">
        <f t="shared" si="50"/>
        <v>6129716.8645811081</v>
      </c>
      <c r="AO82" s="82">
        <f t="shared" si="31"/>
        <v>-1.4464743105792566E-2</v>
      </c>
      <c r="AP82" s="82">
        <f t="shared" si="32"/>
        <v>4.8726163988748062E-3</v>
      </c>
      <c r="AQ82" s="82">
        <f t="shared" si="33"/>
        <v>2.2960943881119595E-2</v>
      </c>
      <c r="AR82" s="82">
        <f t="shared" si="34"/>
        <v>1.4817790299269924E-2</v>
      </c>
      <c r="AS82" s="82">
        <f t="shared" si="35"/>
        <v>1.5672017943470964E-2</v>
      </c>
      <c r="AT82" s="82">
        <f t="shared" si="36"/>
        <v>1.3943779411958478E-2</v>
      </c>
      <c r="AU82" s="82">
        <f t="shared" si="37"/>
        <v>2.5102270698015461E-2</v>
      </c>
      <c r="AV82" s="82">
        <f t="shared" si="38"/>
        <v>1.4806943510861004E-2</v>
      </c>
      <c r="AW82" s="82">
        <f t="shared" si="39"/>
        <v>2.1707706856286257E-2</v>
      </c>
      <c r="AX82" s="82">
        <f t="shared" si="40"/>
        <v>1.9129590066811256E-2</v>
      </c>
      <c r="AY82" s="82">
        <f t="shared" si="41"/>
        <v>1.5697009991777814E-2</v>
      </c>
      <c r="AZ82" s="82">
        <f t="shared" si="42"/>
        <v>1.5734542301825923E-2</v>
      </c>
      <c r="BA82" s="82">
        <f t="shared" si="43"/>
        <v>1.4949591019019041E-2</v>
      </c>
      <c r="BB82" s="82">
        <f t="shared" si="44"/>
        <v>1.5697009991778286E-2</v>
      </c>
    </row>
    <row r="83" spans="1:54" s="59" customFormat="1" x14ac:dyDescent="0.45">
      <c r="A83" s="83">
        <f t="shared" si="45"/>
        <v>43921</v>
      </c>
      <c r="B83" s="60">
        <f t="shared" si="47"/>
        <v>6303721.1169573711</v>
      </c>
      <c r="C83" s="64">
        <v>1652283.0602630619</v>
      </c>
      <c r="D83" s="64">
        <v>1933743.8374729101</v>
      </c>
      <c r="E83" s="64">
        <v>73332.268391666003</v>
      </c>
      <c r="F83" s="64">
        <v>2628326.5450926768</v>
      </c>
      <c r="G83" s="64">
        <v>16035.405737056</v>
      </c>
      <c r="H83" s="64">
        <f t="shared" si="46"/>
        <v>6303721.1169573711</v>
      </c>
      <c r="I83" s="64">
        <v>6195766.4556495491</v>
      </c>
      <c r="J83" s="64">
        <v>107954.66</v>
      </c>
      <c r="K83" s="67">
        <f t="shared" si="51"/>
        <v>6303721.1156495493</v>
      </c>
      <c r="L83" s="64">
        <v>6012930.6609241012</v>
      </c>
      <c r="M83" s="64">
        <v>290790.456033269</v>
      </c>
      <c r="N83" s="67">
        <f t="shared" si="48"/>
        <v>6303721.1169573702</v>
      </c>
      <c r="O83" s="64">
        <v>856862.03739645006</v>
      </c>
      <c r="P83" s="64">
        <v>346667.07037607598</v>
      </c>
      <c r="Q83" s="64">
        <v>556008.00748874422</v>
      </c>
      <c r="R83" s="64">
        <v>487465.5207344403</v>
      </c>
      <c r="S83" s="64">
        <v>427731.66108173539</v>
      </c>
      <c r="T83" s="64">
        <v>563850.63194253924</v>
      </c>
      <c r="U83" s="64">
        <v>3065136.1879373845</v>
      </c>
      <c r="V83" s="64">
        <f t="shared" si="52"/>
        <v>6303721.1169573693</v>
      </c>
      <c r="W83" s="64">
        <v>2674734.2970774453</v>
      </c>
      <c r="X83" s="64">
        <v>569572</v>
      </c>
      <c r="Y83" s="64">
        <v>3059414.8198799221</v>
      </c>
      <c r="Z83" s="84">
        <f t="shared" si="49"/>
        <v>6303721.1169573674</v>
      </c>
      <c r="AA83" s="64">
        <v>2629173.9849109249</v>
      </c>
      <c r="AB83" s="64">
        <v>544281.19774001115</v>
      </c>
      <c r="AC83" s="64">
        <v>2686044.7364323433</v>
      </c>
      <c r="AD83" s="64">
        <v>191153.90125543805</v>
      </c>
      <c r="AE83" s="64">
        <v>253067.29661864811</v>
      </c>
      <c r="AF83" s="85">
        <f t="shared" si="53"/>
        <v>6303721.1169573646</v>
      </c>
      <c r="AG83" s="64">
        <v>5343744.0445121573</v>
      </c>
      <c r="AH83" s="64">
        <v>959977.07244520483</v>
      </c>
      <c r="AI83" s="85">
        <f t="shared" si="54"/>
        <v>6303721.1169573618</v>
      </c>
      <c r="AJ83" s="64">
        <v>51565.504293345002</v>
      </c>
      <c r="AK83" s="64">
        <v>790341.16008175036</v>
      </c>
      <c r="AL83" s="64">
        <v>1864280.3882518206</v>
      </c>
      <c r="AM83" s="64">
        <v>3597063.1204972225</v>
      </c>
      <c r="AN83" s="84">
        <f t="shared" si="50"/>
        <v>6303250.1731241383</v>
      </c>
      <c r="AO83" s="86">
        <f t="shared" si="31"/>
        <v>-1.6482050930062168E-2</v>
      </c>
      <c r="AP83" s="86">
        <f t="shared" si="32"/>
        <v>2.8922059355985828E-2</v>
      </c>
      <c r="AQ83" s="86">
        <f t="shared" si="33"/>
        <v>3.668033169619897E-2</v>
      </c>
      <c r="AR83" s="86">
        <f t="shared" si="34"/>
        <v>2.4557855103132062E-2</v>
      </c>
      <c r="AS83" s="86">
        <f t="shared" si="35"/>
        <v>2.8310167072437706E-2</v>
      </c>
      <c r="AT83" s="86">
        <f t="shared" si="36"/>
        <v>2.0638030770955912E-2</v>
      </c>
      <c r="AU83" s="86">
        <f t="shared" si="37"/>
        <v>-5.4322741568849382E-3</v>
      </c>
      <c r="AV83" s="86">
        <f t="shared" si="38"/>
        <v>2.3250666693149336E-2</v>
      </c>
      <c r="AW83" s="86">
        <f t="shared" si="39"/>
        <v>6.6774133641317651E-2</v>
      </c>
      <c r="AX83" s="86">
        <f t="shared" si="40"/>
        <v>0.25094074609661776</v>
      </c>
      <c r="AY83" s="86">
        <f t="shared" si="41"/>
        <v>2.8378749381839624E-2</v>
      </c>
      <c r="AZ83" s="86">
        <f t="shared" si="42"/>
        <v>3.016036344169621E-2</v>
      </c>
      <c r="BA83" s="86">
        <f t="shared" si="43"/>
        <v>-7.1277782881664347E-3</v>
      </c>
      <c r="BB83" s="86">
        <f t="shared" si="44"/>
        <v>2.8378749381840693E-2</v>
      </c>
    </row>
    <row r="84" spans="1:54" x14ac:dyDescent="0.45">
      <c r="A84" s="83">
        <f t="shared" si="45"/>
        <v>43951</v>
      </c>
      <c r="B84" s="60">
        <f t="shared" si="47"/>
        <v>6206840.2852892717</v>
      </c>
      <c r="C84" s="68">
        <v>1577512.5388661416</v>
      </c>
      <c r="D84" s="68">
        <v>1929127.3616325706</v>
      </c>
      <c r="E84" s="68">
        <v>92548.485358245001</v>
      </c>
      <c r="F84" s="68">
        <v>2592747.3595943605</v>
      </c>
      <c r="G84" s="68">
        <v>14904.539837954002</v>
      </c>
      <c r="H84" s="64">
        <f t="shared" si="46"/>
        <v>6206840.2852892717</v>
      </c>
      <c r="I84" s="68">
        <v>6108900.3901700424</v>
      </c>
      <c r="J84" s="68">
        <v>97939.895119221939</v>
      </c>
      <c r="K84" s="67">
        <f t="shared" si="51"/>
        <v>6206840.2852892643</v>
      </c>
      <c r="L84" s="68">
        <v>5916863.4692896446</v>
      </c>
      <c r="M84" s="68">
        <v>289976.81599962391</v>
      </c>
      <c r="N84" s="67">
        <f t="shared" si="48"/>
        <v>6206840.2852892689</v>
      </c>
      <c r="O84" s="68">
        <v>865790.98406109051</v>
      </c>
      <c r="P84" s="68">
        <v>348926.94230855082</v>
      </c>
      <c r="Q84" s="68">
        <v>562598.99902938795</v>
      </c>
      <c r="R84" s="68">
        <v>490340.94437048602</v>
      </c>
      <c r="S84" s="68">
        <v>427498.33521789854</v>
      </c>
      <c r="T84" s="68">
        <v>561941.14887443034</v>
      </c>
      <c r="U84" s="68">
        <v>2949742.9314274276</v>
      </c>
      <c r="V84" s="64">
        <f t="shared" si="52"/>
        <v>6206840.2852892727</v>
      </c>
      <c r="W84" s="68">
        <v>2695156.2049874142</v>
      </c>
      <c r="X84" s="68">
        <v>565328</v>
      </c>
      <c r="Y84" s="68">
        <v>2946356.0803018571</v>
      </c>
      <c r="Z84" s="64">
        <f t="shared" si="49"/>
        <v>6206840.2852892708</v>
      </c>
      <c r="AA84" s="68">
        <v>2588172.1397494832</v>
      </c>
      <c r="AB84" s="68">
        <v>565409.54581511382</v>
      </c>
      <c r="AC84" s="68">
        <v>2646708.248445672</v>
      </c>
      <c r="AD84" s="68">
        <v>180812.57703616694</v>
      </c>
      <c r="AE84" s="68">
        <v>225737.77424283689</v>
      </c>
      <c r="AF84" s="64">
        <f t="shared" si="53"/>
        <v>6206840.2852892727</v>
      </c>
      <c r="AG84" s="68">
        <v>5335384.9057729142</v>
      </c>
      <c r="AH84" s="68">
        <v>871455.37951635383</v>
      </c>
      <c r="AI84" s="64">
        <f t="shared" si="54"/>
        <v>6206840.285289268</v>
      </c>
      <c r="AJ84" s="68">
        <v>51980.971159149994</v>
      </c>
      <c r="AK84" s="68">
        <v>779647.88879297813</v>
      </c>
      <c r="AL84" s="68">
        <v>1814969.8750821631</v>
      </c>
      <c r="AM84" s="68">
        <v>3560241.7502849847</v>
      </c>
      <c r="AN84" s="64">
        <f t="shared" si="50"/>
        <v>6206840.4853192754</v>
      </c>
      <c r="AO84" s="86">
        <f t="shared" si="31"/>
        <v>8.0570697697726588E-3</v>
      </c>
      <c r="AP84" s="86">
        <f t="shared" si="32"/>
        <v>-1.352994355964727E-2</v>
      </c>
      <c r="AQ84" s="86">
        <f t="shared" si="33"/>
        <v>-2.6450159257372794E-2</v>
      </c>
      <c r="AR84" s="86">
        <f t="shared" si="34"/>
        <v>-1.023650933519009E-2</v>
      </c>
      <c r="AS84" s="86">
        <f t="shared" si="35"/>
        <v>-1.5295234229467118E-2</v>
      </c>
      <c r="AT84" s="86">
        <f t="shared" si="36"/>
        <v>-1.5594953166566812E-2</v>
      </c>
      <c r="AU84" s="86">
        <f t="shared" si="37"/>
        <v>3.8818809400054131E-2</v>
      </c>
      <c r="AV84" s="86">
        <f t="shared" si="38"/>
        <v>-1.4644762781918055E-2</v>
      </c>
      <c r="AW84" s="86">
        <f t="shared" si="39"/>
        <v>-5.4099467242638394E-2</v>
      </c>
      <c r="AX84" s="86">
        <f t="shared" si="40"/>
        <v>-0.10799310199687551</v>
      </c>
      <c r="AY84" s="86">
        <f t="shared" si="41"/>
        <v>-1.5368832134320956E-2</v>
      </c>
      <c r="AZ84" s="86">
        <f t="shared" si="42"/>
        <v>-1.5976766913139904E-2</v>
      </c>
      <c r="BA84" s="86">
        <f t="shared" si="43"/>
        <v>-2.7980286724128322E-3</v>
      </c>
      <c r="BB84" s="86">
        <f t="shared" si="44"/>
        <v>-1.536883213432242E-2</v>
      </c>
    </row>
    <row r="85" spans="1:54" x14ac:dyDescent="0.45">
      <c r="A85" s="83">
        <f t="shared" si="45"/>
        <v>43982</v>
      </c>
      <c r="B85" s="60">
        <f t="shared" si="47"/>
        <v>6254933.2294767657</v>
      </c>
      <c r="C85" s="72">
        <v>1572640.4451140619</v>
      </c>
      <c r="D85" s="72">
        <v>1976447.5156424548</v>
      </c>
      <c r="E85" s="72">
        <v>77400.442435955032</v>
      </c>
      <c r="F85" s="72">
        <v>2613705.1767529338</v>
      </c>
      <c r="G85" s="72">
        <v>14739.649531360001</v>
      </c>
      <c r="H85" s="74">
        <f t="shared" si="46"/>
        <v>6254933.2294767657</v>
      </c>
      <c r="I85" s="72">
        <v>6157093.3401039327</v>
      </c>
      <c r="J85" s="72">
        <v>97839.889372836085</v>
      </c>
      <c r="K85" s="71">
        <f t="shared" si="51"/>
        <v>6254933.2294767685</v>
      </c>
      <c r="L85" s="72">
        <v>5968421.9944061246</v>
      </c>
      <c r="M85" s="72">
        <v>286511.23507064197</v>
      </c>
      <c r="N85" s="71">
        <f t="shared" si="48"/>
        <v>6254933.2294767667</v>
      </c>
      <c r="O85" s="72">
        <v>898026.76985001925</v>
      </c>
      <c r="P85" s="72">
        <v>358959.04502237489</v>
      </c>
      <c r="Q85" s="72">
        <v>571712.43024174974</v>
      </c>
      <c r="R85" s="72">
        <v>494906.11988225987</v>
      </c>
      <c r="S85" s="72">
        <v>431520.18625221215</v>
      </c>
      <c r="T85" s="72">
        <v>559432.97710153414</v>
      </c>
      <c r="U85" s="72">
        <v>2940375.7011266146</v>
      </c>
      <c r="V85" s="74">
        <f t="shared" si="52"/>
        <v>6254933.2294767648</v>
      </c>
      <c r="W85" s="72">
        <v>2755124.5512486161</v>
      </c>
      <c r="X85" s="72">
        <v>564934</v>
      </c>
      <c r="Y85" s="72">
        <v>2934874.6782281483</v>
      </c>
      <c r="Z85" s="74">
        <f t="shared" si="49"/>
        <v>6254933.2294767648</v>
      </c>
      <c r="AA85" s="72">
        <v>2638369.5931728054</v>
      </c>
      <c r="AB85" s="72">
        <v>553975.90043814294</v>
      </c>
      <c r="AC85" s="72">
        <v>2656164.9036140726</v>
      </c>
      <c r="AD85" s="72">
        <v>188787.10872780505</v>
      </c>
      <c r="AE85" s="72">
        <v>217635.72352393897</v>
      </c>
      <c r="AF85" s="74">
        <f t="shared" si="53"/>
        <v>6254933.2294767648</v>
      </c>
      <c r="AG85" s="72">
        <v>5363559.2709123138</v>
      </c>
      <c r="AH85" s="72">
        <v>891373.95856445725</v>
      </c>
      <c r="AI85" s="74">
        <f t="shared" si="54"/>
        <v>6254933.2294767713</v>
      </c>
      <c r="AJ85" s="72">
        <v>49572.869649952976</v>
      </c>
      <c r="AK85" s="72">
        <v>776223.65917215485</v>
      </c>
      <c r="AL85" s="72">
        <v>1792859.8608962747</v>
      </c>
      <c r="AM85" s="72">
        <v>3636276.8397553801</v>
      </c>
      <c r="AN85" s="74">
        <f t="shared" si="50"/>
        <v>6254933.2294737622</v>
      </c>
      <c r="AO85" s="86">
        <f t="shared" si="31"/>
        <v>-4.6326597127709306E-2</v>
      </c>
      <c r="AP85" s="86">
        <f t="shared" si="32"/>
        <v>-4.3920206416829428E-3</v>
      </c>
      <c r="AQ85" s="86">
        <f t="shared" si="33"/>
        <v>-1.2182028192003763E-2</v>
      </c>
      <c r="AR85" s="86">
        <f t="shared" si="34"/>
        <v>2.1356720920513057E-2</v>
      </c>
      <c r="AS85" s="86">
        <f t="shared" si="35"/>
        <v>7.7483454373023005E-3</v>
      </c>
      <c r="AT85" s="86">
        <f t="shared" si="36"/>
        <v>1.9394943888153025E-2</v>
      </c>
      <c r="AU85" s="86">
        <f t="shared" si="37"/>
        <v>-2.0221882459532478E-2</v>
      </c>
      <c r="AV85" s="86">
        <f t="shared" si="38"/>
        <v>3.5729873793056738E-3</v>
      </c>
      <c r="AW85" s="86">
        <f t="shared" si="39"/>
        <v>4.4103855065585458E-2</v>
      </c>
      <c r="AX85" s="86">
        <f t="shared" si="40"/>
        <v>-3.5891426439697956E-2</v>
      </c>
      <c r="AY85" s="86">
        <f t="shared" si="41"/>
        <v>7.7483779148428238E-3</v>
      </c>
      <c r="AZ85" s="86">
        <f t="shared" si="42"/>
        <v>8.7138270781613736E-3</v>
      </c>
      <c r="BA85" s="86">
        <f t="shared" si="43"/>
        <v>-1.1951234504852413E-2</v>
      </c>
      <c r="BB85" s="86">
        <f t="shared" si="44"/>
        <v>7.7483779148437284E-3</v>
      </c>
    </row>
    <row r="86" spans="1:54" x14ac:dyDescent="0.45">
      <c r="A86" s="62">
        <f t="shared" si="45"/>
        <v>44012</v>
      </c>
      <c r="B86" s="74">
        <f t="shared" si="47"/>
        <v>6346957.5390320849</v>
      </c>
      <c r="C86" s="68">
        <v>1624344.3248385093</v>
      </c>
      <c r="D86" s="68">
        <v>1986107.4227574265</v>
      </c>
      <c r="E86" s="68">
        <v>80220.353193554009</v>
      </c>
      <c r="F86" s="68">
        <v>2639627.5676746462</v>
      </c>
      <c r="G86" s="68">
        <v>16657.870567949001</v>
      </c>
      <c r="H86" s="74">
        <f t="shared" si="46"/>
        <v>6346957.5390320849</v>
      </c>
      <c r="I86" s="68">
        <v>6241904.8828905467</v>
      </c>
      <c r="J86" s="68">
        <v>105052.65614153392</v>
      </c>
      <c r="K86" s="71">
        <f t="shared" si="51"/>
        <v>6346957.5390320802</v>
      </c>
      <c r="L86" s="68">
        <v>6052098.0702083502</v>
      </c>
      <c r="M86" s="68">
        <v>294859.46882373898</v>
      </c>
      <c r="N86" s="71">
        <f t="shared" si="48"/>
        <v>6346957.5390320895</v>
      </c>
      <c r="O86" s="68">
        <v>888164.55813643581</v>
      </c>
      <c r="P86" s="68">
        <v>359842.62338562397</v>
      </c>
      <c r="Q86" s="68">
        <v>578923.14067272109</v>
      </c>
      <c r="R86" s="68">
        <v>500483.0029085991</v>
      </c>
      <c r="S86" s="68">
        <v>440387.99590324389</v>
      </c>
      <c r="T86" s="68">
        <v>566907.57460478309</v>
      </c>
      <c r="U86" s="68">
        <v>3012248.643420679</v>
      </c>
      <c r="V86" s="74">
        <f t="shared" si="52"/>
        <v>6346957.5390320858</v>
      </c>
      <c r="W86" s="68">
        <v>2767801.321006624</v>
      </c>
      <c r="X86" s="68">
        <v>570482</v>
      </c>
      <c r="Y86" s="68">
        <v>3008674.2180254622</v>
      </c>
      <c r="Z86" s="74">
        <f t="shared" si="49"/>
        <v>6346957.5390320867</v>
      </c>
      <c r="AA86" s="68">
        <v>2736487.948719915</v>
      </c>
      <c r="AB86" s="68">
        <v>573461.61732601305</v>
      </c>
      <c r="AC86" s="68">
        <v>2644111.777295745</v>
      </c>
      <c r="AD86" s="68">
        <v>176862.71971560206</v>
      </c>
      <c r="AE86" s="68">
        <v>216033.47597481209</v>
      </c>
      <c r="AF86" s="74">
        <f t="shared" si="53"/>
        <v>6346957.5390320867</v>
      </c>
      <c r="AG86" s="68">
        <v>5468397.9031854011</v>
      </c>
      <c r="AH86" s="68">
        <v>878559.63584667956</v>
      </c>
      <c r="AI86" s="74">
        <f t="shared" si="54"/>
        <v>6346957.5390320811</v>
      </c>
      <c r="AJ86" s="68">
        <v>50121.018467647009</v>
      </c>
      <c r="AK86" s="68">
        <v>785562.31379780581</v>
      </c>
      <c r="AL86" s="68">
        <v>1782585.2338011835</v>
      </c>
      <c r="AM86" s="68">
        <v>3728688.1730194045</v>
      </c>
      <c r="AN86" s="74">
        <f t="shared" si="50"/>
        <v>6346956.7390860412</v>
      </c>
      <c r="AO86" s="86">
        <f t="shared" si="31"/>
        <v>1.1057435681344562E-2</v>
      </c>
      <c r="AP86" s="86">
        <f t="shared" si="32"/>
        <v>1.2030881196806946E-2</v>
      </c>
      <c r="AQ86" s="86">
        <f t="shared" si="33"/>
        <v>-5.7308590142426041E-3</v>
      </c>
      <c r="AR86" s="86">
        <f t="shared" si="34"/>
        <v>2.5413723249476564E-2</v>
      </c>
      <c r="AS86" s="86">
        <f t="shared" si="35"/>
        <v>1.4712148992839225E-2</v>
      </c>
      <c r="AT86" s="86">
        <f t="shared" si="36"/>
        <v>3.718901089559485E-2</v>
      </c>
      <c r="AU86" s="86">
        <f t="shared" si="37"/>
        <v>3.5174304283740021E-2</v>
      </c>
      <c r="AV86" s="86">
        <f t="shared" si="38"/>
        <v>-4.5377929291693089E-3</v>
      </c>
      <c r="AW86" s="86">
        <f t="shared" si="39"/>
        <v>-6.316315288982835E-2</v>
      </c>
      <c r="AX86" s="86">
        <f t="shared" si="40"/>
        <v>-7.3620613527201799E-3</v>
      </c>
      <c r="AY86" s="86">
        <f t="shared" si="41"/>
        <v>1.4712276882773361E-2</v>
      </c>
      <c r="AZ86" s="86">
        <f t="shared" si="42"/>
        <v>1.4019798848112722E-2</v>
      </c>
      <c r="BA86" s="86">
        <f t="shared" si="43"/>
        <v>2.91375441212233E-2</v>
      </c>
      <c r="BB86" s="86">
        <f t="shared" si="44"/>
        <v>1.4712276882773505E-2</v>
      </c>
    </row>
    <row r="87" spans="1:54" x14ac:dyDescent="0.45">
      <c r="A87" s="62">
        <f t="shared" si="45"/>
        <v>44043</v>
      </c>
      <c r="B87" s="64">
        <f t="shared" si="47"/>
        <v>6387781.3104266208</v>
      </c>
      <c r="C87" s="68">
        <v>1609289.8397644397</v>
      </c>
      <c r="D87" s="68">
        <v>1982066.2272218375</v>
      </c>
      <c r="E87" s="68">
        <v>66493.71384733099</v>
      </c>
      <c r="F87" s="68">
        <v>2713564.1677088859</v>
      </c>
      <c r="G87" s="68">
        <v>16367.361884126001</v>
      </c>
      <c r="H87" s="64">
        <f t="shared" si="46"/>
        <v>6387781.3104266208</v>
      </c>
      <c r="I87" s="68">
        <v>6286082.979289189</v>
      </c>
      <c r="J87" s="68">
        <v>101698.33113744005</v>
      </c>
      <c r="K87" s="67">
        <f t="shared" si="51"/>
        <v>6387781.3104266291</v>
      </c>
      <c r="L87" s="68">
        <v>6096929.8606919516</v>
      </c>
      <c r="M87" s="68">
        <v>290851.44973468396</v>
      </c>
      <c r="N87" s="67">
        <f t="shared" si="48"/>
        <v>6387781.3104266357</v>
      </c>
      <c r="O87" s="68">
        <v>885828.18763622642</v>
      </c>
      <c r="P87" s="68">
        <v>360290.71280112915</v>
      </c>
      <c r="Q87" s="68">
        <v>581429.8638943613</v>
      </c>
      <c r="R87" s="68">
        <v>503613.03032138711</v>
      </c>
      <c r="S87" s="68">
        <v>444216.03482090635</v>
      </c>
      <c r="T87" s="68">
        <v>569422.38050604379</v>
      </c>
      <c r="U87" s="68">
        <v>3042981.1004465688</v>
      </c>
      <c r="V87" s="64">
        <f t="shared" si="52"/>
        <v>6387781.3104266226</v>
      </c>
      <c r="W87" s="68">
        <v>2775377.8294740105</v>
      </c>
      <c r="X87" s="68">
        <v>574856</v>
      </c>
      <c r="Y87" s="68">
        <v>3037547.4809526121</v>
      </c>
      <c r="Z87" s="64">
        <f t="shared" si="49"/>
        <v>6387781.3104266226</v>
      </c>
      <c r="AA87" s="68">
        <v>2757180.5907079848</v>
      </c>
      <c r="AB87" s="68">
        <v>570633.27183687384</v>
      </c>
      <c r="AC87" s="68">
        <v>2675322.2307874281</v>
      </c>
      <c r="AD87" s="68">
        <v>174359.28232101703</v>
      </c>
      <c r="AE87" s="68">
        <v>210285.93477331696</v>
      </c>
      <c r="AF87" s="64">
        <f t="shared" si="53"/>
        <v>6387781.3104266208</v>
      </c>
      <c r="AG87" s="68">
        <v>5484131.7862955015</v>
      </c>
      <c r="AH87" s="68">
        <v>903649.52413112449</v>
      </c>
      <c r="AI87" s="64">
        <f t="shared" si="54"/>
        <v>6387781.3104266264</v>
      </c>
      <c r="AJ87" s="68">
        <v>48871.068016092016</v>
      </c>
      <c r="AK87" s="68">
        <v>789793.14574343094</v>
      </c>
      <c r="AL87" s="68">
        <v>1798628.7660406795</v>
      </c>
      <c r="AM87" s="68">
        <v>3750488.3306264188</v>
      </c>
      <c r="AN87" s="64">
        <f t="shared" si="50"/>
        <v>6387781.3104266208</v>
      </c>
      <c r="AO87" s="86">
        <f t="shared" si="31"/>
        <v>-2.4938648291072382E-2</v>
      </c>
      <c r="AP87" s="86">
        <f t="shared" si="32"/>
        <v>5.3857369063074713E-3</v>
      </c>
      <c r="AQ87" s="86">
        <f t="shared" si="33"/>
        <v>9.000148736385969E-3</v>
      </c>
      <c r="AR87" s="86">
        <f t="shared" si="34"/>
        <v>5.8466025034646521E-3</v>
      </c>
      <c r="AS87" s="86">
        <f t="shared" si="35"/>
        <v>6.4321489839645985E-3</v>
      </c>
      <c r="AT87" s="86">
        <f t="shared" si="36"/>
        <v>7.5617515501025445E-3</v>
      </c>
      <c r="AU87" s="86">
        <f t="shared" si="37"/>
        <v>-4.932057183403938E-3</v>
      </c>
      <c r="AV87" s="86">
        <f t="shared" si="38"/>
        <v>1.180375722375984E-2</v>
      </c>
      <c r="AW87" s="86">
        <f t="shared" si="39"/>
        <v>-1.4154692399905357E-2</v>
      </c>
      <c r="AX87" s="86">
        <f t="shared" si="40"/>
        <v>-2.6604863785857198E-2</v>
      </c>
      <c r="AY87" s="86">
        <f t="shared" si="41"/>
        <v>6.4320221371387456E-3</v>
      </c>
      <c r="AZ87" s="86">
        <f t="shared" si="42"/>
        <v>7.4076444174438179E-3</v>
      </c>
      <c r="BA87" s="86">
        <f t="shared" si="43"/>
        <v>-1.3592980768241591E-2</v>
      </c>
      <c r="BB87" s="86">
        <f t="shared" si="44"/>
        <v>6.4320221371406503E-3</v>
      </c>
    </row>
    <row r="88" spans="1:54" x14ac:dyDescent="0.45">
      <c r="A88" s="62">
        <f t="shared" si="45"/>
        <v>44074</v>
      </c>
      <c r="B88" s="64">
        <f t="shared" si="47"/>
        <v>6563205.676552495</v>
      </c>
      <c r="C88" s="68">
        <v>1713255.2559934047</v>
      </c>
      <c r="D88" s="68">
        <v>2015976.2673529009</v>
      </c>
      <c r="E88" s="68">
        <v>61186.382852161994</v>
      </c>
      <c r="F88" s="68">
        <v>2757961.8781064614</v>
      </c>
      <c r="G88" s="68">
        <v>14825.892247566</v>
      </c>
      <c r="H88" s="64">
        <f t="shared" si="46"/>
        <v>6563205.676552495</v>
      </c>
      <c r="I88" s="68">
        <v>6465069.0283268141</v>
      </c>
      <c r="J88" s="68">
        <v>98136.648225686018</v>
      </c>
      <c r="K88" s="67">
        <f t="shared" si="51"/>
        <v>6563205.6765524996</v>
      </c>
      <c r="L88" s="68">
        <v>6266031.9995252155</v>
      </c>
      <c r="M88" s="68">
        <v>297173.67702728818</v>
      </c>
      <c r="N88" s="67">
        <f t="shared" si="48"/>
        <v>6563205.6765525034</v>
      </c>
      <c r="O88" s="68">
        <v>894615.21836551139</v>
      </c>
      <c r="P88" s="68">
        <v>361906.71950025886</v>
      </c>
      <c r="Q88" s="68">
        <v>584461.83486314805</v>
      </c>
      <c r="R88" s="68">
        <v>509323.89730954298</v>
      </c>
      <c r="S88" s="68">
        <v>448852.0612602589</v>
      </c>
      <c r="T88" s="68">
        <v>578134.97305312473</v>
      </c>
      <c r="U88" s="68">
        <v>3185910.9722006517</v>
      </c>
      <c r="V88" s="64">
        <f t="shared" si="52"/>
        <v>6563205.6765524969</v>
      </c>
      <c r="W88" s="68">
        <v>2799159.7312987214</v>
      </c>
      <c r="X88" s="68">
        <v>584262</v>
      </c>
      <c r="Y88" s="68">
        <v>3179783.9452537773</v>
      </c>
      <c r="Z88" s="64">
        <f t="shared" si="49"/>
        <v>6563205.6765524987</v>
      </c>
      <c r="AA88" s="68">
        <v>2823940.6273336546</v>
      </c>
      <c r="AB88" s="68">
        <v>628542.70310219179</v>
      </c>
      <c r="AC88" s="68">
        <v>2707843.2265128666</v>
      </c>
      <c r="AD88" s="68">
        <v>183841.56170485611</v>
      </c>
      <c r="AE88" s="68">
        <v>219037.55789892602</v>
      </c>
      <c r="AF88" s="64">
        <f t="shared" si="53"/>
        <v>6563205.676552495</v>
      </c>
      <c r="AG88" s="68">
        <v>5633263.1294663679</v>
      </c>
      <c r="AH88" s="68">
        <v>929942.54708614014</v>
      </c>
      <c r="AI88" s="64">
        <f t="shared" si="54"/>
        <v>6563205.676552508</v>
      </c>
      <c r="AJ88" s="68">
        <v>53031.557473950983</v>
      </c>
      <c r="AK88" s="68">
        <v>839891.58452037687</v>
      </c>
      <c r="AL88" s="68">
        <v>1845991.5277816746</v>
      </c>
      <c r="AM88" s="68">
        <v>3824291.0067764907</v>
      </c>
      <c r="AN88" s="64">
        <f t="shared" si="50"/>
        <v>6563205.6765524931</v>
      </c>
      <c r="AO88" s="86">
        <f t="shared" si="31"/>
        <v>8.5131952845577702E-2</v>
      </c>
      <c r="AP88" s="86">
        <f t="shared" si="32"/>
        <v>6.3432354467685775E-2</v>
      </c>
      <c r="AQ88" s="86">
        <f t="shared" si="33"/>
        <v>2.6332705578402778E-2</v>
      </c>
      <c r="AR88" s="86">
        <f t="shared" si="34"/>
        <v>1.9678151121655441E-2</v>
      </c>
      <c r="AS88" s="86">
        <f t="shared" si="35"/>
        <v>2.746248777169804E-2</v>
      </c>
      <c r="AT88" s="86">
        <f t="shared" si="36"/>
        <v>2.4213153411372035E-2</v>
      </c>
      <c r="AU88" s="86">
        <f t="shared" si="37"/>
        <v>0.10148274579031634</v>
      </c>
      <c r="AV88" s="86">
        <f t="shared" si="38"/>
        <v>1.2155917276501886E-2</v>
      </c>
      <c r="AW88" s="86">
        <f t="shared" si="39"/>
        <v>5.438356511688909E-2</v>
      </c>
      <c r="AX88" s="86">
        <f t="shared" si="40"/>
        <v>4.1617729379014826E-2</v>
      </c>
      <c r="AY88" s="86">
        <f t="shared" si="41"/>
        <v>2.7462487771698331E-2</v>
      </c>
      <c r="AZ88" s="86">
        <f t="shared" si="42"/>
        <v>2.7735621484428916E-2</v>
      </c>
      <c r="BA88" s="86">
        <f t="shared" si="43"/>
        <v>2.1736963313648206E-2</v>
      </c>
      <c r="BB88" s="86">
        <f t="shared" si="44"/>
        <v>2.7462487771697248E-2</v>
      </c>
    </row>
  </sheetData>
  <mergeCells count="5">
    <mergeCell ref="A1:A2"/>
    <mergeCell ref="B1:B2"/>
    <mergeCell ref="AO1:AS1"/>
    <mergeCell ref="AT1:AY1"/>
    <mergeCell ref="AZ1:BB1"/>
  </mergeCells>
  <conditionalFormatting sqref="B3">
    <cfRule type="cellIs" dxfId="7" priority="13" operator="equal">
      <formula>H3</formula>
    </cfRule>
  </conditionalFormatting>
  <conditionalFormatting sqref="B4:B76">
    <cfRule type="cellIs" dxfId="6" priority="12" operator="equal">
      <formula>H4</formula>
    </cfRule>
  </conditionalFormatting>
  <conditionalFormatting sqref="B77:B79">
    <cfRule type="cellIs" dxfId="5" priority="9" operator="equal">
      <formula>H77</formula>
    </cfRule>
  </conditionalFormatting>
  <conditionalFormatting sqref="B80">
    <cfRule type="cellIs" dxfId="4" priority="7" operator="equal">
      <formula>H80</formula>
    </cfRule>
  </conditionalFormatting>
  <conditionalFormatting sqref="B81:B82">
    <cfRule type="cellIs" dxfId="3" priority="6" operator="equal">
      <formula>H81</formula>
    </cfRule>
  </conditionalFormatting>
  <conditionalFormatting sqref="B83">
    <cfRule type="cellIs" dxfId="2" priority="5" operator="equal">
      <formula>H83</formula>
    </cfRule>
  </conditionalFormatting>
  <conditionalFormatting sqref="B84">
    <cfRule type="cellIs" dxfId="1" priority="4" operator="equal">
      <formula>H84</formula>
    </cfRule>
  </conditionalFormatting>
  <conditionalFormatting sqref="B85">
    <cfRule type="cellIs" dxfId="0" priority="3" operator="equal">
      <formula>H85</formula>
    </cfRule>
  </conditionalFormatting>
  <pageMargins left="0.75" right="0.75" top="1" bottom="1" header="0.5" footer="0.5"/>
  <pageSetup paperSize="9" orientation="portrait" r:id="rId1"/>
  <customProperties>
    <customPr name="EpmWorksheetKeyString_GUID" r:id="rId2"/>
  </customProperties>
  <ignoredErrors>
    <ignoredError sqref="H3:H7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C2A7-FD0D-41DD-A1E9-A5435A4E1C4E}">
  <dimension ref="A1:F108"/>
  <sheetViews>
    <sheetView topLeftCell="A73" workbookViewId="0">
      <selection activeCell="E96" sqref="E96"/>
    </sheetView>
  </sheetViews>
  <sheetFormatPr defaultRowHeight="14.5" x14ac:dyDescent="0.35"/>
  <cols>
    <col min="1" max="1" width="13.6328125" customWidth="1"/>
    <col min="2" max="2" width="12" customWidth="1"/>
    <col min="3" max="3" width="13.26953125" customWidth="1"/>
    <col min="4" max="4" width="13.08984375" customWidth="1"/>
    <col min="5" max="5" width="59.26953125" customWidth="1"/>
  </cols>
  <sheetData>
    <row r="1" spans="1:6" ht="16" x14ac:dyDescent="0.45">
      <c r="A1" s="14" t="s">
        <v>7</v>
      </c>
      <c r="B1" s="14" t="s">
        <v>8</v>
      </c>
    </row>
    <row r="2" spans="1:6" ht="15" thickBot="1" x14ac:dyDescent="0.4">
      <c r="A2" s="87">
        <v>1.4528139080696863E-2</v>
      </c>
      <c r="B2" s="87">
        <v>7.760784924651023E-3</v>
      </c>
      <c r="E2" t="s">
        <v>119</v>
      </c>
      <c r="F2" t="s">
        <v>8</v>
      </c>
    </row>
    <row r="3" spans="1:6" x14ac:dyDescent="0.35">
      <c r="A3" s="87">
        <v>2.8736795881166215E-2</v>
      </c>
      <c r="B3" s="87">
        <v>4.0827701284235782E-2</v>
      </c>
      <c r="D3" t="s">
        <v>119</v>
      </c>
      <c r="E3" s="164"/>
      <c r="F3" s="164">
        <v>7.760784924651023E-3</v>
      </c>
    </row>
    <row r="4" spans="1:6" ht="15" thickBot="1" x14ac:dyDescent="0.4">
      <c r="A4" s="87">
        <v>-6.9863958580549902E-3</v>
      </c>
      <c r="B4" s="87">
        <v>-1.5827398774704746E-3</v>
      </c>
      <c r="D4" t="s">
        <v>8</v>
      </c>
      <c r="E4" s="160">
        <v>7.760784924651023E-3</v>
      </c>
      <c r="F4" s="160">
        <v>1</v>
      </c>
    </row>
    <row r="5" spans="1:6" x14ac:dyDescent="0.35">
      <c r="A5" s="87">
        <v>1.2510639904341437E-2</v>
      </c>
      <c r="B5" s="87">
        <v>3.6031721365205062E-3</v>
      </c>
    </row>
    <row r="6" spans="1:6" x14ac:dyDescent="0.35">
      <c r="A6" s="87">
        <v>2.5429893216749461E-2</v>
      </c>
      <c r="B6" s="87">
        <v>5.4353871972310985E-3</v>
      </c>
    </row>
    <row r="7" spans="1:6" ht="15" thickBot="1" x14ac:dyDescent="0.4">
      <c r="A7" s="87">
        <v>-1.831296222575075E-2</v>
      </c>
      <c r="B7" s="87">
        <v>-2.6568740444928608E-2</v>
      </c>
      <c r="E7" t="s">
        <v>119</v>
      </c>
      <c r="F7" t="s">
        <v>8</v>
      </c>
    </row>
    <row r="8" spans="1:6" x14ac:dyDescent="0.35">
      <c r="A8" s="87">
        <v>4.152500673909541E-3</v>
      </c>
      <c r="B8" s="87">
        <v>-1.5883122902835935E-3</v>
      </c>
      <c r="D8" t="s">
        <v>119</v>
      </c>
      <c r="E8" s="164"/>
      <c r="F8" s="164">
        <v>-7.1277782881664347E-3</v>
      </c>
    </row>
    <row r="9" spans="1:6" ht="15" thickBot="1" x14ac:dyDescent="0.4">
      <c r="A9" s="87">
        <v>4.4836202892009807E-3</v>
      </c>
      <c r="B9" s="87">
        <v>2.7212822203375925E-2</v>
      </c>
      <c r="D9" t="s">
        <v>8</v>
      </c>
      <c r="E9" s="160">
        <v>-7.1277782881664347E-3</v>
      </c>
      <c r="F9" s="160">
        <v>1</v>
      </c>
    </row>
    <row r="10" spans="1:6" x14ac:dyDescent="0.35">
      <c r="A10" s="87">
        <v>2.062285321345014E-2</v>
      </c>
      <c r="B10" s="87">
        <v>3.6844419541903331E-2</v>
      </c>
    </row>
    <row r="11" spans="1:6" x14ac:dyDescent="0.35">
      <c r="A11" s="87">
        <v>1.9486756985940677E-2</v>
      </c>
      <c r="B11" s="87">
        <v>1.6742213825548278E-2</v>
      </c>
    </row>
    <row r="12" spans="1:6" x14ac:dyDescent="0.35">
      <c r="A12" s="87">
        <v>1.8982779750791587E-2</v>
      </c>
      <c r="B12" s="87">
        <v>7.1698303787049392E-3</v>
      </c>
    </row>
    <row r="13" spans="1:6" x14ac:dyDescent="0.35">
      <c r="A13" s="87">
        <v>-1.6888573180724373E-2</v>
      </c>
      <c r="B13" s="87">
        <v>1.1205014096518331E-2</v>
      </c>
    </row>
    <row r="14" spans="1:6" x14ac:dyDescent="0.35">
      <c r="A14" s="87">
        <v>2.0914200854581275E-2</v>
      </c>
      <c r="B14" s="87">
        <v>2.9617987760309945E-2</v>
      </c>
    </row>
    <row r="15" spans="1:6" x14ac:dyDescent="0.35">
      <c r="A15" s="87">
        <v>3.9977078138149921E-2</v>
      </c>
      <c r="B15" s="87">
        <v>2.1130582404521418E-2</v>
      </c>
    </row>
    <row r="16" spans="1:6" x14ac:dyDescent="0.35">
      <c r="A16" s="87">
        <v>4.2548233019633697E-3</v>
      </c>
      <c r="B16" s="87">
        <v>2.2759796001007214E-2</v>
      </c>
    </row>
    <row r="17" spans="1:2" x14ac:dyDescent="0.35">
      <c r="A17" s="87">
        <v>1.0231711847606429E-2</v>
      </c>
      <c r="B17" s="87">
        <v>-4.2585058137159537E-4</v>
      </c>
    </row>
    <row r="18" spans="1:2" x14ac:dyDescent="0.35">
      <c r="A18" s="87">
        <v>9.8917886647836972E-3</v>
      </c>
      <c r="B18" s="87">
        <v>1.1457610196580674E-2</v>
      </c>
    </row>
    <row r="19" spans="1:2" x14ac:dyDescent="0.35">
      <c r="A19" s="87">
        <v>1.5128049543081128E-3</v>
      </c>
      <c r="B19" s="87">
        <v>-3.0145045453263561E-2</v>
      </c>
    </row>
    <row r="20" spans="1:2" x14ac:dyDescent="0.35">
      <c r="A20" s="87">
        <v>1.3200789396282123E-2</v>
      </c>
      <c r="B20" s="87">
        <v>5.6629462487868551E-3</v>
      </c>
    </row>
    <row r="21" spans="1:2" x14ac:dyDescent="0.35">
      <c r="A21" s="87">
        <v>1.3217951767736614E-2</v>
      </c>
      <c r="B21" s="87">
        <v>1.7360584738226645E-2</v>
      </c>
    </row>
    <row r="22" spans="1:2" x14ac:dyDescent="0.35">
      <c r="A22" s="87">
        <v>6.3725256189302339E-3</v>
      </c>
      <c r="B22" s="87">
        <v>2.9678692568728335E-3</v>
      </c>
    </row>
    <row r="23" spans="1:2" x14ac:dyDescent="0.35">
      <c r="A23" s="87">
        <v>4.7548692114783263E-3</v>
      </c>
      <c r="B23" s="87">
        <v>1.4280260022579885E-2</v>
      </c>
    </row>
    <row r="24" spans="1:2" x14ac:dyDescent="0.35">
      <c r="A24" s="87">
        <v>2.0482696917631587E-2</v>
      </c>
      <c r="B24" s="87">
        <v>-5.1712778298424571E-3</v>
      </c>
    </row>
    <row r="25" spans="1:2" x14ac:dyDescent="0.35">
      <c r="A25" s="87">
        <v>7.239542090201011E-4</v>
      </c>
      <c r="B25" s="87">
        <v>3.0250893600825561E-3</v>
      </c>
    </row>
    <row r="26" spans="1:2" x14ac:dyDescent="0.35">
      <c r="A26" s="87">
        <v>8.7979756389911061E-3</v>
      </c>
      <c r="B26" s="87">
        <v>-8.291976456489155E-3</v>
      </c>
    </row>
    <row r="27" spans="1:2" x14ac:dyDescent="0.35">
      <c r="A27" s="87">
        <v>2.1162069535431691E-2</v>
      </c>
      <c r="B27" s="87">
        <v>3.0984969304921711E-2</v>
      </c>
    </row>
    <row r="28" spans="1:2" x14ac:dyDescent="0.35">
      <c r="A28" s="87">
        <v>-2.0670578819624714E-2</v>
      </c>
      <c r="B28" s="87">
        <v>-1.0843062732544239E-2</v>
      </c>
    </row>
    <row r="29" spans="1:2" x14ac:dyDescent="0.35">
      <c r="A29" s="87">
        <v>-9.7284149883895333E-4</v>
      </c>
      <c r="B29" s="87">
        <v>7.6287954189259407E-3</v>
      </c>
    </row>
    <row r="30" spans="1:2" x14ac:dyDescent="0.35">
      <c r="A30" s="87">
        <v>4.285585266903807E-3</v>
      </c>
      <c r="B30" s="87">
        <v>1.6945033943717464E-2</v>
      </c>
    </row>
    <row r="31" spans="1:2" x14ac:dyDescent="0.35">
      <c r="A31" s="87">
        <v>-1.0573227584154254E-3</v>
      </c>
      <c r="B31" s="87">
        <v>-2.0058684656053326E-3</v>
      </c>
    </row>
    <row r="32" spans="1:2" x14ac:dyDescent="0.35">
      <c r="A32" s="87">
        <v>1.003487353767993E-2</v>
      </c>
      <c r="B32" s="87">
        <v>5.2606182094978816E-3</v>
      </c>
    </row>
    <row r="33" spans="1:2" x14ac:dyDescent="0.35">
      <c r="A33" s="87">
        <v>7.8481637792795541E-3</v>
      </c>
      <c r="B33" s="87">
        <v>2.1575324403335729E-2</v>
      </c>
    </row>
    <row r="34" spans="1:2" x14ac:dyDescent="0.35">
      <c r="A34" s="87">
        <v>2.4527232302731946E-3</v>
      </c>
      <c r="B34" s="87">
        <v>4.3125989706813235E-3</v>
      </c>
    </row>
    <row r="35" spans="1:2" x14ac:dyDescent="0.35">
      <c r="A35" s="87">
        <v>5.7887569806159391E-3</v>
      </c>
      <c r="B35" s="87">
        <v>8.716969342084508E-3</v>
      </c>
    </row>
    <row r="36" spans="1:2" x14ac:dyDescent="0.35">
      <c r="A36" s="87">
        <v>1.2919567261044283E-2</v>
      </c>
      <c r="B36" s="87">
        <v>1.5145818638785707E-4</v>
      </c>
    </row>
    <row r="37" spans="1:2" x14ac:dyDescent="0.35">
      <c r="A37" s="87">
        <v>3.9381042189922562E-3</v>
      </c>
      <c r="B37" s="87">
        <v>3.1573997735035489E-3</v>
      </c>
    </row>
    <row r="38" spans="1:2" x14ac:dyDescent="0.35">
      <c r="A38" s="87">
        <v>3.3947020449127262E-3</v>
      </c>
      <c r="B38" s="87">
        <v>7.0853490905332592E-3</v>
      </c>
    </row>
    <row r="39" spans="1:2" x14ac:dyDescent="0.35">
      <c r="A39" s="87">
        <v>-1.6064457186862528E-3</v>
      </c>
      <c r="B39" s="87">
        <v>7.9414551417184738E-3</v>
      </c>
    </row>
    <row r="40" spans="1:2" x14ac:dyDescent="0.35">
      <c r="A40" s="87">
        <v>1.1907581562231975E-2</v>
      </c>
      <c r="B40" s="87">
        <v>1.8970350402610252E-3</v>
      </c>
    </row>
    <row r="41" spans="1:2" x14ac:dyDescent="0.35">
      <c r="A41" s="87">
        <v>1.7247175924549555E-2</v>
      </c>
      <c r="B41" s="87">
        <v>1.1406484303190788E-2</v>
      </c>
    </row>
    <row r="42" spans="1:2" x14ac:dyDescent="0.35">
      <c r="A42" s="87">
        <v>1.8832318076591383E-2</v>
      </c>
      <c r="B42" s="87">
        <v>2.0740373904867229E-2</v>
      </c>
    </row>
    <row r="43" spans="1:2" x14ac:dyDescent="0.35">
      <c r="A43" s="87">
        <v>-2.5259666218648339E-4</v>
      </c>
      <c r="B43" s="87">
        <v>-8.4381350509926401E-3</v>
      </c>
    </row>
    <row r="44" spans="1:2" x14ac:dyDescent="0.35">
      <c r="A44" s="87">
        <v>4.8215698637000242E-3</v>
      </c>
      <c r="B44" s="87">
        <v>1.4288500868220701E-2</v>
      </c>
    </row>
    <row r="45" spans="1:2" x14ac:dyDescent="0.35">
      <c r="A45" s="87">
        <v>1.6442809800132359E-2</v>
      </c>
      <c r="B45" s="87">
        <v>2.5490039183401866E-2</v>
      </c>
    </row>
    <row r="46" spans="1:2" x14ac:dyDescent="0.35">
      <c r="A46" s="87">
        <v>4.8651382624449328E-4</v>
      </c>
      <c r="B46" s="87">
        <v>2.5240123980369816E-2</v>
      </c>
    </row>
    <row r="47" spans="1:2" x14ac:dyDescent="0.35">
      <c r="A47" s="87">
        <v>1.849584077950327E-2</v>
      </c>
      <c r="B47" s="87">
        <v>1.1475036557593275E-2</v>
      </c>
    </row>
    <row r="48" spans="1:2" x14ac:dyDescent="0.35">
      <c r="A48" s="87">
        <v>4.5383061640374041E-3</v>
      </c>
      <c r="B48" s="87">
        <v>1.7557847819377585E-2</v>
      </c>
    </row>
    <row r="49" spans="1:2" x14ac:dyDescent="0.35">
      <c r="A49" s="87">
        <v>-2.19876342015621E-3</v>
      </c>
      <c r="B49" s="87">
        <v>1.2628495029515692E-2</v>
      </c>
    </row>
    <row r="50" spans="1:2" x14ac:dyDescent="0.35">
      <c r="A50" s="87">
        <v>4.4690282379131648E-3</v>
      </c>
      <c r="B50" s="87">
        <v>-1.1789047370958641E-2</v>
      </c>
    </row>
    <row r="51" spans="1:2" x14ac:dyDescent="0.35">
      <c r="A51" s="87">
        <v>1.5506331074890784E-2</v>
      </c>
      <c r="B51" s="87">
        <v>2.8843362546808245E-2</v>
      </c>
    </row>
    <row r="52" spans="1:2" x14ac:dyDescent="0.35">
      <c r="A52" s="87">
        <v>6.6899056778239293E-3</v>
      </c>
      <c r="B52" s="87">
        <v>-6.5868721466546655E-3</v>
      </c>
    </row>
    <row r="53" spans="1:2" x14ac:dyDescent="0.35">
      <c r="A53" s="87">
        <v>3.9363514342427783E-3</v>
      </c>
      <c r="B53" s="87">
        <v>1.2841639704476241E-2</v>
      </c>
    </row>
    <row r="54" spans="1:2" x14ac:dyDescent="0.35">
      <c r="A54" s="87">
        <v>1.5675459192345684E-2</v>
      </c>
      <c r="B54" s="87">
        <v>1.9023001864959626E-2</v>
      </c>
    </row>
    <row r="55" spans="1:2" x14ac:dyDescent="0.35">
      <c r="A55" s="87">
        <v>-9.6956899017255072E-3</v>
      </c>
      <c r="B55" s="87">
        <v>2.2573375394035144E-3</v>
      </c>
    </row>
    <row r="56" spans="1:2" x14ac:dyDescent="0.35">
      <c r="A56" s="87">
        <v>3.9812961079881788E-3</v>
      </c>
      <c r="B56" s="87">
        <v>-3.1805578325911545E-5</v>
      </c>
    </row>
    <row r="57" spans="1:2" x14ac:dyDescent="0.35">
      <c r="A57" s="87">
        <v>8.1103736012920983E-3</v>
      </c>
      <c r="B57" s="87">
        <v>2.2198654786421974E-2</v>
      </c>
    </row>
    <row r="58" spans="1:2" x14ac:dyDescent="0.35">
      <c r="A58" s="87">
        <v>3.1904529202106749E-3</v>
      </c>
      <c r="B58" s="87">
        <v>7.8272837510799523E-4</v>
      </c>
    </row>
    <row r="59" spans="1:2" x14ac:dyDescent="0.35">
      <c r="A59" s="87">
        <v>4.198627351039908E-3</v>
      </c>
      <c r="B59" s="87">
        <v>-1.7113515316887044E-2</v>
      </c>
    </row>
    <row r="60" spans="1:2" x14ac:dyDescent="0.35">
      <c r="A60" s="87">
        <v>1.1176097071800697E-2</v>
      </c>
      <c r="B60" s="87">
        <v>-6.1835870469016639E-3</v>
      </c>
    </row>
    <row r="61" spans="1:2" x14ac:dyDescent="0.35">
      <c r="A61" s="87">
        <v>-7.7789161553012032E-4</v>
      </c>
      <c r="B61" s="87">
        <v>-1.8473179494555658E-3</v>
      </c>
    </row>
    <row r="62" spans="1:2" x14ac:dyDescent="0.35">
      <c r="A62" s="87">
        <v>3.284476214848283E-3</v>
      </c>
      <c r="B62" s="87">
        <v>-1.2838450808160355E-3</v>
      </c>
    </row>
    <row r="63" spans="1:2" x14ac:dyDescent="0.35">
      <c r="A63" s="87">
        <v>1.5725953939112081E-2</v>
      </c>
      <c r="B63" s="87">
        <v>1.7570128103007464E-2</v>
      </c>
    </row>
    <row r="64" spans="1:2" x14ac:dyDescent="0.35">
      <c r="A64" s="87">
        <v>1.4553921652128271E-2</v>
      </c>
      <c r="B64" s="87">
        <v>-2.9979465237900162E-3</v>
      </c>
    </row>
    <row r="65" spans="1:2" x14ac:dyDescent="0.35">
      <c r="A65" s="87">
        <v>4.5488722782300152E-3</v>
      </c>
      <c r="B65" s="87">
        <v>-9.5969359942766133E-4</v>
      </c>
    </row>
    <row r="66" spans="1:2" x14ac:dyDescent="0.35">
      <c r="A66" s="87">
        <v>4.8245147373480847E-3</v>
      </c>
      <c r="B66" s="87">
        <v>2.8652299780286727E-2</v>
      </c>
    </row>
    <row r="67" spans="1:2" x14ac:dyDescent="0.35">
      <c r="A67" s="87">
        <v>-1.0842983736045631E-2</v>
      </c>
      <c r="B67" s="87">
        <v>-3.5754650801890519E-3</v>
      </c>
    </row>
    <row r="68" spans="1:2" x14ac:dyDescent="0.35">
      <c r="A68" s="87">
        <v>7.0825255612455814E-3</v>
      </c>
      <c r="B68" s="87">
        <v>8.627548313900139E-3</v>
      </c>
    </row>
    <row r="69" spans="1:2" x14ac:dyDescent="0.35">
      <c r="A69" s="87">
        <v>1.3928341927655741E-2</v>
      </c>
      <c r="B69" s="87">
        <v>9.8599463932780244E-3</v>
      </c>
    </row>
    <row r="70" spans="1:2" x14ac:dyDescent="0.35">
      <c r="A70" s="87">
        <v>9.9417620821545471E-5</v>
      </c>
      <c r="B70" s="87">
        <v>-8.7347214783322375E-3</v>
      </c>
    </row>
    <row r="71" spans="1:2" x14ac:dyDescent="0.35">
      <c r="A71" s="87">
        <v>1.8210155536801408E-4</v>
      </c>
      <c r="B71" s="87">
        <v>-1.460695878088668E-2</v>
      </c>
    </row>
    <row r="72" spans="1:2" x14ac:dyDescent="0.35">
      <c r="A72" s="87">
        <v>2.2084367779860514E-2</v>
      </c>
      <c r="B72" s="87">
        <v>3.9030567045041639E-2</v>
      </c>
    </row>
    <row r="73" spans="1:2" x14ac:dyDescent="0.35">
      <c r="A73" s="87">
        <v>2.0442643011695221E-3</v>
      </c>
      <c r="B73" s="87">
        <v>-1.027223723722467E-3</v>
      </c>
    </row>
    <row r="74" spans="1:2" x14ac:dyDescent="0.35">
      <c r="A74" s="87">
        <v>-1.7523066227947932E-4</v>
      </c>
      <c r="B74" s="87">
        <v>-6.4731758042390255E-3</v>
      </c>
    </row>
    <row r="75" spans="1:2" x14ac:dyDescent="0.35">
      <c r="A75" s="87">
        <v>1.4679744327049256E-2</v>
      </c>
      <c r="B75" s="87">
        <v>1.2475823450410782E-2</v>
      </c>
    </row>
    <row r="76" spans="1:2" x14ac:dyDescent="0.35">
      <c r="A76" s="87">
        <v>1.8359756644622466E-3</v>
      </c>
      <c r="B76" s="87">
        <v>3.3351961839214933E-2</v>
      </c>
    </row>
    <row r="77" spans="1:2" x14ac:dyDescent="0.35">
      <c r="A77" s="87">
        <v>6.9536619123917072E-3</v>
      </c>
      <c r="B77" s="87">
        <v>-3.4521416966229717E-3</v>
      </c>
    </row>
    <row r="78" spans="1:2" x14ac:dyDescent="0.35">
      <c r="A78" s="87">
        <v>3.5425197061852757E-3</v>
      </c>
      <c r="B78" s="87">
        <v>5.1317491701061667E-2</v>
      </c>
    </row>
    <row r="79" spans="1:2" x14ac:dyDescent="0.35">
      <c r="A79" s="87">
        <v>-6.8806453009748574E-3</v>
      </c>
      <c r="B79" s="87">
        <v>-8.6961198314707763E-3</v>
      </c>
    </row>
    <row r="80" spans="1:2" x14ac:dyDescent="0.35">
      <c r="A80" s="87">
        <v>1.5734542301825923E-2</v>
      </c>
      <c r="B80" s="87">
        <v>1.4949591019019041E-2</v>
      </c>
    </row>
    <row r="81" spans="1:5" x14ac:dyDescent="0.35">
      <c r="A81" s="93">
        <f>AVERAGE(A2:A80)</f>
        <v>7.3238482805074671E-3</v>
      </c>
      <c r="B81" s="93">
        <f>AVERAGE(B2:B80)</f>
        <v>8.2393622319074534E-3</v>
      </c>
    </row>
    <row r="82" spans="1:5" x14ac:dyDescent="0.35">
      <c r="A82" s="178" t="s">
        <v>73</v>
      </c>
      <c r="B82" s="177" t="s">
        <v>71</v>
      </c>
      <c r="C82" s="177"/>
      <c r="D82" s="177"/>
      <c r="E82" s="178" t="s">
        <v>72</v>
      </c>
    </row>
    <row r="83" spans="1:5" x14ac:dyDescent="0.35">
      <c r="A83" s="178"/>
      <c r="B83" s="107" t="s">
        <v>74</v>
      </c>
      <c r="C83" s="107" t="s">
        <v>75</v>
      </c>
      <c r="D83" s="107" t="s">
        <v>57</v>
      </c>
      <c r="E83" s="178"/>
    </row>
    <row r="84" spans="1:5" x14ac:dyDescent="0.35">
      <c r="A84" s="107" t="s">
        <v>7</v>
      </c>
      <c r="B84" s="108">
        <v>1.0157119829956896E-2</v>
      </c>
      <c r="C84" s="108">
        <f>A97</f>
        <v>1.2010081392783858E-2</v>
      </c>
      <c r="D84" s="109">
        <f>C84-B84</f>
        <v>1.8529615628269623E-3</v>
      </c>
      <c r="E84" s="107" t="s">
        <v>76</v>
      </c>
    </row>
    <row r="85" spans="1:5" x14ac:dyDescent="0.35">
      <c r="A85" s="107" t="s">
        <v>8</v>
      </c>
      <c r="B85" s="108">
        <v>1.0043562267036954E-2</v>
      </c>
      <c r="C85" s="108">
        <f>B97</f>
        <v>2.5674142001997058E-3</v>
      </c>
      <c r="D85" s="109">
        <f>C85-B85</f>
        <v>-7.4761480668372477E-3</v>
      </c>
      <c r="E85" s="107" t="s">
        <v>77</v>
      </c>
    </row>
    <row r="90" spans="1:5" ht="16" x14ac:dyDescent="0.45">
      <c r="A90" s="14" t="s">
        <v>7</v>
      </c>
      <c r="B90" s="14" t="s">
        <v>8</v>
      </c>
    </row>
    <row r="91" spans="1:5" x14ac:dyDescent="0.35">
      <c r="A91" s="120">
        <v>3.016036344169621E-2</v>
      </c>
      <c r="B91" s="120">
        <v>-7.1277782881664347E-3</v>
      </c>
    </row>
    <row r="92" spans="1:5" x14ac:dyDescent="0.35">
      <c r="A92" s="120">
        <v>-1.5976766913139904E-2</v>
      </c>
      <c r="B92" s="120">
        <v>-2.7980286724128322E-3</v>
      </c>
    </row>
    <row r="93" spans="1:5" x14ac:dyDescent="0.35">
      <c r="A93" s="120">
        <v>8.7138270781613736E-3</v>
      </c>
      <c r="B93" s="120">
        <v>-1.1951234504852413E-2</v>
      </c>
    </row>
    <row r="94" spans="1:5" x14ac:dyDescent="0.35">
      <c r="A94" s="120">
        <v>1.4019798848112722E-2</v>
      </c>
      <c r="B94" s="120">
        <v>2.91375441212233E-2</v>
      </c>
    </row>
    <row r="95" spans="1:5" x14ac:dyDescent="0.35">
      <c r="A95" s="120">
        <v>7.4076444174438179E-3</v>
      </c>
      <c r="B95" s="120">
        <v>-1.3592980768241591E-2</v>
      </c>
    </row>
    <row r="96" spans="1:5" x14ac:dyDescent="0.35">
      <c r="A96" s="120">
        <v>2.7735621484428916E-2</v>
      </c>
      <c r="B96" s="120">
        <v>2.1736963313648206E-2</v>
      </c>
    </row>
    <row r="97" spans="1:2" x14ac:dyDescent="0.35">
      <c r="A97" s="109">
        <f>AVERAGE(A91:A96)</f>
        <v>1.2010081392783858E-2</v>
      </c>
      <c r="B97" s="109">
        <f>AVERAGE(B91:B96)</f>
        <v>2.5674142001997058E-3</v>
      </c>
    </row>
    <row r="99" spans="1:2" ht="16" x14ac:dyDescent="0.45">
      <c r="A99" s="14" t="s">
        <v>7</v>
      </c>
      <c r="B99" s="14" t="s">
        <v>8</v>
      </c>
    </row>
    <row r="100" spans="1:2" ht="16" x14ac:dyDescent="0.45">
      <c r="A100" s="64">
        <v>6012930.6609241012</v>
      </c>
      <c r="B100" s="64">
        <v>290790.456033269</v>
      </c>
    </row>
    <row r="101" spans="1:2" ht="16" x14ac:dyDescent="0.45">
      <c r="A101" s="68">
        <v>5916863.4692896446</v>
      </c>
      <c r="B101" s="68">
        <v>289976.81599962391</v>
      </c>
    </row>
    <row r="102" spans="1:2" ht="16" x14ac:dyDescent="0.45">
      <c r="A102" s="72">
        <v>5968421.9944061246</v>
      </c>
      <c r="B102" s="72">
        <v>286511.23507064197</v>
      </c>
    </row>
    <row r="103" spans="1:2" ht="16" x14ac:dyDescent="0.45">
      <c r="A103" s="68">
        <v>6052098.0702083502</v>
      </c>
      <c r="B103" s="68">
        <v>294859.46882373898</v>
      </c>
    </row>
    <row r="104" spans="1:2" ht="16" x14ac:dyDescent="0.45">
      <c r="A104" s="68">
        <v>6096929.8606919516</v>
      </c>
      <c r="B104" s="68">
        <v>290851.44973468396</v>
      </c>
    </row>
    <row r="105" spans="1:2" ht="16" x14ac:dyDescent="0.45">
      <c r="A105" s="68">
        <v>6266031.9995252155</v>
      </c>
      <c r="B105" s="68">
        <v>297173.67702728818</v>
      </c>
    </row>
    <row r="106" spans="1:2" x14ac:dyDescent="0.35">
      <c r="A106" s="102">
        <f>AVERAGE(A100:A105)</f>
        <v>6052212.6758408966</v>
      </c>
      <c r="B106" s="102">
        <f>AVERAGE(B100:B105)</f>
        <v>291693.85044820764</v>
      </c>
    </row>
    <row r="107" spans="1:2" x14ac:dyDescent="0.35">
      <c r="A107" s="114">
        <v>1.8529615628269623E-3</v>
      </c>
      <c r="B107" s="114">
        <v>-7.4761480668372477E-3</v>
      </c>
    </row>
    <row r="108" spans="1:2" x14ac:dyDescent="0.35">
      <c r="A108" s="115">
        <f>A107*A106</f>
        <v>11214.517458387299</v>
      </c>
      <c r="B108" s="115">
        <f>B107*B106</f>
        <v>-2180.7464161366806</v>
      </c>
    </row>
  </sheetData>
  <mergeCells count="3">
    <mergeCell ref="B82:D82"/>
    <mergeCell ref="E82:E83"/>
    <mergeCell ref="A82:A83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DA6A7DEA2B1478B44F66434B406DB" ma:contentTypeVersion="2" ma:contentTypeDescription="Create a new document." ma:contentTypeScope="" ma:versionID="56bad271c12da59bac846abc9c3e0814">
  <xsd:schema xmlns:xsd="http://www.w3.org/2001/XMLSchema" xmlns:xs="http://www.w3.org/2001/XMLSchema" xmlns:p="http://schemas.microsoft.com/office/2006/metadata/properties" xmlns:ns1="http://schemas.microsoft.com/sharepoint/v3" xmlns:ns2="bb95fa68-8d64-4a16-83a0-171780beb054" targetNamespace="http://schemas.microsoft.com/office/2006/metadata/properties" ma:root="true" ma:fieldsID="7404f9855b53ef3dcbd7004265fdfc82" ns1:_="" ns2:_="">
    <xsd:import namespace="http://schemas.microsoft.com/sharepoint/v3"/>
    <xsd:import namespace="bb95fa68-8d64-4a16-83a0-171780beb0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5fa68-8d64-4a16-83a0-171780beb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08B2B-5D07-46BE-965D-B3D33AF707A9}">
  <ds:schemaRefs>
    <ds:schemaRef ds:uri="http://schemas.microsoft.com/sharepoint/v3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b95fa68-8d64-4a16-83a0-171780beb0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CBA348-7B66-49B2-9495-1776D682D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46241-5933-4AB2-A5E7-339E4A08B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95fa68-8d64-4a16-83a0-171780beb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Sheet2</vt:lpstr>
      <vt:lpstr>Buku (2)</vt:lpstr>
      <vt:lpstr>Reg.swast to pemerintah </vt:lpstr>
      <vt:lpstr>Sheet3</vt:lpstr>
      <vt:lpstr>Reg.buku1 to buku4</vt:lpstr>
      <vt:lpstr>Reg.Syariah to konven</vt:lpstr>
      <vt:lpstr>1. Rekening</vt:lpstr>
      <vt:lpstr>2. Nominal</vt:lpstr>
      <vt:lpstr>Jenisusaha</vt:lpstr>
      <vt:lpstr>Buku</vt:lpstr>
      <vt:lpstr>Kepemilikan</vt:lpstr>
      <vt:lpstr>Analisis Sederhana</vt:lpstr>
      <vt:lpstr>'1. Rekening'!Print_Area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 Septanto</dc:creator>
  <cp:lastModifiedBy>Hasan Ashari</cp:lastModifiedBy>
  <dcterms:created xsi:type="dcterms:W3CDTF">2019-09-17T07:38:54Z</dcterms:created>
  <dcterms:modified xsi:type="dcterms:W3CDTF">2021-03-08T03:16:53Z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0x0101001F3DA6A7DEA2B1478B44F66434B406DB</vt:lpwstr>
  </property>
</Properties>
</file>